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898ED33F-2BDD-46DF-9926-EDCC2DC36534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R16" i="5" s="1"/>
  <c r="O16" i="5" s="1"/>
  <c r="CW17" i="5"/>
  <c r="CW18" i="5"/>
  <c r="CW19" i="5"/>
  <c r="CW20" i="5"/>
  <c r="CW21" i="5"/>
  <c r="CW22" i="5"/>
  <c r="CR22" i="5" s="1"/>
  <c r="O22" i="5" s="1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R26" i="5" s="1"/>
  <c r="O26" i="5" s="1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R12" i="5" s="1"/>
  <c r="O12" i="5" s="1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J25" i="5" s="1"/>
  <c r="N25" i="5" s="1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J16" i="5" s="1"/>
  <c r="N16" i="5" s="1"/>
  <c r="CK17" i="5"/>
  <c r="CK18" i="5"/>
  <c r="CK19" i="5"/>
  <c r="CK20" i="5"/>
  <c r="CK21" i="5"/>
  <c r="CK22" i="5"/>
  <c r="CK23" i="5"/>
  <c r="CK24" i="5"/>
  <c r="CK25" i="5"/>
  <c r="CK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B16" i="5" s="1"/>
  <c r="M16" i="5" s="1"/>
  <c r="CC17" i="5"/>
  <c r="CC18" i="5"/>
  <c r="CC19" i="5"/>
  <c r="CC20" i="5"/>
  <c r="CC21" i="5"/>
  <c r="CC22" i="5"/>
  <c r="CC23" i="5"/>
  <c r="CC24" i="5"/>
  <c r="CC25" i="5"/>
  <c r="CC26" i="5"/>
  <c r="CB19" i="5"/>
  <c r="M1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T17" i="5" s="1"/>
  <c r="L17" i="5" s="1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T13" i="5" s="1"/>
  <c r="L13" i="5" s="1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T10" i="5" s="1"/>
  <c r="L10" i="5" s="1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L15" i="5" s="1"/>
  <c r="K15" i="5" s="1"/>
  <c r="BN16" i="5"/>
  <c r="BN17" i="5"/>
  <c r="BL17" i="5" s="1"/>
  <c r="K17" i="5" s="1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L14" i="5" s="1"/>
  <c r="K14" i="5" s="1"/>
  <c r="BM15" i="5"/>
  <c r="BM16" i="5"/>
  <c r="BM17" i="5"/>
  <c r="BM18" i="5"/>
  <c r="BM19" i="5"/>
  <c r="BM20" i="5"/>
  <c r="BM21" i="5"/>
  <c r="BL21" i="5" s="1"/>
  <c r="K21" i="5" s="1"/>
  <c r="BM22" i="5"/>
  <c r="BM23" i="5"/>
  <c r="BM24" i="5"/>
  <c r="BM25" i="5"/>
  <c r="BM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D15" i="5" s="1"/>
  <c r="J15" i="5" s="1"/>
  <c r="BF16" i="5"/>
  <c r="BF17" i="5"/>
  <c r="BD17" i="5" s="1"/>
  <c r="J17" i="5" s="1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D14" i="5" s="1"/>
  <c r="J14" i="5" s="1"/>
  <c r="BE15" i="5"/>
  <c r="BE16" i="5"/>
  <c r="BE17" i="5"/>
  <c r="BE18" i="5"/>
  <c r="BE19" i="5"/>
  <c r="BE20" i="5"/>
  <c r="BE21" i="5"/>
  <c r="BE22" i="5"/>
  <c r="BE23" i="5"/>
  <c r="BE24" i="5"/>
  <c r="BE25" i="5"/>
  <c r="BE2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AV17" i="5" s="1"/>
  <c r="I17" i="5" s="1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V21" i="5" s="1"/>
  <c r="I21" i="5" s="1"/>
  <c r="AX22" i="5"/>
  <c r="AX23" i="5"/>
  <c r="AX24" i="5"/>
  <c r="AX25" i="5"/>
  <c r="AX26" i="5"/>
  <c r="AW8" i="5"/>
  <c r="AW9" i="5"/>
  <c r="AW10" i="5"/>
  <c r="AW11" i="5"/>
  <c r="AW12" i="5"/>
  <c r="AW13" i="5"/>
  <c r="AW14" i="5"/>
  <c r="AW15" i="5"/>
  <c r="AW16" i="5"/>
  <c r="AW17" i="5"/>
  <c r="AW18" i="5"/>
  <c r="AV18" i="5" s="1"/>
  <c r="I18" i="5" s="1"/>
  <c r="AW19" i="5"/>
  <c r="AW20" i="5"/>
  <c r="AW21" i="5"/>
  <c r="AW22" i="5"/>
  <c r="AW23" i="5"/>
  <c r="AW24" i="5"/>
  <c r="AW25" i="5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N20" i="5" s="1"/>
  <c r="H20" i="5" s="1"/>
  <c r="AQ21" i="5"/>
  <c r="AN21" i="5" s="1"/>
  <c r="H21" i="5" s="1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N17" i="5" s="1"/>
  <c r="H17" i="5" s="1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F8" i="5" s="1"/>
  <c r="G8" i="5" s="1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X17" i="5" s="1"/>
  <c r="E17" i="5" s="1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P8" i="5" s="1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P26" i="5" s="1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P21" i="5" s="1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P17" i="5" s="1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EU8" i="9"/>
  <c r="EU9" i="9"/>
  <c r="EU10" i="9"/>
  <c r="EU11" i="9"/>
  <c r="EU12" i="9"/>
  <c r="AI12" i="1" s="1"/>
  <c r="EU13" i="9"/>
  <c r="EU14" i="9"/>
  <c r="EU15" i="9"/>
  <c r="AI15" i="1" s="1"/>
  <c r="EU16" i="9"/>
  <c r="AI16" i="1" s="1"/>
  <c r="EU17" i="9"/>
  <c r="AI17" i="1" s="1"/>
  <c r="EU18" i="9"/>
  <c r="AI18" i="1" s="1"/>
  <c r="EU19" i="9"/>
  <c r="AI19" i="1" s="1"/>
  <c r="EU20" i="9"/>
  <c r="AI20" i="1" s="1"/>
  <c r="EU21" i="9"/>
  <c r="EU22" i="9"/>
  <c r="AI22" i="1" s="1"/>
  <c r="EU23" i="9"/>
  <c r="EU24" i="9"/>
  <c r="EU25" i="9"/>
  <c r="EU26" i="9"/>
  <c r="DZ8" i="9"/>
  <c r="DZ9" i="9"/>
  <c r="DZ10" i="9"/>
  <c r="DZ11" i="9"/>
  <c r="DZ12" i="9"/>
  <c r="AH12" i="1" s="1"/>
  <c r="DZ13" i="9"/>
  <c r="DZ14" i="9"/>
  <c r="AH14" i="1" s="1"/>
  <c r="DZ15" i="9"/>
  <c r="AH15" i="1" s="1"/>
  <c r="DZ16" i="9"/>
  <c r="DZ17" i="9"/>
  <c r="AH17" i="1" s="1"/>
  <c r="DZ18" i="9"/>
  <c r="DZ19" i="9"/>
  <c r="DZ20" i="9"/>
  <c r="DZ21" i="9"/>
  <c r="DZ22" i="9"/>
  <c r="DZ23" i="9"/>
  <c r="DZ24" i="9"/>
  <c r="DZ25" i="9"/>
  <c r="DZ26" i="9"/>
  <c r="DE8" i="9"/>
  <c r="DE9" i="9"/>
  <c r="AG9" i="1" s="1"/>
  <c r="DE10" i="9"/>
  <c r="AG10" i="1" s="1"/>
  <c r="DE11" i="9"/>
  <c r="AG11" i="1" s="1"/>
  <c r="DE12" i="9"/>
  <c r="DE13" i="9"/>
  <c r="AG13" i="1" s="1"/>
  <c r="DE14" i="9"/>
  <c r="AG14" i="1" s="1"/>
  <c r="DE15" i="9"/>
  <c r="DE16" i="9"/>
  <c r="AG16" i="1" s="1"/>
  <c r="DE17" i="9"/>
  <c r="DE18" i="9"/>
  <c r="DE19" i="9"/>
  <c r="DE20" i="9"/>
  <c r="DE21" i="9"/>
  <c r="AG21" i="1" s="1"/>
  <c r="DE22" i="9"/>
  <c r="AG22" i="1" s="1"/>
  <c r="DE23" i="9"/>
  <c r="DE24" i="9"/>
  <c r="DE25" i="9"/>
  <c r="AG25" i="1" s="1"/>
  <c r="DE26" i="9"/>
  <c r="AG26" i="1" s="1"/>
  <c r="CJ8" i="9"/>
  <c r="AF8" i="1" s="1"/>
  <c r="CJ9" i="9"/>
  <c r="AF9" i="1" s="1"/>
  <c r="CJ10" i="9"/>
  <c r="AF10" i="1" s="1"/>
  <c r="CJ11" i="9"/>
  <c r="AF11" i="1" s="1"/>
  <c r="CJ12" i="9"/>
  <c r="CJ13" i="9"/>
  <c r="AF13" i="1" s="1"/>
  <c r="CJ14" i="9"/>
  <c r="CJ15" i="9"/>
  <c r="CJ16" i="9"/>
  <c r="CJ17" i="9"/>
  <c r="CJ18" i="9"/>
  <c r="CJ19" i="9"/>
  <c r="CJ20" i="9"/>
  <c r="CJ21" i="9"/>
  <c r="CJ22" i="9"/>
  <c r="AF22" i="1" s="1"/>
  <c r="CJ23" i="9"/>
  <c r="CJ24" i="9"/>
  <c r="AF24" i="1" s="1"/>
  <c r="CJ25" i="9"/>
  <c r="AF25" i="1" s="1"/>
  <c r="CJ26" i="9"/>
  <c r="BO8" i="9"/>
  <c r="AE8" i="1" s="1"/>
  <c r="BO9" i="9"/>
  <c r="BO10" i="9"/>
  <c r="BO11" i="9"/>
  <c r="BO12" i="9"/>
  <c r="BO13" i="9"/>
  <c r="BO14" i="9"/>
  <c r="BO15" i="9"/>
  <c r="BO16" i="9"/>
  <c r="BO17" i="9"/>
  <c r="BO18" i="9"/>
  <c r="BO19" i="9"/>
  <c r="AE19" i="1" s="1"/>
  <c r="BO20" i="9"/>
  <c r="AE20" i="1" s="1"/>
  <c r="BO21" i="9"/>
  <c r="AE21" i="1" s="1"/>
  <c r="BO22" i="9"/>
  <c r="BO23" i="9"/>
  <c r="AE23" i="1" s="1"/>
  <c r="BO24" i="9"/>
  <c r="AE24" i="1" s="1"/>
  <c r="BO25" i="9"/>
  <c r="BO26" i="9"/>
  <c r="AE26" i="1" s="1"/>
  <c r="AT8" i="9"/>
  <c r="AT9" i="9"/>
  <c r="AT10" i="9"/>
  <c r="AT11" i="9"/>
  <c r="AT12" i="9"/>
  <c r="AD12" i="1" s="1"/>
  <c r="AT13" i="9"/>
  <c r="AD13" i="1" s="1"/>
  <c r="AT14" i="9"/>
  <c r="AT15" i="9"/>
  <c r="AT16" i="9"/>
  <c r="AD16" i="1" s="1"/>
  <c r="AT17" i="9"/>
  <c r="AD17" i="1" s="1"/>
  <c r="AT18" i="9"/>
  <c r="AD18" i="1" s="1"/>
  <c r="AT19" i="9"/>
  <c r="AD19" i="1" s="1"/>
  <c r="AT20" i="9"/>
  <c r="AT21" i="9"/>
  <c r="D21" i="9" s="1"/>
  <c r="AT21" i="4" s="1"/>
  <c r="AT22" i="9"/>
  <c r="AT23" i="9"/>
  <c r="AD23" i="1" s="1"/>
  <c r="AT24" i="9"/>
  <c r="AT25" i="9"/>
  <c r="AT26" i="9"/>
  <c r="Y8" i="9"/>
  <c r="Y9" i="9"/>
  <c r="Y10" i="9"/>
  <c r="Y11" i="9"/>
  <c r="Y12" i="9"/>
  <c r="Y13" i="9"/>
  <c r="AC13" i="1" s="1"/>
  <c r="Y14" i="9"/>
  <c r="Y15" i="9"/>
  <c r="AC15" i="1" s="1"/>
  <c r="Y16" i="9"/>
  <c r="AC16" i="1" s="1"/>
  <c r="Y17" i="9"/>
  <c r="Y18" i="9"/>
  <c r="AC18" i="1" s="1"/>
  <c r="AJ18" i="1" s="1"/>
  <c r="Y19" i="9"/>
  <c r="Y20" i="9"/>
  <c r="Y21" i="9"/>
  <c r="Y22" i="9"/>
  <c r="Y23" i="9"/>
  <c r="Y24" i="9"/>
  <c r="Y25" i="9"/>
  <c r="Y26" i="9"/>
  <c r="X8" i="9"/>
  <c r="BN8" i="4" s="1"/>
  <c r="X8" i="4" s="1"/>
  <c r="X9" i="9"/>
  <c r="X10" i="9"/>
  <c r="X11" i="9"/>
  <c r="BN11" i="4" s="1"/>
  <c r="X11" i="4" s="1"/>
  <c r="X12" i="9"/>
  <c r="X13" i="9"/>
  <c r="BN13" i="4" s="1"/>
  <c r="X13" i="4" s="1"/>
  <c r="X14" i="9"/>
  <c r="BN14" i="4" s="1"/>
  <c r="X14" i="4" s="1"/>
  <c r="X15" i="9"/>
  <c r="BN15" i="4" s="1"/>
  <c r="X15" i="4" s="1"/>
  <c r="X16" i="9"/>
  <c r="X17" i="9"/>
  <c r="X18" i="9"/>
  <c r="X19" i="9"/>
  <c r="BN19" i="4" s="1"/>
  <c r="X19" i="4" s="1"/>
  <c r="X20" i="9"/>
  <c r="X21" i="9"/>
  <c r="X22" i="9"/>
  <c r="BN22" i="4" s="1"/>
  <c r="X22" i="4" s="1"/>
  <c r="X23" i="9"/>
  <c r="BN23" i="4" s="1"/>
  <c r="X23" i="4" s="1"/>
  <c r="X24" i="9"/>
  <c r="X25" i="9"/>
  <c r="BN25" i="4" s="1"/>
  <c r="X25" i="4" s="1"/>
  <c r="X26" i="9"/>
  <c r="W8" i="9"/>
  <c r="BM8" i="4" s="1"/>
  <c r="W9" i="9"/>
  <c r="W10" i="9"/>
  <c r="W11" i="9"/>
  <c r="BM11" i="4" s="1"/>
  <c r="W11" i="4" s="1"/>
  <c r="W12" i="9"/>
  <c r="BM12" i="4" s="1"/>
  <c r="W12" i="4" s="1"/>
  <c r="W13" i="9"/>
  <c r="W14" i="9"/>
  <c r="BM14" i="4" s="1"/>
  <c r="W14" i="4" s="1"/>
  <c r="W15" i="9"/>
  <c r="W16" i="9"/>
  <c r="W17" i="9"/>
  <c r="W18" i="9"/>
  <c r="BM18" i="4" s="1"/>
  <c r="W18" i="4" s="1"/>
  <c r="W19" i="9"/>
  <c r="BM19" i="4" s="1"/>
  <c r="W19" i="4" s="1"/>
  <c r="W20" i="9"/>
  <c r="BM20" i="4" s="1"/>
  <c r="W20" i="4" s="1"/>
  <c r="W21" i="9"/>
  <c r="BM21" i="4" s="1"/>
  <c r="W21" i="4" s="1"/>
  <c r="W22" i="9"/>
  <c r="W23" i="9"/>
  <c r="W24" i="9"/>
  <c r="BM24" i="4" s="1"/>
  <c r="W24" i="4" s="1"/>
  <c r="W25" i="9"/>
  <c r="W26" i="9"/>
  <c r="V8" i="9"/>
  <c r="BL8" i="4" s="1"/>
  <c r="V8" i="4" s="1"/>
  <c r="V9" i="9"/>
  <c r="BL9" i="4" s="1"/>
  <c r="V9" i="4" s="1"/>
  <c r="V10" i="9"/>
  <c r="V11" i="9"/>
  <c r="BL11" i="4" s="1"/>
  <c r="V11" i="4" s="1"/>
  <c r="V12" i="9"/>
  <c r="V13" i="9"/>
  <c r="V14" i="9"/>
  <c r="V15" i="9"/>
  <c r="V16" i="9"/>
  <c r="V17" i="9"/>
  <c r="BL17" i="4" s="1"/>
  <c r="V17" i="4" s="1"/>
  <c r="V18" i="9"/>
  <c r="V19" i="9"/>
  <c r="V20" i="9"/>
  <c r="BL20" i="4" s="1"/>
  <c r="V21" i="9"/>
  <c r="BL21" i="4" s="1"/>
  <c r="V22" i="9"/>
  <c r="BL22" i="4" s="1"/>
  <c r="V22" i="4" s="1"/>
  <c r="V23" i="9"/>
  <c r="BL23" i="4" s="1"/>
  <c r="V24" i="9"/>
  <c r="BL24" i="4" s="1"/>
  <c r="V24" i="4" s="1"/>
  <c r="V25" i="9"/>
  <c r="BL25" i="4" s="1"/>
  <c r="V25" i="4" s="1"/>
  <c r="V26" i="9"/>
  <c r="U8" i="9"/>
  <c r="BK8" i="4" s="1"/>
  <c r="U9" i="9"/>
  <c r="U10" i="9"/>
  <c r="BK10" i="4" s="1"/>
  <c r="U11" i="9"/>
  <c r="U12" i="9"/>
  <c r="U13" i="9"/>
  <c r="U14" i="9"/>
  <c r="BK14" i="4" s="1"/>
  <c r="U14" i="4" s="1"/>
  <c r="U15" i="9"/>
  <c r="U16" i="9"/>
  <c r="BK16" i="4" s="1"/>
  <c r="U17" i="9"/>
  <c r="U18" i="9"/>
  <c r="U19" i="9"/>
  <c r="BK19" i="4" s="1"/>
  <c r="U20" i="9"/>
  <c r="BK20" i="4" s="1"/>
  <c r="U21" i="9"/>
  <c r="BK21" i="4" s="1"/>
  <c r="U21" i="4" s="1"/>
  <c r="U22" i="9"/>
  <c r="BK22" i="4" s="1"/>
  <c r="U23" i="9"/>
  <c r="BK23" i="4" s="1"/>
  <c r="U23" i="4" s="1"/>
  <c r="U24" i="9"/>
  <c r="U25" i="9"/>
  <c r="U26" i="9"/>
  <c r="T8" i="9"/>
  <c r="T9" i="9"/>
  <c r="BJ9" i="4" s="1"/>
  <c r="T10" i="9"/>
  <c r="BJ10" i="4" s="1"/>
  <c r="T10" i="4" s="1"/>
  <c r="T11" i="9"/>
  <c r="BJ11" i="4" s="1"/>
  <c r="T11" i="4" s="1"/>
  <c r="T12" i="9"/>
  <c r="BJ12" i="4" s="1"/>
  <c r="T12" i="4" s="1"/>
  <c r="T13" i="9"/>
  <c r="T14" i="9"/>
  <c r="T15" i="9"/>
  <c r="BJ15" i="4" s="1"/>
  <c r="T15" i="4" s="1"/>
  <c r="T16" i="9"/>
  <c r="T17" i="9"/>
  <c r="T18" i="9"/>
  <c r="T19" i="9"/>
  <c r="BJ19" i="4" s="1"/>
  <c r="T19" i="4" s="1"/>
  <c r="T20" i="9"/>
  <c r="BJ20" i="4" s="1"/>
  <c r="T20" i="4" s="1"/>
  <c r="T21" i="9"/>
  <c r="BJ21" i="4" s="1"/>
  <c r="T21" i="4" s="1"/>
  <c r="T22" i="9"/>
  <c r="T23" i="9"/>
  <c r="T24" i="9"/>
  <c r="T25" i="9"/>
  <c r="T26" i="9"/>
  <c r="S8" i="9"/>
  <c r="BI8" i="4" s="1"/>
  <c r="S8" i="4" s="1"/>
  <c r="S9" i="9"/>
  <c r="BI9" i="4" s="1"/>
  <c r="S9" i="4" s="1"/>
  <c r="S10" i="9"/>
  <c r="S11" i="9"/>
  <c r="S12" i="9"/>
  <c r="S13" i="9"/>
  <c r="BI13" i="4" s="1"/>
  <c r="S13" i="4" s="1"/>
  <c r="S14" i="9"/>
  <c r="BI14" i="4" s="1"/>
  <c r="S15" i="9"/>
  <c r="BI15" i="4" s="1"/>
  <c r="S15" i="4" s="1"/>
  <c r="S16" i="9"/>
  <c r="BI16" i="4" s="1"/>
  <c r="S16" i="4" s="1"/>
  <c r="S17" i="9"/>
  <c r="BI17" i="4" s="1"/>
  <c r="S17" i="4" s="1"/>
  <c r="S18" i="9"/>
  <c r="BI18" i="4" s="1"/>
  <c r="S18" i="4" s="1"/>
  <c r="S19" i="9"/>
  <c r="S20" i="9"/>
  <c r="BI20" i="4" s="1"/>
  <c r="S21" i="9"/>
  <c r="S22" i="9"/>
  <c r="S23" i="9"/>
  <c r="BI23" i="4" s="1"/>
  <c r="S24" i="9"/>
  <c r="BI24" i="4" s="1"/>
  <c r="S24" i="4" s="1"/>
  <c r="S25" i="9"/>
  <c r="S26" i="9"/>
  <c r="BI26" i="4" s="1"/>
  <c r="R8" i="9"/>
  <c r="R9" i="9"/>
  <c r="BH9" i="4" s="1"/>
  <c r="R9" i="4" s="1"/>
  <c r="R10" i="9"/>
  <c r="R11" i="9"/>
  <c r="R12" i="9"/>
  <c r="BH12" i="4" s="1"/>
  <c r="R12" i="4" s="1"/>
  <c r="R13" i="9"/>
  <c r="BH13" i="4" s="1"/>
  <c r="R13" i="4" s="1"/>
  <c r="R14" i="9"/>
  <c r="BH14" i="4" s="1"/>
  <c r="R14" i="4" s="1"/>
  <c r="R15" i="9"/>
  <c r="R16" i="9"/>
  <c r="R17" i="9"/>
  <c r="R18" i="9"/>
  <c r="R19" i="9"/>
  <c r="BH19" i="4" s="1"/>
  <c r="R19" i="4" s="1"/>
  <c r="R20" i="9"/>
  <c r="BH20" i="4" s="1"/>
  <c r="R21" i="9"/>
  <c r="BH21" i="4" s="1"/>
  <c r="R21" i="4" s="1"/>
  <c r="R22" i="9"/>
  <c r="BH22" i="4" s="1"/>
  <c r="R23" i="9"/>
  <c r="R24" i="9"/>
  <c r="R25" i="9"/>
  <c r="BH25" i="4" s="1"/>
  <c r="R25" i="4" s="1"/>
  <c r="R26" i="9"/>
  <c r="Q8" i="9"/>
  <c r="Q9" i="9"/>
  <c r="BG9" i="4" s="1"/>
  <c r="Q9" i="4" s="1"/>
  <c r="Q10" i="9"/>
  <c r="Q11" i="9"/>
  <c r="BG11" i="4" s="1"/>
  <c r="Q11" i="4" s="1"/>
  <c r="Q12" i="9"/>
  <c r="BG12" i="4" s="1"/>
  <c r="Q12" i="4" s="1"/>
  <c r="Q13" i="9"/>
  <c r="Q14" i="9"/>
  <c r="Q15" i="9"/>
  <c r="Q16" i="9"/>
  <c r="Q17" i="9"/>
  <c r="Q18" i="9"/>
  <c r="BG18" i="4" s="1"/>
  <c r="Q18" i="4" s="1"/>
  <c r="Q19" i="9"/>
  <c r="Q20" i="9"/>
  <c r="Q21" i="9"/>
  <c r="BG21" i="4" s="1"/>
  <c r="Q22" i="9"/>
  <c r="BG22" i="4" s="1"/>
  <c r="Q23" i="9"/>
  <c r="BG23" i="4" s="1"/>
  <c r="Q24" i="9"/>
  <c r="BG24" i="4" s="1"/>
  <c r="Q24" i="4" s="1"/>
  <c r="Q25" i="9"/>
  <c r="BG25" i="4" s="1"/>
  <c r="Q25" i="4" s="1"/>
  <c r="Q26" i="9"/>
  <c r="BG26" i="4" s="1"/>
  <c r="Q26" i="4" s="1"/>
  <c r="P8" i="9"/>
  <c r="BF8" i="4" s="1"/>
  <c r="P8" i="4" s="1"/>
  <c r="P9" i="9"/>
  <c r="BF9" i="4" s="1"/>
  <c r="P9" i="4" s="1"/>
  <c r="P10" i="9"/>
  <c r="P11" i="9"/>
  <c r="BF11" i="4" s="1"/>
  <c r="P11" i="4" s="1"/>
  <c r="P12" i="9"/>
  <c r="P13" i="9"/>
  <c r="P14" i="9"/>
  <c r="P15" i="9"/>
  <c r="P16" i="9"/>
  <c r="P17" i="9"/>
  <c r="BF17" i="4" s="1"/>
  <c r="P17" i="4" s="1"/>
  <c r="P18" i="9"/>
  <c r="P19" i="9"/>
  <c r="P20" i="9"/>
  <c r="BF20" i="4" s="1"/>
  <c r="P21" i="9"/>
  <c r="BF21" i="4" s="1"/>
  <c r="P22" i="9"/>
  <c r="BF22" i="4" s="1"/>
  <c r="P22" i="4" s="1"/>
  <c r="P23" i="9"/>
  <c r="BF23" i="4" s="1"/>
  <c r="P23" i="4" s="1"/>
  <c r="P24" i="9"/>
  <c r="BF24" i="4" s="1"/>
  <c r="P24" i="4" s="1"/>
  <c r="P25" i="9"/>
  <c r="P26" i="9"/>
  <c r="O8" i="9"/>
  <c r="O9" i="9"/>
  <c r="O10" i="9"/>
  <c r="BE10" i="4" s="1"/>
  <c r="O10" i="4" s="1"/>
  <c r="O11" i="9"/>
  <c r="BE11" i="4" s="1"/>
  <c r="O11" i="4" s="1"/>
  <c r="O12" i="9"/>
  <c r="BE12" i="4" s="1"/>
  <c r="O12" i="4" s="1"/>
  <c r="O13" i="9"/>
  <c r="BE13" i="4" s="1"/>
  <c r="O13" i="4" s="1"/>
  <c r="O14" i="9"/>
  <c r="O15" i="9"/>
  <c r="O16" i="9"/>
  <c r="BE16" i="4" s="1"/>
  <c r="O16" i="4" s="1"/>
  <c r="O17" i="9"/>
  <c r="O18" i="9"/>
  <c r="O19" i="9"/>
  <c r="O20" i="9"/>
  <c r="BE20" i="4" s="1"/>
  <c r="O20" i="4" s="1"/>
  <c r="O21" i="9"/>
  <c r="BE21" i="4" s="1"/>
  <c r="O21" i="4" s="1"/>
  <c r="O22" i="9"/>
  <c r="BE22" i="4" s="1"/>
  <c r="O22" i="4" s="1"/>
  <c r="O23" i="9"/>
  <c r="O24" i="9"/>
  <c r="O25" i="9"/>
  <c r="O26" i="9"/>
  <c r="N8" i="9"/>
  <c r="BD8" i="4" s="1"/>
  <c r="N8" i="4" s="1"/>
  <c r="N9" i="9"/>
  <c r="BD9" i="4" s="1"/>
  <c r="N9" i="4" s="1"/>
  <c r="N10" i="9"/>
  <c r="BD10" i="4" s="1"/>
  <c r="N10" i="4" s="1"/>
  <c r="N11" i="9"/>
  <c r="N12" i="9"/>
  <c r="N13" i="9"/>
  <c r="N14" i="9"/>
  <c r="N15" i="9"/>
  <c r="BD15" i="4" s="1"/>
  <c r="N15" i="4" s="1"/>
  <c r="N16" i="9"/>
  <c r="BD16" i="4" s="1"/>
  <c r="N16" i="4" s="1"/>
  <c r="N17" i="9"/>
  <c r="BD17" i="4" s="1"/>
  <c r="N17" i="4" s="1"/>
  <c r="N18" i="9"/>
  <c r="BD18" i="4" s="1"/>
  <c r="N18" i="4" s="1"/>
  <c r="N19" i="9"/>
  <c r="N20" i="9"/>
  <c r="N21" i="9"/>
  <c r="BD21" i="4" s="1"/>
  <c r="N21" i="4" s="1"/>
  <c r="N22" i="9"/>
  <c r="N23" i="9"/>
  <c r="N24" i="9"/>
  <c r="BD24" i="4" s="1"/>
  <c r="N24" i="4" s="1"/>
  <c r="N25" i="9"/>
  <c r="N26" i="9"/>
  <c r="M8" i="9"/>
  <c r="BC8" i="4" s="1"/>
  <c r="M8" i="4" s="1"/>
  <c r="M9" i="9"/>
  <c r="M10" i="9"/>
  <c r="BC10" i="4" s="1"/>
  <c r="M10" i="4" s="1"/>
  <c r="M11" i="9"/>
  <c r="M12" i="9"/>
  <c r="M13" i="9"/>
  <c r="BC13" i="4" s="1"/>
  <c r="M13" i="4" s="1"/>
  <c r="M14" i="9"/>
  <c r="BC14" i="4" s="1"/>
  <c r="M14" i="4" s="1"/>
  <c r="M15" i="9"/>
  <c r="BC15" i="4" s="1"/>
  <c r="M15" i="4" s="1"/>
  <c r="M16" i="9"/>
  <c r="M17" i="9"/>
  <c r="M18" i="9"/>
  <c r="M19" i="9"/>
  <c r="M20" i="9"/>
  <c r="BC20" i="4" s="1"/>
  <c r="M20" i="4" s="1"/>
  <c r="M21" i="9"/>
  <c r="BC21" i="4" s="1"/>
  <c r="M22" i="9"/>
  <c r="BC22" i="4" s="1"/>
  <c r="M22" i="4" s="1"/>
  <c r="M23" i="9"/>
  <c r="BC23" i="4" s="1"/>
  <c r="M24" i="9"/>
  <c r="M25" i="9"/>
  <c r="M26" i="9"/>
  <c r="BC26" i="4" s="1"/>
  <c r="M26" i="4" s="1"/>
  <c r="L8" i="9"/>
  <c r="BB8" i="4" s="1"/>
  <c r="L8" i="4" s="1"/>
  <c r="L9" i="9"/>
  <c r="L10" i="9"/>
  <c r="BB10" i="4" s="1"/>
  <c r="L10" i="4" s="1"/>
  <c r="L11" i="9"/>
  <c r="L12" i="9"/>
  <c r="BB12" i="4" s="1"/>
  <c r="L12" i="4" s="1"/>
  <c r="L13" i="9"/>
  <c r="BB13" i="4" s="1"/>
  <c r="L13" i="4" s="1"/>
  <c r="L14" i="9"/>
  <c r="L15" i="9"/>
  <c r="L16" i="9"/>
  <c r="L17" i="9"/>
  <c r="L18" i="9"/>
  <c r="BB18" i="4" s="1"/>
  <c r="L18" i="4" s="1"/>
  <c r="L19" i="9"/>
  <c r="BB19" i="4" s="1"/>
  <c r="L19" i="4" s="1"/>
  <c r="L20" i="9"/>
  <c r="L21" i="9"/>
  <c r="L22" i="9"/>
  <c r="BB22" i="4" s="1"/>
  <c r="L22" i="4" s="1"/>
  <c r="L23" i="9"/>
  <c r="BB23" i="4" s="1"/>
  <c r="L24" i="9"/>
  <c r="BB24" i="4" s="1"/>
  <c r="L25" i="9"/>
  <c r="BB25" i="4" s="1"/>
  <c r="L25" i="4" s="1"/>
  <c r="L26" i="9"/>
  <c r="BB26" i="4" s="1"/>
  <c r="L26" i="4" s="1"/>
  <c r="K8" i="9"/>
  <c r="BA8" i="4" s="1"/>
  <c r="K8" i="4" s="1"/>
  <c r="K9" i="9"/>
  <c r="BA9" i="4" s="1"/>
  <c r="K9" i="4" s="1"/>
  <c r="K10" i="9"/>
  <c r="BA10" i="4" s="1"/>
  <c r="K10" i="4" s="1"/>
  <c r="K11" i="9"/>
  <c r="K12" i="9"/>
  <c r="BA12" i="4" s="1"/>
  <c r="K12" i="4" s="1"/>
  <c r="K13" i="9"/>
  <c r="K14" i="9"/>
  <c r="K15" i="9"/>
  <c r="K16" i="9"/>
  <c r="K17" i="9"/>
  <c r="K18" i="9"/>
  <c r="BA18" i="4" s="1"/>
  <c r="K18" i="4" s="1"/>
  <c r="K19" i="9"/>
  <c r="K20" i="9"/>
  <c r="K21" i="9"/>
  <c r="BA21" i="4" s="1"/>
  <c r="K21" i="4" s="1"/>
  <c r="K22" i="9"/>
  <c r="BA22" i="4" s="1"/>
  <c r="K22" i="4" s="1"/>
  <c r="K23" i="9"/>
  <c r="BA23" i="4" s="1"/>
  <c r="K23" i="4" s="1"/>
  <c r="K24" i="9"/>
  <c r="BA24" i="4" s="1"/>
  <c r="K24" i="4" s="1"/>
  <c r="K25" i="9"/>
  <c r="BA25" i="4" s="1"/>
  <c r="K25" i="4" s="1"/>
  <c r="K26" i="9"/>
  <c r="J8" i="9"/>
  <c r="J9" i="9"/>
  <c r="J10" i="9"/>
  <c r="J11" i="9"/>
  <c r="AZ11" i="4" s="1"/>
  <c r="J11" i="4" s="1"/>
  <c r="J12" i="9"/>
  <c r="J13" i="9"/>
  <c r="AZ13" i="4" s="1"/>
  <c r="J13" i="4" s="1"/>
  <c r="J14" i="9"/>
  <c r="AZ14" i="4" s="1"/>
  <c r="J14" i="4" s="1"/>
  <c r="J15" i="9"/>
  <c r="J16" i="9"/>
  <c r="J17" i="9"/>
  <c r="AZ17" i="4" s="1"/>
  <c r="J17" i="4" s="1"/>
  <c r="J18" i="9"/>
  <c r="J19" i="9"/>
  <c r="J20" i="9"/>
  <c r="J21" i="9"/>
  <c r="AZ21" i="4" s="1"/>
  <c r="J22" i="9"/>
  <c r="AZ22" i="4" s="1"/>
  <c r="J22" i="4" s="1"/>
  <c r="J23" i="9"/>
  <c r="AZ23" i="4" s="1"/>
  <c r="J23" i="4" s="1"/>
  <c r="J24" i="9"/>
  <c r="J25" i="9"/>
  <c r="J26" i="9"/>
  <c r="I8" i="9"/>
  <c r="I9" i="9"/>
  <c r="AY9" i="4" s="1"/>
  <c r="I9" i="4" s="1"/>
  <c r="I10" i="9"/>
  <c r="AY10" i="4" s="1"/>
  <c r="I10" i="4" s="1"/>
  <c r="I11" i="9"/>
  <c r="AY11" i="4" s="1"/>
  <c r="I11" i="4" s="1"/>
  <c r="I12" i="9"/>
  <c r="I13" i="9"/>
  <c r="I14" i="9"/>
  <c r="I15" i="9"/>
  <c r="I16" i="9"/>
  <c r="AY16" i="4" s="1"/>
  <c r="I16" i="4" s="1"/>
  <c r="I17" i="9"/>
  <c r="AY17" i="4" s="1"/>
  <c r="I17" i="4" s="1"/>
  <c r="I18" i="9"/>
  <c r="AY18" i="4" s="1"/>
  <c r="I18" i="4" s="1"/>
  <c r="I19" i="9"/>
  <c r="AY19" i="4" s="1"/>
  <c r="I19" i="4" s="1"/>
  <c r="I20" i="9"/>
  <c r="AY20" i="4" s="1"/>
  <c r="I20" i="4" s="1"/>
  <c r="I21" i="9"/>
  <c r="I22" i="9"/>
  <c r="AY22" i="4" s="1"/>
  <c r="I22" i="4" s="1"/>
  <c r="I23" i="9"/>
  <c r="I24" i="9"/>
  <c r="I25" i="9"/>
  <c r="AY25" i="4" s="1"/>
  <c r="I25" i="4" s="1"/>
  <c r="I26" i="9"/>
  <c r="H8" i="9"/>
  <c r="H9" i="9"/>
  <c r="AX9" i="4" s="1"/>
  <c r="H9" i="4" s="1"/>
  <c r="H10" i="9"/>
  <c r="H11" i="9"/>
  <c r="AX11" i="4" s="1"/>
  <c r="H11" i="4" s="1"/>
  <c r="H12" i="9"/>
  <c r="AX12" i="4" s="1"/>
  <c r="H12" i="4" s="1"/>
  <c r="H13" i="9"/>
  <c r="H14" i="9"/>
  <c r="AX14" i="4" s="1"/>
  <c r="H14" i="4" s="1"/>
  <c r="H15" i="9"/>
  <c r="AX15" i="4" s="1"/>
  <c r="H15" i="4" s="1"/>
  <c r="H16" i="9"/>
  <c r="AX16" i="4" s="1"/>
  <c r="H16" i="4" s="1"/>
  <c r="H17" i="9"/>
  <c r="H18" i="9"/>
  <c r="H19" i="9"/>
  <c r="H20" i="9"/>
  <c r="H21" i="9"/>
  <c r="AX21" i="4" s="1"/>
  <c r="H21" i="4" s="1"/>
  <c r="H22" i="9"/>
  <c r="AX22" i="4" s="1"/>
  <c r="H23" i="9"/>
  <c r="AX23" i="4" s="1"/>
  <c r="H23" i="4" s="1"/>
  <c r="H24" i="9"/>
  <c r="AX24" i="4" s="1"/>
  <c r="H24" i="4" s="1"/>
  <c r="H25" i="9"/>
  <c r="H26" i="9"/>
  <c r="G8" i="9"/>
  <c r="AW8" i="4" s="1"/>
  <c r="G8" i="4" s="1"/>
  <c r="G9" i="9"/>
  <c r="G10" i="9"/>
  <c r="G11" i="9"/>
  <c r="AW11" i="4" s="1"/>
  <c r="G11" i="4" s="1"/>
  <c r="G12" i="9"/>
  <c r="AW12" i="4" s="1"/>
  <c r="G12" i="4" s="1"/>
  <c r="G13" i="9"/>
  <c r="AW13" i="4" s="1"/>
  <c r="G13" i="4" s="1"/>
  <c r="G14" i="9"/>
  <c r="AW14" i="4" s="1"/>
  <c r="G14" i="4" s="1"/>
  <c r="G15" i="9"/>
  <c r="G16" i="9"/>
  <c r="G17" i="9"/>
  <c r="G18" i="9"/>
  <c r="G19" i="9"/>
  <c r="AW19" i="4" s="1"/>
  <c r="G19" i="4" s="1"/>
  <c r="G20" i="9"/>
  <c r="AW20" i="4" s="1"/>
  <c r="G20" i="4" s="1"/>
  <c r="G21" i="9"/>
  <c r="G22" i="9"/>
  <c r="AW22" i="4" s="1"/>
  <c r="G22" i="4" s="1"/>
  <c r="G23" i="9"/>
  <c r="AW23" i="4" s="1"/>
  <c r="G23" i="4" s="1"/>
  <c r="G24" i="9"/>
  <c r="AW24" i="4" s="1"/>
  <c r="G24" i="4" s="1"/>
  <c r="G25" i="9"/>
  <c r="AW25" i="4" s="1"/>
  <c r="G25" i="4" s="1"/>
  <c r="G26" i="9"/>
  <c r="AW26" i="4" s="1"/>
  <c r="G26" i="4" s="1"/>
  <c r="F8" i="9"/>
  <c r="AV8" i="4" s="1"/>
  <c r="F8" i="4" s="1"/>
  <c r="F9" i="9"/>
  <c r="AV9" i="4" s="1"/>
  <c r="F9" i="4" s="1"/>
  <c r="F10" i="9"/>
  <c r="AV10" i="4" s="1"/>
  <c r="F10" i="4" s="1"/>
  <c r="F11" i="9"/>
  <c r="AV11" i="4" s="1"/>
  <c r="F11" i="4" s="1"/>
  <c r="F12" i="9"/>
  <c r="F13" i="9"/>
  <c r="AV13" i="4" s="1"/>
  <c r="F13" i="4" s="1"/>
  <c r="F14" i="9"/>
  <c r="F15" i="9"/>
  <c r="F16" i="9"/>
  <c r="AV16" i="4" s="1"/>
  <c r="F16" i="4" s="1"/>
  <c r="F17" i="9"/>
  <c r="AV17" i="4" s="1"/>
  <c r="F17" i="4" s="1"/>
  <c r="F18" i="9"/>
  <c r="F19" i="9"/>
  <c r="AV19" i="4" s="1"/>
  <c r="F19" i="4" s="1"/>
  <c r="F20" i="9"/>
  <c r="F21" i="9"/>
  <c r="F22" i="9"/>
  <c r="AV22" i="4" s="1"/>
  <c r="F22" i="4" s="1"/>
  <c r="F23" i="9"/>
  <c r="AV23" i="4" s="1"/>
  <c r="F24" i="9"/>
  <c r="AV24" i="4" s="1"/>
  <c r="F24" i="4" s="1"/>
  <c r="F25" i="9"/>
  <c r="AV25" i="4" s="1"/>
  <c r="F25" i="4" s="1"/>
  <c r="F26" i="9"/>
  <c r="AV26" i="4" s="1"/>
  <c r="F26" i="4" s="1"/>
  <c r="E8" i="9"/>
  <c r="E9" i="9"/>
  <c r="E10" i="9"/>
  <c r="E11" i="9"/>
  <c r="E12" i="9"/>
  <c r="AU12" i="4" s="1"/>
  <c r="E12" i="4" s="1"/>
  <c r="E13" i="9"/>
  <c r="AU13" i="4" s="1"/>
  <c r="E13" i="4" s="1"/>
  <c r="E14" i="9"/>
  <c r="E15" i="9"/>
  <c r="E16" i="9"/>
  <c r="E17" i="9"/>
  <c r="AU17" i="4" s="1"/>
  <c r="E17" i="4" s="1"/>
  <c r="E18" i="9"/>
  <c r="AU18" i="4" s="1"/>
  <c r="E18" i="4" s="1"/>
  <c r="E19" i="9"/>
  <c r="AU19" i="4" s="1"/>
  <c r="E19" i="4" s="1"/>
  <c r="E20" i="9"/>
  <c r="E21" i="9"/>
  <c r="AU21" i="4" s="1"/>
  <c r="E21" i="4" s="1"/>
  <c r="E22" i="9"/>
  <c r="AU22" i="4" s="1"/>
  <c r="E22" i="4" s="1"/>
  <c r="E23" i="9"/>
  <c r="AU23" i="4" s="1"/>
  <c r="E23" i="4" s="1"/>
  <c r="E24" i="9"/>
  <c r="AU24" i="4" s="1"/>
  <c r="E24" i="4" s="1"/>
  <c r="E25" i="9"/>
  <c r="E26" i="9"/>
  <c r="BO8" i="4"/>
  <c r="J8" i="1" s="1"/>
  <c r="BO9" i="4"/>
  <c r="J9" i="1" s="1"/>
  <c r="BO10" i="4"/>
  <c r="J10" i="1" s="1"/>
  <c r="BO11" i="4"/>
  <c r="BO12" i="4"/>
  <c r="BO13" i="4"/>
  <c r="J13" i="1" s="1"/>
  <c r="BO14" i="4"/>
  <c r="BO15" i="4"/>
  <c r="BO16" i="4"/>
  <c r="BO17" i="4"/>
  <c r="BO18" i="4"/>
  <c r="J18" i="1" s="1"/>
  <c r="BO19" i="4"/>
  <c r="J19" i="1" s="1"/>
  <c r="BO20" i="4"/>
  <c r="BO21" i="4"/>
  <c r="BO22" i="4"/>
  <c r="BO23" i="4"/>
  <c r="BO24" i="4"/>
  <c r="BO25" i="4"/>
  <c r="J25" i="1" s="1"/>
  <c r="BO26" i="4"/>
  <c r="BN9" i="4"/>
  <c r="X9" i="4" s="1"/>
  <c r="BN10" i="4"/>
  <c r="X10" i="4" s="1"/>
  <c r="BN12" i="4"/>
  <c r="BN16" i="4"/>
  <c r="X16" i="4" s="1"/>
  <c r="BN17" i="4"/>
  <c r="BN18" i="4"/>
  <c r="BN20" i="4"/>
  <c r="BN21" i="4"/>
  <c r="X21" i="4" s="1"/>
  <c r="BN24" i="4"/>
  <c r="BN26" i="4"/>
  <c r="BM9" i="4"/>
  <c r="W9" i="4" s="1"/>
  <c r="BM10" i="4"/>
  <c r="W10" i="4" s="1"/>
  <c r="BM13" i="4"/>
  <c r="W13" i="4" s="1"/>
  <c r="BM15" i="4"/>
  <c r="BM16" i="4"/>
  <c r="BM17" i="4"/>
  <c r="W17" i="4" s="1"/>
  <c r="BM22" i="4"/>
  <c r="BM23" i="4"/>
  <c r="W23" i="4" s="1"/>
  <c r="BM25" i="4"/>
  <c r="W25" i="4" s="1"/>
  <c r="BM26" i="4"/>
  <c r="W26" i="4" s="1"/>
  <c r="BL10" i="4"/>
  <c r="BL12" i="4"/>
  <c r="BL13" i="4"/>
  <c r="V13" i="4" s="1"/>
  <c r="BL14" i="4"/>
  <c r="V14" i="4" s="1"/>
  <c r="BL15" i="4"/>
  <c r="V15" i="4" s="1"/>
  <c r="BL16" i="4"/>
  <c r="V16" i="4" s="1"/>
  <c r="BL18" i="4"/>
  <c r="BL19" i="4"/>
  <c r="V19" i="4" s="1"/>
  <c r="BL26" i="4"/>
  <c r="BK9" i="4"/>
  <c r="U9" i="4" s="1"/>
  <c r="BK11" i="4"/>
  <c r="U11" i="4" s="1"/>
  <c r="BK12" i="4"/>
  <c r="U12" i="4" s="1"/>
  <c r="BK13" i="4"/>
  <c r="U13" i="4" s="1"/>
  <c r="BK15" i="4"/>
  <c r="U15" i="4" s="1"/>
  <c r="BK17" i="4"/>
  <c r="U17" i="4" s="1"/>
  <c r="BK18" i="4"/>
  <c r="U18" i="4" s="1"/>
  <c r="BK24" i="4"/>
  <c r="U24" i="4" s="1"/>
  <c r="BK25" i="4"/>
  <c r="U25" i="4" s="1"/>
  <c r="BK26" i="4"/>
  <c r="U26" i="4" s="1"/>
  <c r="BJ8" i="4"/>
  <c r="BJ13" i="4"/>
  <c r="T13" i="4" s="1"/>
  <c r="BJ14" i="4"/>
  <c r="T14" i="4" s="1"/>
  <c r="BJ16" i="4"/>
  <c r="T16" i="4" s="1"/>
  <c r="BJ17" i="4"/>
  <c r="T17" i="4" s="1"/>
  <c r="BJ18" i="4"/>
  <c r="T18" i="4" s="1"/>
  <c r="BJ22" i="4"/>
  <c r="BJ23" i="4"/>
  <c r="T23" i="4" s="1"/>
  <c r="BJ24" i="4"/>
  <c r="T24" i="4" s="1"/>
  <c r="BJ25" i="4"/>
  <c r="T25" i="4" s="1"/>
  <c r="BJ26" i="4"/>
  <c r="BI10" i="4"/>
  <c r="S10" i="4" s="1"/>
  <c r="BI11" i="4"/>
  <c r="BI12" i="4"/>
  <c r="BI19" i="4"/>
  <c r="BI21" i="4"/>
  <c r="BI22" i="4"/>
  <c r="S22" i="4" s="1"/>
  <c r="BI25" i="4"/>
  <c r="S25" i="4" s="1"/>
  <c r="BH8" i="4"/>
  <c r="R8" i="4" s="1"/>
  <c r="BH10" i="4"/>
  <c r="R10" i="4" s="1"/>
  <c r="BH11" i="4"/>
  <c r="R11" i="4" s="1"/>
  <c r="BH15" i="4"/>
  <c r="R15" i="4" s="1"/>
  <c r="BH16" i="4"/>
  <c r="R16" i="4" s="1"/>
  <c r="BH17" i="4"/>
  <c r="BH18" i="4"/>
  <c r="BH23" i="4"/>
  <c r="BH24" i="4"/>
  <c r="R24" i="4" s="1"/>
  <c r="BH26" i="4"/>
  <c r="R26" i="4" s="1"/>
  <c r="BG8" i="4"/>
  <c r="Q8" i="4" s="1"/>
  <c r="BG10" i="4"/>
  <c r="Q10" i="4" s="1"/>
  <c r="BG13" i="4"/>
  <c r="BG14" i="4"/>
  <c r="Q14" i="4" s="1"/>
  <c r="BG15" i="4"/>
  <c r="Q15" i="4" s="1"/>
  <c r="BG16" i="4"/>
  <c r="BG17" i="4"/>
  <c r="Q17" i="4" s="1"/>
  <c r="BG19" i="4"/>
  <c r="Q19" i="4" s="1"/>
  <c r="BG20" i="4"/>
  <c r="BF10" i="4"/>
  <c r="P10" i="4" s="1"/>
  <c r="BF12" i="4"/>
  <c r="P12" i="4" s="1"/>
  <c r="BF13" i="4"/>
  <c r="P13" i="4" s="1"/>
  <c r="BF14" i="4"/>
  <c r="P14" i="4" s="1"/>
  <c r="BF15" i="4"/>
  <c r="P15" i="4" s="1"/>
  <c r="BF16" i="4"/>
  <c r="P16" i="4" s="1"/>
  <c r="BF18" i="4"/>
  <c r="BF19" i="4"/>
  <c r="P19" i="4" s="1"/>
  <c r="BF25" i="4"/>
  <c r="P25" i="4" s="1"/>
  <c r="BF26" i="4"/>
  <c r="P26" i="4" s="1"/>
  <c r="BE8" i="4"/>
  <c r="BE9" i="4"/>
  <c r="BE14" i="4"/>
  <c r="BE15" i="4"/>
  <c r="BE17" i="4"/>
  <c r="BE18" i="4"/>
  <c r="O18" i="4" s="1"/>
  <c r="BE19" i="4"/>
  <c r="O19" i="4" s="1"/>
  <c r="BE23" i="4"/>
  <c r="BE24" i="4"/>
  <c r="O24" i="4" s="1"/>
  <c r="BE25" i="4"/>
  <c r="BE26" i="4"/>
  <c r="O26" i="4" s="1"/>
  <c r="BD11" i="4"/>
  <c r="N11" i="4" s="1"/>
  <c r="BD12" i="4"/>
  <c r="N12" i="4" s="1"/>
  <c r="BD13" i="4"/>
  <c r="N13" i="4" s="1"/>
  <c r="BD14" i="4"/>
  <c r="BD19" i="4"/>
  <c r="BD20" i="4"/>
  <c r="BD22" i="4"/>
  <c r="BD23" i="4"/>
  <c r="N23" i="4" s="1"/>
  <c r="BD25" i="4"/>
  <c r="N25" i="4" s="1"/>
  <c r="BD26" i="4"/>
  <c r="N26" i="4" s="1"/>
  <c r="BC9" i="4"/>
  <c r="M9" i="4" s="1"/>
  <c r="BC11" i="4"/>
  <c r="M11" i="4" s="1"/>
  <c r="BC12" i="4"/>
  <c r="M12" i="4" s="1"/>
  <c r="BC16" i="4"/>
  <c r="M16" i="4" s="1"/>
  <c r="BC17" i="4"/>
  <c r="M17" i="4" s="1"/>
  <c r="BC18" i="4"/>
  <c r="BC19" i="4"/>
  <c r="M19" i="4" s="1"/>
  <c r="BC24" i="4"/>
  <c r="BC25" i="4"/>
  <c r="M25" i="4" s="1"/>
  <c r="BB9" i="4"/>
  <c r="L9" i="4" s="1"/>
  <c r="BB11" i="4"/>
  <c r="L11" i="4" s="1"/>
  <c r="BB14" i="4"/>
  <c r="L14" i="4" s="1"/>
  <c r="BB15" i="4"/>
  <c r="L15" i="4" s="1"/>
  <c r="BB16" i="4"/>
  <c r="L16" i="4" s="1"/>
  <c r="BB17" i="4"/>
  <c r="L17" i="4" s="1"/>
  <c r="BB20" i="4"/>
  <c r="BB21" i="4"/>
  <c r="L21" i="4" s="1"/>
  <c r="BA11" i="4"/>
  <c r="BA13" i="4"/>
  <c r="BA14" i="4"/>
  <c r="BA15" i="4"/>
  <c r="K15" i="4" s="1"/>
  <c r="BA16" i="4"/>
  <c r="K16" i="4" s="1"/>
  <c r="BA17" i="4"/>
  <c r="K17" i="4" s="1"/>
  <c r="BA19" i="4"/>
  <c r="K19" i="4" s="1"/>
  <c r="BA20" i="4"/>
  <c r="K20" i="4" s="1"/>
  <c r="BA26" i="4"/>
  <c r="K26" i="4" s="1"/>
  <c r="AZ8" i="4"/>
  <c r="J8" i="4" s="1"/>
  <c r="AZ9" i="4"/>
  <c r="J9" i="4" s="1"/>
  <c r="AZ10" i="4"/>
  <c r="AZ12" i="4"/>
  <c r="J12" i="4" s="1"/>
  <c r="AZ15" i="4"/>
  <c r="AZ16" i="4"/>
  <c r="AZ18" i="4"/>
  <c r="AZ19" i="4"/>
  <c r="J19" i="4" s="1"/>
  <c r="AZ20" i="4"/>
  <c r="J20" i="4" s="1"/>
  <c r="AZ24" i="4"/>
  <c r="AZ25" i="4"/>
  <c r="AZ26" i="4"/>
  <c r="J26" i="4" s="1"/>
  <c r="AY8" i="4"/>
  <c r="I8" i="4" s="1"/>
  <c r="AY12" i="4"/>
  <c r="I12" i="4" s="1"/>
  <c r="AY13" i="4"/>
  <c r="AY14" i="4"/>
  <c r="I14" i="4" s="1"/>
  <c r="AY15" i="4"/>
  <c r="AY21" i="4"/>
  <c r="AY23" i="4"/>
  <c r="I23" i="4" s="1"/>
  <c r="AY24" i="4"/>
  <c r="AY26" i="4"/>
  <c r="I26" i="4" s="1"/>
  <c r="AX8" i="4"/>
  <c r="H8" i="4" s="1"/>
  <c r="AX10" i="4"/>
  <c r="H10" i="4" s="1"/>
  <c r="AX13" i="4"/>
  <c r="H13" i="4" s="1"/>
  <c r="AX17" i="4"/>
  <c r="H17" i="4" s="1"/>
  <c r="AX18" i="4"/>
  <c r="H18" i="4" s="1"/>
  <c r="AX19" i="4"/>
  <c r="H19" i="4" s="1"/>
  <c r="AX20" i="4"/>
  <c r="AX25" i="4"/>
  <c r="AX26" i="4"/>
  <c r="AW9" i="4"/>
  <c r="AW10" i="4"/>
  <c r="AW15" i="4"/>
  <c r="G15" i="4" s="1"/>
  <c r="AW16" i="4"/>
  <c r="G16" i="4" s="1"/>
  <c r="AW17" i="4"/>
  <c r="G17" i="4" s="1"/>
  <c r="AW18" i="4"/>
  <c r="G18" i="4" s="1"/>
  <c r="AW21" i="4"/>
  <c r="G21" i="4" s="1"/>
  <c r="AV12" i="4"/>
  <c r="AV14" i="4"/>
  <c r="AV15" i="4"/>
  <c r="F15" i="4" s="1"/>
  <c r="AV18" i="4"/>
  <c r="F18" i="4" s="1"/>
  <c r="AV20" i="4"/>
  <c r="F20" i="4" s="1"/>
  <c r="AV21" i="4"/>
  <c r="F21" i="4" s="1"/>
  <c r="AU8" i="4"/>
  <c r="E8" i="4" s="1"/>
  <c r="AU9" i="4"/>
  <c r="E9" i="4" s="1"/>
  <c r="AU10" i="4"/>
  <c r="E10" i="4" s="1"/>
  <c r="AU11" i="4"/>
  <c r="E11" i="4" s="1"/>
  <c r="AU14" i="4"/>
  <c r="E14" i="4" s="1"/>
  <c r="AU15" i="4"/>
  <c r="AU16" i="4"/>
  <c r="AU20" i="4"/>
  <c r="E20" i="4" s="1"/>
  <c r="AU25" i="4"/>
  <c r="AU26" i="4"/>
  <c r="E26" i="4" s="1"/>
  <c r="Y8" i="4"/>
  <c r="Y9" i="4"/>
  <c r="Y10" i="4"/>
  <c r="Y11" i="4"/>
  <c r="Y12" i="4"/>
  <c r="Y13" i="4"/>
  <c r="Y14" i="4"/>
  <c r="O14" i="3" s="1"/>
  <c r="Y15" i="4"/>
  <c r="Z15" i="1" s="1"/>
  <c r="Y16" i="4"/>
  <c r="Y17" i="4"/>
  <c r="Y18" i="4"/>
  <c r="O18" i="3" s="1"/>
  <c r="Y19" i="4"/>
  <c r="Y20" i="4"/>
  <c r="Z20" i="1" s="1"/>
  <c r="Y21" i="4"/>
  <c r="Y22" i="4"/>
  <c r="Y23" i="4"/>
  <c r="Y24" i="4"/>
  <c r="Y25" i="4"/>
  <c r="Z25" i="1" s="1"/>
  <c r="Y26" i="4"/>
  <c r="X12" i="4"/>
  <c r="X17" i="4"/>
  <c r="X18" i="4"/>
  <c r="X20" i="4"/>
  <c r="X24" i="4"/>
  <c r="X26" i="4"/>
  <c r="W8" i="4"/>
  <c r="W15" i="4"/>
  <c r="W16" i="4"/>
  <c r="W22" i="4"/>
  <c r="V10" i="4"/>
  <c r="V12" i="4"/>
  <c r="V18" i="4"/>
  <c r="V20" i="4"/>
  <c r="V21" i="4"/>
  <c r="V23" i="4"/>
  <c r="V26" i="4"/>
  <c r="U8" i="4"/>
  <c r="U10" i="4"/>
  <c r="U16" i="4"/>
  <c r="U19" i="4"/>
  <c r="U20" i="4"/>
  <c r="U22" i="4"/>
  <c r="T8" i="4"/>
  <c r="T9" i="4"/>
  <c r="T22" i="4"/>
  <c r="T26" i="4"/>
  <c r="S11" i="4"/>
  <c r="S12" i="4"/>
  <c r="S14" i="4"/>
  <c r="S19" i="4"/>
  <c r="S20" i="4"/>
  <c r="S21" i="4"/>
  <c r="S23" i="4"/>
  <c r="S26" i="4"/>
  <c r="R17" i="4"/>
  <c r="R18" i="4"/>
  <c r="R20" i="4"/>
  <c r="R22" i="4"/>
  <c r="R23" i="4"/>
  <c r="Q13" i="4"/>
  <c r="Q16" i="4"/>
  <c r="Q20" i="4"/>
  <c r="Q21" i="4"/>
  <c r="Q22" i="4"/>
  <c r="Q23" i="4"/>
  <c r="P18" i="4"/>
  <c r="P20" i="4"/>
  <c r="P21" i="4"/>
  <c r="O8" i="4"/>
  <c r="O9" i="4"/>
  <c r="O14" i="4"/>
  <c r="O15" i="4"/>
  <c r="O17" i="4"/>
  <c r="O23" i="4"/>
  <c r="O25" i="4"/>
  <c r="N14" i="4"/>
  <c r="N19" i="4"/>
  <c r="N20" i="4"/>
  <c r="N22" i="4"/>
  <c r="M18" i="4"/>
  <c r="M21" i="4"/>
  <c r="M23" i="4"/>
  <c r="M24" i="4"/>
  <c r="L20" i="4"/>
  <c r="L23" i="4"/>
  <c r="L24" i="4"/>
  <c r="K11" i="4"/>
  <c r="K13" i="4"/>
  <c r="K14" i="4"/>
  <c r="J10" i="4"/>
  <c r="J15" i="4"/>
  <c r="J16" i="4"/>
  <c r="J18" i="4"/>
  <c r="J21" i="4"/>
  <c r="J24" i="4"/>
  <c r="J25" i="4"/>
  <c r="I13" i="4"/>
  <c r="I15" i="4"/>
  <c r="I21" i="4"/>
  <c r="I24" i="4"/>
  <c r="H20" i="4"/>
  <c r="H22" i="4"/>
  <c r="H25" i="4"/>
  <c r="H26" i="4"/>
  <c r="G9" i="4"/>
  <c r="G10" i="4"/>
  <c r="F12" i="4"/>
  <c r="F14" i="4"/>
  <c r="F23" i="4"/>
  <c r="E15" i="4"/>
  <c r="E16" i="4"/>
  <c r="E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AO9" i="1" s="1"/>
  <c r="AC10" i="3"/>
  <c r="AC11" i="3"/>
  <c r="AC12" i="3"/>
  <c r="AC13" i="3"/>
  <c r="AC14" i="3"/>
  <c r="Z14" i="3" s="1"/>
  <c r="AC15" i="3"/>
  <c r="AO15" i="1" s="1"/>
  <c r="AC16" i="3"/>
  <c r="Z16" i="3" s="1"/>
  <c r="AC17" i="3"/>
  <c r="Z17" i="3" s="1"/>
  <c r="AC18" i="3"/>
  <c r="AC19" i="3"/>
  <c r="AC20" i="3"/>
  <c r="Z20" i="3" s="1"/>
  <c r="AC21" i="3"/>
  <c r="Z21" i="3" s="1"/>
  <c r="AC22" i="3"/>
  <c r="Z22" i="3" s="1"/>
  <c r="AC23" i="3"/>
  <c r="Z23" i="3" s="1"/>
  <c r="AC24" i="3"/>
  <c r="Z24" i="3" s="1"/>
  <c r="AC25" i="3"/>
  <c r="AC26" i="3"/>
  <c r="Z9" i="3"/>
  <c r="Z12" i="3"/>
  <c r="Z13" i="3"/>
  <c r="Z18" i="3"/>
  <c r="Z19" i="3"/>
  <c r="R8" i="3"/>
  <c r="P8" i="3" s="1"/>
  <c r="R9" i="3"/>
  <c r="P9" i="3" s="1"/>
  <c r="R10" i="3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P17" i="3" s="1"/>
  <c r="R18" i="3"/>
  <c r="P18" i="3" s="1"/>
  <c r="R19" i="3"/>
  <c r="R20" i="3"/>
  <c r="P20" i="3" s="1"/>
  <c r="R21" i="3"/>
  <c r="P21" i="3" s="1"/>
  <c r="R22" i="3"/>
  <c r="R23" i="3"/>
  <c r="R24" i="3"/>
  <c r="P24" i="3" s="1"/>
  <c r="R25" i="3"/>
  <c r="P25" i="3" s="1"/>
  <c r="R26" i="3"/>
  <c r="P26" i="3" s="1"/>
  <c r="P10" i="3"/>
  <c r="P13" i="3"/>
  <c r="P19" i="3"/>
  <c r="P22" i="3"/>
  <c r="P23" i="3"/>
  <c r="O8" i="3"/>
  <c r="O10" i="3"/>
  <c r="O12" i="3"/>
  <c r="O13" i="3"/>
  <c r="O19" i="3"/>
  <c r="O20" i="3"/>
  <c r="O24" i="3"/>
  <c r="O25" i="3"/>
  <c r="O26" i="3"/>
  <c r="N8" i="3"/>
  <c r="Q8" i="1" s="1"/>
  <c r="N9" i="3"/>
  <c r="N10" i="3"/>
  <c r="N11" i="3"/>
  <c r="N12" i="3"/>
  <c r="N13" i="3"/>
  <c r="N14" i="3"/>
  <c r="N15" i="3"/>
  <c r="Q15" i="1" s="1"/>
  <c r="N16" i="3"/>
  <c r="N17" i="3"/>
  <c r="Q17" i="1" s="1"/>
  <c r="N18" i="3"/>
  <c r="Q18" i="1" s="1"/>
  <c r="N19" i="3"/>
  <c r="N20" i="3"/>
  <c r="N21" i="3"/>
  <c r="N22" i="3"/>
  <c r="Q22" i="1" s="1"/>
  <c r="N23" i="3"/>
  <c r="N24" i="3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D20" i="3" s="1"/>
  <c r="F21" i="3"/>
  <c r="F22" i="3"/>
  <c r="F23" i="3"/>
  <c r="F24" i="3"/>
  <c r="F25" i="3"/>
  <c r="F26" i="3"/>
  <c r="E8" i="3"/>
  <c r="E9" i="3"/>
  <c r="E10" i="3"/>
  <c r="E11" i="3"/>
  <c r="P11" i="1" s="1"/>
  <c r="E12" i="3"/>
  <c r="E13" i="3"/>
  <c r="E14" i="3"/>
  <c r="P14" i="1" s="1"/>
  <c r="E15" i="3"/>
  <c r="E16" i="3"/>
  <c r="E17" i="3"/>
  <c r="P17" i="1" s="1"/>
  <c r="E18" i="3"/>
  <c r="E19" i="3"/>
  <c r="E20" i="3"/>
  <c r="E21" i="3"/>
  <c r="E22" i="3"/>
  <c r="E23" i="3"/>
  <c r="E24" i="3"/>
  <c r="E25" i="3"/>
  <c r="E26" i="3"/>
  <c r="D8" i="3"/>
  <c r="EH8" i="8"/>
  <c r="EH9" i="8"/>
  <c r="EH10" i="8"/>
  <c r="EH11" i="8"/>
  <c r="DZ11" i="8" s="1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EH23" i="8"/>
  <c r="EH24" i="8"/>
  <c r="EH25" i="8"/>
  <c r="EH26" i="8"/>
  <c r="DZ26" i="8" s="1"/>
  <c r="EA8" i="8"/>
  <c r="DZ8" i="8" s="1"/>
  <c r="EA9" i="8"/>
  <c r="DZ9" i="8" s="1"/>
  <c r="EA10" i="8"/>
  <c r="EA11" i="8"/>
  <c r="EA12" i="8"/>
  <c r="EA13" i="8"/>
  <c r="DZ13" i="8" s="1"/>
  <c r="EA14" i="8"/>
  <c r="DZ14" i="8" s="1"/>
  <c r="EA15" i="8"/>
  <c r="DZ15" i="8" s="1"/>
  <c r="EA16" i="8"/>
  <c r="EA17" i="8"/>
  <c r="EA18" i="8"/>
  <c r="DZ18" i="8" s="1"/>
  <c r="EA19" i="8"/>
  <c r="DZ19" i="8" s="1"/>
  <c r="EA20" i="8"/>
  <c r="EA21" i="8"/>
  <c r="EA22" i="8"/>
  <c r="EA23" i="8"/>
  <c r="EA24" i="8"/>
  <c r="DZ24" i="8" s="1"/>
  <c r="EA25" i="8"/>
  <c r="DZ25" i="8" s="1"/>
  <c r="EA26" i="8"/>
  <c r="DZ2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F10" i="8" s="1"/>
  <c r="DN11" i="8"/>
  <c r="DN12" i="8"/>
  <c r="DN13" i="8"/>
  <c r="DF13" i="8" s="1"/>
  <c r="DN14" i="8"/>
  <c r="DN15" i="8"/>
  <c r="DN16" i="8"/>
  <c r="DN17" i="8"/>
  <c r="DN18" i="8"/>
  <c r="DN19" i="8"/>
  <c r="DF19" i="8" s="1"/>
  <c r="DN20" i="8"/>
  <c r="DN21" i="8"/>
  <c r="DN22" i="8"/>
  <c r="DN23" i="8"/>
  <c r="DN24" i="8"/>
  <c r="DN25" i="8"/>
  <c r="DF25" i="8" s="1"/>
  <c r="DN26" i="8"/>
  <c r="DG8" i="8"/>
  <c r="DF8" i="8" s="1"/>
  <c r="DG9" i="8"/>
  <c r="DG10" i="8"/>
  <c r="DG11" i="8"/>
  <c r="DG12" i="8"/>
  <c r="DG13" i="8"/>
  <c r="DG14" i="8"/>
  <c r="DG15" i="8"/>
  <c r="DG16" i="8"/>
  <c r="DF16" i="8" s="1"/>
  <c r="DG17" i="8"/>
  <c r="DF17" i="8" s="1"/>
  <c r="DG18" i="8"/>
  <c r="DF18" i="8" s="1"/>
  <c r="DG19" i="8"/>
  <c r="DG20" i="8"/>
  <c r="DF20" i="8" s="1"/>
  <c r="DG21" i="8"/>
  <c r="DG22" i="8"/>
  <c r="DF22" i="8" s="1"/>
  <c r="DG23" i="8"/>
  <c r="DF23" i="8" s="1"/>
  <c r="DG24" i="8"/>
  <c r="DF24" i="8" s="1"/>
  <c r="DG25" i="8"/>
  <c r="DG26" i="8"/>
  <c r="CY8" i="8"/>
  <c r="CQ8" i="8" s="1"/>
  <c r="CY9" i="8"/>
  <c r="CY10" i="8"/>
  <c r="CQ10" i="8" s="1"/>
  <c r="CY11" i="8"/>
  <c r="CY12" i="8"/>
  <c r="CY13" i="8"/>
  <c r="CY14" i="8"/>
  <c r="CY15" i="8"/>
  <c r="CY16" i="8"/>
  <c r="CY17" i="8"/>
  <c r="CY18" i="8"/>
  <c r="CY19" i="8"/>
  <c r="CQ19" i="8" s="1"/>
  <c r="CY20" i="8"/>
  <c r="CY21" i="8"/>
  <c r="CY22" i="8"/>
  <c r="CY23" i="8"/>
  <c r="CY24" i="8"/>
  <c r="CY25" i="8"/>
  <c r="CY26" i="8"/>
  <c r="CR8" i="8"/>
  <c r="CR9" i="8"/>
  <c r="CR10" i="8"/>
  <c r="CR11" i="8"/>
  <c r="CQ11" i="8" s="1"/>
  <c r="CR12" i="8"/>
  <c r="CR13" i="8"/>
  <c r="CQ13" i="8" s="1"/>
  <c r="CR14" i="8"/>
  <c r="CQ14" i="8" s="1"/>
  <c r="CR15" i="8"/>
  <c r="CQ15" i="8" s="1"/>
  <c r="CR16" i="8"/>
  <c r="CR17" i="8"/>
  <c r="CR18" i="8"/>
  <c r="CR19" i="8"/>
  <c r="CR20" i="8"/>
  <c r="CR21" i="8"/>
  <c r="CQ21" i="8" s="1"/>
  <c r="CR22" i="8"/>
  <c r="CR23" i="8"/>
  <c r="CQ23" i="8" s="1"/>
  <c r="CR24" i="8"/>
  <c r="CR25" i="8"/>
  <c r="CR26" i="8"/>
  <c r="CQ20" i="8"/>
  <c r="CQ25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J20" i="8"/>
  <c r="CJ21" i="8"/>
  <c r="CJ22" i="8"/>
  <c r="CB22" i="8" s="1"/>
  <c r="CJ23" i="8"/>
  <c r="CB23" i="8" s="1"/>
  <c r="CJ24" i="8"/>
  <c r="CJ25" i="8"/>
  <c r="CB25" i="8" s="1"/>
  <c r="CJ26" i="8"/>
  <c r="CC8" i="8"/>
  <c r="CC9" i="8"/>
  <c r="CB9" i="8" s="1"/>
  <c r="CC10" i="8"/>
  <c r="CC11" i="8"/>
  <c r="CC12" i="8"/>
  <c r="CB12" i="8" s="1"/>
  <c r="CC13" i="8"/>
  <c r="CC14" i="8"/>
  <c r="CC15" i="8"/>
  <c r="CC16" i="8"/>
  <c r="CB16" i="8" s="1"/>
  <c r="CC17" i="8"/>
  <c r="CC18" i="8"/>
  <c r="CB18" i="8" s="1"/>
  <c r="CC19" i="8"/>
  <c r="CC20" i="8"/>
  <c r="CB20" i="8" s="1"/>
  <c r="CC21" i="8"/>
  <c r="CB21" i="8" s="1"/>
  <c r="CC22" i="8"/>
  <c r="CC23" i="8"/>
  <c r="CC24" i="8"/>
  <c r="CC25" i="8"/>
  <c r="CC26" i="8"/>
  <c r="CB26" i="8" s="1"/>
  <c r="CB10" i="8"/>
  <c r="CB11" i="8"/>
  <c r="CB17" i="8"/>
  <c r="CB19" i="8"/>
  <c r="BU8" i="8"/>
  <c r="BU9" i="8"/>
  <c r="BU10" i="8"/>
  <c r="BM10" i="8" s="1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U23" i="8"/>
  <c r="BU24" i="8"/>
  <c r="BU25" i="8"/>
  <c r="BU26" i="8"/>
  <c r="BN8" i="8"/>
  <c r="BM8" i="8" s="1"/>
  <c r="BN9" i="8"/>
  <c r="BN10" i="8"/>
  <c r="BN11" i="8"/>
  <c r="BN12" i="8"/>
  <c r="BN13" i="8"/>
  <c r="BM13" i="8" s="1"/>
  <c r="BN14" i="8"/>
  <c r="BM14" i="8" s="1"/>
  <c r="BN15" i="8"/>
  <c r="BN16" i="8"/>
  <c r="BN17" i="8"/>
  <c r="BM17" i="8" s="1"/>
  <c r="BN18" i="8"/>
  <c r="BN19" i="8"/>
  <c r="BN20" i="8"/>
  <c r="BN21" i="8"/>
  <c r="BN22" i="8"/>
  <c r="BM22" i="8" s="1"/>
  <c r="BN23" i="8"/>
  <c r="BM23" i="8" s="1"/>
  <c r="BN24" i="8"/>
  <c r="BN25" i="8"/>
  <c r="BN26" i="8"/>
  <c r="BM19" i="8"/>
  <c r="BM25" i="8"/>
  <c r="BF8" i="8"/>
  <c r="BF9" i="8"/>
  <c r="BF10" i="8"/>
  <c r="AX10" i="8" s="1"/>
  <c r="BF11" i="8"/>
  <c r="AX11" i="8" s="1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Y8" i="8"/>
  <c r="AX8" i="8" s="1"/>
  <c r="AY9" i="8"/>
  <c r="AY10" i="8"/>
  <c r="AY11" i="8"/>
  <c r="AY12" i="8"/>
  <c r="AY13" i="8"/>
  <c r="AY14" i="8"/>
  <c r="AY15" i="8"/>
  <c r="AY16" i="8"/>
  <c r="AX16" i="8" s="1"/>
  <c r="AY17" i="8"/>
  <c r="AY18" i="8"/>
  <c r="AY19" i="8"/>
  <c r="AX19" i="8" s="1"/>
  <c r="AY20" i="8"/>
  <c r="AX20" i="8" s="1"/>
  <c r="AY21" i="8"/>
  <c r="AY22" i="8"/>
  <c r="AX22" i="8" s="1"/>
  <c r="AY23" i="8"/>
  <c r="AY24" i="8"/>
  <c r="AY25" i="8"/>
  <c r="AY26" i="8"/>
  <c r="AX13" i="8"/>
  <c r="AX17" i="8"/>
  <c r="AX23" i="8"/>
  <c r="AX25" i="8"/>
  <c r="AQ8" i="8"/>
  <c r="AI8" i="8" s="1"/>
  <c r="AQ9" i="8"/>
  <c r="AQ10" i="8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J8" i="8"/>
  <c r="AJ9" i="8"/>
  <c r="AI9" i="8" s="1"/>
  <c r="AJ10" i="8"/>
  <c r="AJ11" i="8"/>
  <c r="AI11" i="8" s="1"/>
  <c r="AJ12" i="8"/>
  <c r="AJ13" i="8"/>
  <c r="AJ14" i="8"/>
  <c r="AJ15" i="8"/>
  <c r="AJ16" i="8"/>
  <c r="AJ17" i="8"/>
  <c r="AJ18" i="8"/>
  <c r="AJ19" i="8"/>
  <c r="AI19" i="8" s="1"/>
  <c r="AJ20" i="8"/>
  <c r="AI20" i="8" s="1"/>
  <c r="AJ21" i="8"/>
  <c r="AI21" i="8" s="1"/>
  <c r="AJ22" i="8"/>
  <c r="AJ23" i="8"/>
  <c r="AJ24" i="8"/>
  <c r="AJ25" i="8"/>
  <c r="AI25" i="8" s="1"/>
  <c r="AJ26" i="8"/>
  <c r="AI26" i="8" s="1"/>
  <c r="AI1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T22" i="8" s="1"/>
  <c r="AB23" i="8"/>
  <c r="AB24" i="8"/>
  <c r="AB25" i="8"/>
  <c r="AB26" i="8"/>
  <c r="U8" i="8"/>
  <c r="T8" i="8" s="1"/>
  <c r="U9" i="8"/>
  <c r="T9" i="8" s="1"/>
  <c r="U10" i="8"/>
  <c r="T10" i="8" s="1"/>
  <c r="U11" i="8"/>
  <c r="U12" i="8"/>
  <c r="U13" i="8"/>
  <c r="U14" i="8"/>
  <c r="T14" i="8" s="1"/>
  <c r="U15" i="8"/>
  <c r="T15" i="8" s="1"/>
  <c r="U16" i="8"/>
  <c r="T16" i="8" s="1"/>
  <c r="U17" i="8"/>
  <c r="T17" i="8" s="1"/>
  <c r="U18" i="8"/>
  <c r="U19" i="8"/>
  <c r="T19" i="8" s="1"/>
  <c r="U20" i="8"/>
  <c r="U21" i="8"/>
  <c r="U22" i="8"/>
  <c r="U23" i="8"/>
  <c r="U24" i="8"/>
  <c r="U25" i="8"/>
  <c r="T25" i="8" s="1"/>
  <c r="D25" i="8" s="1"/>
  <c r="U26" i="8"/>
  <c r="T26" i="8" s="1"/>
  <c r="T13" i="8"/>
  <c r="M8" i="8"/>
  <c r="M9" i="8"/>
  <c r="M10" i="8"/>
  <c r="E10" i="8" s="1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E26" i="8" s="1"/>
  <c r="F8" i="8"/>
  <c r="E8" i="8" s="1"/>
  <c r="F9" i="8"/>
  <c r="F10" i="8"/>
  <c r="F11" i="8"/>
  <c r="F12" i="8"/>
  <c r="E12" i="8" s="1"/>
  <c r="F13" i="8"/>
  <c r="F14" i="8"/>
  <c r="E14" i="8" s="1"/>
  <c r="F15" i="8"/>
  <c r="F16" i="8"/>
  <c r="F17" i="8"/>
  <c r="F18" i="8"/>
  <c r="E18" i="8" s="1"/>
  <c r="F19" i="8"/>
  <c r="F20" i="8"/>
  <c r="F21" i="8"/>
  <c r="E21" i="8" s="1"/>
  <c r="F22" i="8"/>
  <c r="F23" i="8"/>
  <c r="E23" i="8" s="1"/>
  <c r="F24" i="8"/>
  <c r="F25" i="8"/>
  <c r="F26" i="8"/>
  <c r="E13" i="8"/>
  <c r="D13" i="8" s="1"/>
  <c r="E20" i="8"/>
  <c r="E22" i="8"/>
  <c r="E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A11" i="10" s="1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A23" i="10" s="1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A21" i="10" s="1"/>
  <c r="DC22" i="10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B25" i="10"/>
  <c r="DB26" i="10"/>
  <c r="CZ24" i="10"/>
  <c r="CS24" i="10" s="1"/>
  <c r="CV19" i="10"/>
  <c r="CO19" i="10" s="1"/>
  <c r="CV20" i="10"/>
  <c r="CO20" i="10" s="1"/>
  <c r="CV25" i="10"/>
  <c r="CO25" i="10" s="1"/>
  <c r="CR11" i="10"/>
  <c r="CR16" i="10"/>
  <c r="CQ15" i="10"/>
  <c r="CQ2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BX23" i="10" s="1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F10" i="10" s="1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F20" i="10" s="1"/>
  <c r="CG21" i="10"/>
  <c r="CG22" i="10"/>
  <c r="CF22" i="10" s="1"/>
  <c r="CG23" i="10"/>
  <c r="CF23" i="10" s="1"/>
  <c r="CG24" i="10"/>
  <c r="CG25" i="10"/>
  <c r="CG26" i="10"/>
  <c r="CE16" i="10"/>
  <c r="BX16" i="10" s="1"/>
  <c r="CC20" i="10"/>
  <c r="BV20" i="10" s="1"/>
  <c r="CB13" i="10"/>
  <c r="BU13" i="10" s="1"/>
  <c r="CB19" i="10"/>
  <c r="BU19" i="10" s="1"/>
  <c r="BX17" i="10"/>
  <c r="BW16" i="10"/>
  <c r="BW22" i="10"/>
  <c r="BV9" i="10"/>
  <c r="BV21" i="10"/>
  <c r="BK8" i="10"/>
  <c r="BK9" i="10"/>
  <c r="BK10" i="10"/>
  <c r="BK11" i="10"/>
  <c r="BK12" i="10"/>
  <c r="BK13" i="10"/>
  <c r="BC13" i="10" s="1"/>
  <c r="I13" i="1" s="1"/>
  <c r="BK14" i="10"/>
  <c r="BC14" i="10" s="1"/>
  <c r="I14" i="1" s="1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K25" i="10"/>
  <c r="BC25" i="10" s="1"/>
  <c r="I25" i="1" s="1"/>
  <c r="BK26" i="10"/>
  <c r="BD8" i="10"/>
  <c r="BD9" i="10"/>
  <c r="BD10" i="10"/>
  <c r="BD11" i="10"/>
  <c r="BC11" i="10" s="1"/>
  <c r="I11" i="1" s="1"/>
  <c r="BD12" i="10"/>
  <c r="BC12" i="10" s="1"/>
  <c r="I12" i="1" s="1"/>
  <c r="BD13" i="10"/>
  <c r="BD14" i="10"/>
  <c r="BD15" i="10"/>
  <c r="BD16" i="10"/>
  <c r="BC16" i="10" s="1"/>
  <c r="I16" i="1" s="1"/>
  <c r="BD17" i="10"/>
  <c r="BD18" i="10"/>
  <c r="BD19" i="10"/>
  <c r="BD20" i="10"/>
  <c r="BD21" i="10"/>
  <c r="BC21" i="10" s="1"/>
  <c r="I21" i="1" s="1"/>
  <c r="BD22" i="10"/>
  <c r="BC22" i="10" s="1"/>
  <c r="BD23" i="10"/>
  <c r="BC23" i="10" s="1"/>
  <c r="BD24" i="10"/>
  <c r="BC24" i="10" s="1"/>
  <c r="I24" i="1" s="1"/>
  <c r="BD25" i="10"/>
  <c r="BD26" i="10"/>
  <c r="BC26" i="10" s="1"/>
  <c r="I26" i="1" s="1"/>
  <c r="BC8" i="10"/>
  <c r="I8" i="1" s="1"/>
  <c r="BC10" i="10"/>
  <c r="I10" i="1" s="1"/>
  <c r="BC17" i="10"/>
  <c r="I17" i="1" s="1"/>
  <c r="BC2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AY23" i="10"/>
  <c r="CZ23" i="10" s="1"/>
  <c r="CS23" i="10" s="1"/>
  <c r="AY24" i="10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AU19" i="10"/>
  <c r="CY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AD25" i="10" s="1"/>
  <c r="AM26" i="10"/>
  <c r="CW26" i="10" s="1"/>
  <c r="CP26" i="10" s="1"/>
  <c r="AI8" i="10"/>
  <c r="CV8" i="10" s="1"/>
  <c r="CO8" i="10" s="1"/>
  <c r="AI9" i="10"/>
  <c r="CV9" i="10" s="1"/>
  <c r="AI10" i="10"/>
  <c r="CV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AI19" i="10"/>
  <c r="AI20" i="10"/>
  <c r="AI21" i="10"/>
  <c r="AD21" i="10" s="1"/>
  <c r="AI22" i="10"/>
  <c r="AI23" i="10"/>
  <c r="CV23" i="10" s="1"/>
  <c r="CO23" i="10" s="1"/>
  <c r="AI24" i="10"/>
  <c r="CV24" i="10" s="1"/>
  <c r="CO24" i="10" s="1"/>
  <c r="AI25" i="10"/>
  <c r="AI26" i="10"/>
  <c r="CV26" i="10" s="1"/>
  <c r="AE8" i="10"/>
  <c r="AE9" i="10"/>
  <c r="CU9" i="10" s="1"/>
  <c r="AE10" i="10"/>
  <c r="CU10" i="10" s="1"/>
  <c r="CN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CN18" i="10" s="1"/>
  <c r="AE19" i="10"/>
  <c r="CU19" i="10" s="1"/>
  <c r="CN19" i="10" s="1"/>
  <c r="AE20" i="10"/>
  <c r="AE21" i="10"/>
  <c r="CU21" i="10" s="1"/>
  <c r="AE22" i="10"/>
  <c r="CU22" i="10" s="1"/>
  <c r="AE23" i="10"/>
  <c r="AE24" i="10"/>
  <c r="CU24" i="10" s="1"/>
  <c r="AE25" i="10"/>
  <c r="CU25" i="10" s="1"/>
  <c r="AE26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Z17" i="10"/>
  <c r="CE17" i="10" s="1"/>
  <c r="Z18" i="10"/>
  <c r="CE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R12" i="10"/>
  <c r="CC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N8" i="10"/>
  <c r="CB8" i="10" s="1"/>
  <c r="BU8" i="10" s="1"/>
  <c r="N9" i="10"/>
  <c r="CB9" i="10" s="1"/>
  <c r="N10" i="10"/>
  <c r="CB10" i="10" s="1"/>
  <c r="N11" i="10"/>
  <c r="CB11" i="10" s="1"/>
  <c r="BU11" i="10" s="1"/>
  <c r="N12" i="10"/>
  <c r="N13" i="10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CB25" i="10" s="1"/>
  <c r="N26" i="10"/>
  <c r="CB2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AP13" i="1"/>
  <c r="AP19" i="1"/>
  <c r="AO8" i="1"/>
  <c r="AO12" i="1"/>
  <c r="AO13" i="1"/>
  <c r="AO14" i="1"/>
  <c r="AO16" i="1"/>
  <c r="AO17" i="1"/>
  <c r="AO18" i="1"/>
  <c r="AP18" i="1" s="1"/>
  <c r="AO19" i="1"/>
  <c r="AO20" i="1"/>
  <c r="AO22" i="1"/>
  <c r="AO24" i="1"/>
  <c r="AN8" i="1"/>
  <c r="AN9" i="1"/>
  <c r="AN10" i="1"/>
  <c r="AN11" i="1"/>
  <c r="AN12" i="1"/>
  <c r="AN13" i="1"/>
  <c r="AN14" i="1"/>
  <c r="AN15" i="1"/>
  <c r="AN16" i="1"/>
  <c r="AN17" i="1"/>
  <c r="AP17" i="1" s="1"/>
  <c r="AN18" i="1"/>
  <c r="AN19" i="1"/>
  <c r="AN20" i="1"/>
  <c r="AN21" i="1"/>
  <c r="AN22" i="1"/>
  <c r="AN23" i="1"/>
  <c r="AN24" i="1"/>
  <c r="AN25" i="1"/>
  <c r="AN26" i="1"/>
  <c r="AM8" i="1"/>
  <c r="AP8" i="1" s="1"/>
  <c r="AM9" i="1"/>
  <c r="AM10" i="1"/>
  <c r="AM11" i="1"/>
  <c r="AM12" i="1"/>
  <c r="AM13" i="1"/>
  <c r="AM14" i="1"/>
  <c r="AP14" i="1" s="1"/>
  <c r="AM15" i="1"/>
  <c r="AM16" i="1"/>
  <c r="AM17" i="1"/>
  <c r="AM18" i="1"/>
  <c r="AM19" i="1"/>
  <c r="AM20" i="1"/>
  <c r="AM21" i="1"/>
  <c r="AM22" i="1"/>
  <c r="AP22" i="1" s="1"/>
  <c r="AM23" i="1"/>
  <c r="AM24" i="1"/>
  <c r="AM25" i="1"/>
  <c r="AM26" i="1"/>
  <c r="AI8" i="1"/>
  <c r="AI9" i="1"/>
  <c r="AI10" i="1"/>
  <c r="AI11" i="1"/>
  <c r="AI13" i="1"/>
  <c r="AI14" i="1"/>
  <c r="AI21" i="1"/>
  <c r="AI23" i="1"/>
  <c r="AI24" i="1"/>
  <c r="AI25" i="1"/>
  <c r="AI26" i="1"/>
  <c r="AH8" i="1"/>
  <c r="AH9" i="1"/>
  <c r="AH10" i="1"/>
  <c r="AH11" i="1"/>
  <c r="AH16" i="1"/>
  <c r="AH18" i="1"/>
  <c r="AH20" i="1"/>
  <c r="AH21" i="1"/>
  <c r="AH22" i="1"/>
  <c r="AH23" i="1"/>
  <c r="AH24" i="1"/>
  <c r="AH25" i="1"/>
  <c r="AH26" i="1"/>
  <c r="AG8" i="1"/>
  <c r="AG15" i="1"/>
  <c r="AG17" i="1"/>
  <c r="AG18" i="1"/>
  <c r="AG19" i="1"/>
  <c r="AG20" i="1"/>
  <c r="AG23" i="1"/>
  <c r="AG24" i="1"/>
  <c r="AF12" i="1"/>
  <c r="AF14" i="1"/>
  <c r="AF15" i="1"/>
  <c r="AF16" i="1"/>
  <c r="AF17" i="1"/>
  <c r="AF18" i="1"/>
  <c r="AF19" i="1"/>
  <c r="AF20" i="1"/>
  <c r="AF21" i="1"/>
  <c r="AF26" i="1"/>
  <c r="AE9" i="1"/>
  <c r="AE11" i="1"/>
  <c r="AE12" i="1"/>
  <c r="AE13" i="1"/>
  <c r="AE14" i="1"/>
  <c r="AE15" i="1"/>
  <c r="AE16" i="1"/>
  <c r="AE17" i="1"/>
  <c r="AE18" i="1"/>
  <c r="AE25" i="1"/>
  <c r="AD8" i="1"/>
  <c r="AD9" i="1"/>
  <c r="AD10" i="1"/>
  <c r="AD11" i="1"/>
  <c r="AD14" i="1"/>
  <c r="AD15" i="1"/>
  <c r="AD20" i="1"/>
  <c r="AD21" i="1"/>
  <c r="AD22" i="1"/>
  <c r="AD24" i="1"/>
  <c r="AD25" i="1"/>
  <c r="AD26" i="1"/>
  <c r="AC8" i="1"/>
  <c r="AC9" i="1"/>
  <c r="AC10" i="1"/>
  <c r="AC11" i="1"/>
  <c r="AC12" i="1"/>
  <c r="AC19" i="1"/>
  <c r="AC21" i="1"/>
  <c r="AC22" i="1"/>
  <c r="AC23" i="1"/>
  <c r="AC24" i="1"/>
  <c r="AC25" i="1"/>
  <c r="AC26" i="1"/>
  <c r="Z8" i="1"/>
  <c r="Z10" i="1"/>
  <c r="Z11" i="1"/>
  <c r="Z12" i="1"/>
  <c r="Z13" i="1"/>
  <c r="Z14" i="1"/>
  <c r="Z17" i="1"/>
  <c r="Z18" i="1"/>
  <c r="Z19" i="1"/>
  <c r="Z21" i="1"/>
  <c r="Z22" i="1"/>
  <c r="Z23" i="1"/>
  <c r="Z24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R25" i="1" s="1"/>
  <c r="AA25" i="1" s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Q9" i="1"/>
  <c r="Q10" i="1"/>
  <c r="Q11" i="1"/>
  <c r="Q12" i="1"/>
  <c r="Q13" i="1"/>
  <c r="Q14" i="1"/>
  <c r="Q16" i="1"/>
  <c r="Q19" i="1"/>
  <c r="Q20" i="1"/>
  <c r="Q21" i="1"/>
  <c r="Q23" i="1"/>
  <c r="Q24" i="1"/>
  <c r="Q25" i="1"/>
  <c r="Q26" i="1"/>
  <c r="P8" i="1"/>
  <c r="P9" i="1"/>
  <c r="P10" i="1"/>
  <c r="P16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11" i="1"/>
  <c r="J12" i="1"/>
  <c r="J14" i="1"/>
  <c r="J15" i="1"/>
  <c r="J16" i="1"/>
  <c r="J17" i="1"/>
  <c r="J20" i="1"/>
  <c r="J21" i="1"/>
  <c r="J22" i="1"/>
  <c r="J23" i="1"/>
  <c r="J24" i="1"/>
  <c r="J26" i="1"/>
  <c r="I20" i="1"/>
  <c r="I22" i="1"/>
  <c r="I2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A20" i="1" l="1"/>
  <c r="AB20" i="1" s="1"/>
  <c r="D17" i="9"/>
  <c r="AT17" i="4" s="1"/>
  <c r="D17" i="4" s="1"/>
  <c r="AF9" i="5"/>
  <c r="G9" i="5" s="1"/>
  <c r="AN12" i="5"/>
  <c r="H12" i="5" s="1"/>
  <c r="R22" i="1"/>
  <c r="AA22" i="1" s="1"/>
  <c r="AB22" i="1" s="1"/>
  <c r="AO23" i="1"/>
  <c r="E15" i="10"/>
  <c r="BT15" i="10"/>
  <c r="E18" i="10"/>
  <c r="BW24" i="10"/>
  <c r="BW8" i="10"/>
  <c r="BX11" i="10"/>
  <c r="CF9" i="10"/>
  <c r="E16" i="8"/>
  <c r="D25" i="3"/>
  <c r="D9" i="3"/>
  <c r="O15" i="3"/>
  <c r="D15" i="3" s="1"/>
  <c r="AJ19" i="1"/>
  <c r="D22" i="9"/>
  <c r="AT22" i="4" s="1"/>
  <c r="D22" i="4" s="1"/>
  <c r="AL22" i="1" s="1"/>
  <c r="AE22" i="1"/>
  <c r="D12" i="9"/>
  <c r="AT12" i="4" s="1"/>
  <c r="AG12" i="1"/>
  <c r="X19" i="5"/>
  <c r="E19" i="5" s="1"/>
  <c r="AV19" i="5"/>
  <c r="I19" i="5" s="1"/>
  <c r="AV22" i="5"/>
  <c r="I22" i="5" s="1"/>
  <c r="BL12" i="5"/>
  <c r="K12" i="5" s="1"/>
  <c r="BT18" i="5"/>
  <c r="L18" i="5" s="1"/>
  <c r="CB8" i="5"/>
  <c r="M8" i="5" s="1"/>
  <c r="CB11" i="5"/>
  <c r="M11" i="5" s="1"/>
  <c r="D18" i="3"/>
  <c r="Z16" i="1"/>
  <c r="AA16" i="1" s="1"/>
  <c r="R21" i="1"/>
  <c r="CP8" i="10"/>
  <c r="AJ15" i="1"/>
  <c r="P10" i="5"/>
  <c r="P9" i="5"/>
  <c r="AN10" i="5"/>
  <c r="H10" i="5" s="1"/>
  <c r="AN13" i="5"/>
  <c r="H13" i="5" s="1"/>
  <c r="AN9" i="5"/>
  <c r="H9" i="5" s="1"/>
  <c r="BD20" i="5"/>
  <c r="J20" i="5" s="1"/>
  <c r="BD23" i="5"/>
  <c r="J23" i="5" s="1"/>
  <c r="BD19" i="5"/>
  <c r="J19" i="5" s="1"/>
  <c r="AJ24" i="1"/>
  <c r="AO21" i="1"/>
  <c r="CF11" i="10"/>
  <c r="DA14" i="10"/>
  <c r="DA13" i="10"/>
  <c r="CQ12" i="8"/>
  <c r="D26" i="3"/>
  <c r="D14" i="9"/>
  <c r="AT14" i="4" s="1"/>
  <c r="D14" i="4" s="1"/>
  <c r="AC14" i="1"/>
  <c r="AJ14" i="1" s="1"/>
  <c r="D23" i="9"/>
  <c r="AT23" i="4" s="1"/>
  <c r="D23" i="4" s="1"/>
  <c r="AF23" i="1"/>
  <c r="D13" i="9"/>
  <c r="AT13" i="4" s="1"/>
  <c r="D13" i="4" s="1"/>
  <c r="AH13" i="1"/>
  <c r="AJ13" i="1" s="1"/>
  <c r="AF19" i="5"/>
  <c r="G19" i="5" s="1"/>
  <c r="AV14" i="5"/>
  <c r="I14" i="5" s="1"/>
  <c r="CR15" i="10"/>
  <c r="CJ15" i="5"/>
  <c r="N15" i="5" s="1"/>
  <c r="E21" i="10"/>
  <c r="D21" i="10" s="1"/>
  <c r="AJ21" i="1"/>
  <c r="E9" i="10"/>
  <c r="CQ16" i="8"/>
  <c r="AP16" i="1"/>
  <c r="BM20" i="8"/>
  <c r="Z15" i="3"/>
  <c r="AJ16" i="1"/>
  <c r="P11" i="5"/>
  <c r="P20" i="5"/>
  <c r="AF21" i="5"/>
  <c r="G21" i="5" s="1"/>
  <c r="AN24" i="5"/>
  <c r="H24" i="5" s="1"/>
  <c r="AN11" i="5"/>
  <c r="H11" i="5" s="1"/>
  <c r="AN14" i="5"/>
  <c r="H14" i="5" s="1"/>
  <c r="X18" i="5"/>
  <c r="E18" i="5" s="1"/>
  <c r="AJ23" i="1"/>
  <c r="O16" i="3"/>
  <c r="R14" i="1"/>
  <c r="R13" i="1"/>
  <c r="AA9" i="1"/>
  <c r="AK9" i="1" s="1"/>
  <c r="R15" i="1"/>
  <c r="AC17" i="1"/>
  <c r="AJ17" i="1" s="1"/>
  <c r="AP15" i="1"/>
  <c r="BU14" i="10"/>
  <c r="AD16" i="10"/>
  <c r="AI14" i="8"/>
  <c r="AX26" i="8"/>
  <c r="CB15" i="8"/>
  <c r="CQ26" i="8"/>
  <c r="O9" i="3"/>
  <c r="Z9" i="1"/>
  <c r="X12" i="5"/>
  <c r="E12" i="5" s="1"/>
  <c r="X11" i="5"/>
  <c r="E11" i="5" s="1"/>
  <c r="CR20" i="5"/>
  <c r="O20" i="5" s="1"/>
  <c r="AJ22" i="1"/>
  <c r="H21" i="1"/>
  <c r="K21" i="1" s="1"/>
  <c r="L21" i="1" s="1"/>
  <c r="AJ10" i="1"/>
  <c r="AK10" i="1" s="1"/>
  <c r="AD10" i="10"/>
  <c r="CB14" i="8"/>
  <c r="D14" i="8" s="1"/>
  <c r="CQ9" i="8"/>
  <c r="D11" i="9"/>
  <c r="AT11" i="4" s="1"/>
  <c r="P22" i="5"/>
  <c r="D12" i="3"/>
  <c r="P12" i="1"/>
  <c r="AJ12" i="1"/>
  <c r="E12" i="10"/>
  <c r="D12" i="10" s="1"/>
  <c r="AD26" i="10"/>
  <c r="Z11" i="3"/>
  <c r="AO11" i="1"/>
  <c r="D26" i="9"/>
  <c r="AT26" i="4" s="1"/>
  <c r="D26" i="4" s="1"/>
  <c r="D16" i="9"/>
  <c r="AT16" i="4" s="1"/>
  <c r="D16" i="4" s="1"/>
  <c r="D25" i="9"/>
  <c r="AT25" i="4" s="1"/>
  <c r="D25" i="4" s="1"/>
  <c r="AL25" i="1" s="1"/>
  <c r="BT12" i="5"/>
  <c r="L12" i="5" s="1"/>
  <c r="CB21" i="5"/>
  <c r="M21" i="5" s="1"/>
  <c r="CR21" i="5"/>
  <c r="O21" i="5" s="1"/>
  <c r="CR11" i="5"/>
  <c r="O11" i="5" s="1"/>
  <c r="Z26" i="3"/>
  <c r="AO26" i="1"/>
  <c r="Z10" i="3"/>
  <c r="AO10" i="1"/>
  <c r="BD13" i="5"/>
  <c r="J13" i="5" s="1"/>
  <c r="F13" i="5" s="1"/>
  <c r="D13" i="5" s="1"/>
  <c r="CJ22" i="5"/>
  <c r="N22" i="5" s="1"/>
  <c r="AJ11" i="1"/>
  <c r="AJ9" i="1"/>
  <c r="CT24" i="10"/>
  <c r="CM24" i="10" s="1"/>
  <c r="N24" i="1" s="1"/>
  <c r="DA8" i="10"/>
  <c r="DA17" i="10"/>
  <c r="AO25" i="1"/>
  <c r="AP25" i="1" s="1"/>
  <c r="Z25" i="3"/>
  <c r="D21" i="4"/>
  <c r="AV11" i="5"/>
  <c r="I11" i="5" s="1"/>
  <c r="CJ21" i="5"/>
  <c r="N21" i="5" s="1"/>
  <c r="CR13" i="5"/>
  <c r="O13" i="5" s="1"/>
  <c r="R16" i="1"/>
  <c r="AJ8" i="1"/>
  <c r="AP10" i="1"/>
  <c r="DA10" i="10"/>
  <c r="AF15" i="5"/>
  <c r="G15" i="5" s="1"/>
  <c r="F15" i="5" s="1"/>
  <c r="CJ20" i="5"/>
  <c r="N20" i="5" s="1"/>
  <c r="CJ23" i="5"/>
  <c r="N23" i="5" s="1"/>
  <c r="CJ13" i="5"/>
  <c r="N13" i="5" s="1"/>
  <c r="R26" i="1"/>
  <c r="AA26" i="1" s="1"/>
  <c r="BC15" i="10"/>
  <c r="I15" i="1" s="1"/>
  <c r="E19" i="8"/>
  <c r="D19" i="8" s="1"/>
  <c r="DF11" i="8"/>
  <c r="P15" i="1"/>
  <c r="X25" i="5"/>
  <c r="E25" i="5" s="1"/>
  <c r="AV25" i="5"/>
  <c r="I25" i="5" s="1"/>
  <c r="AV9" i="5"/>
  <c r="I9" i="5" s="1"/>
  <c r="BL18" i="5"/>
  <c r="K18" i="5" s="1"/>
  <c r="BT24" i="5"/>
  <c r="L24" i="5" s="1"/>
  <c r="BT11" i="5"/>
  <c r="L11" i="5" s="1"/>
  <c r="BT23" i="5"/>
  <c r="L23" i="5" s="1"/>
  <c r="CB14" i="5"/>
  <c r="M14" i="5" s="1"/>
  <c r="CB17" i="5"/>
  <c r="M17" i="5" s="1"/>
  <c r="CB13" i="5"/>
  <c r="M13" i="5" s="1"/>
  <c r="D14" i="3"/>
  <c r="AP12" i="1"/>
  <c r="CF15" i="10"/>
  <c r="AJ25" i="1"/>
  <c r="AP11" i="1"/>
  <c r="AI23" i="8"/>
  <c r="AI10" i="8"/>
  <c r="DF26" i="8"/>
  <c r="DZ21" i="8"/>
  <c r="AA14" i="1"/>
  <c r="O22" i="3"/>
  <c r="AF26" i="5"/>
  <c r="G26" i="5" s="1"/>
  <c r="AF25" i="5"/>
  <c r="G25" i="5" s="1"/>
  <c r="F25" i="5" s="1"/>
  <c r="D25" i="5" s="1"/>
  <c r="AN16" i="5"/>
  <c r="H16" i="5" s="1"/>
  <c r="AN19" i="5"/>
  <c r="H19" i="5" s="1"/>
  <c r="BD26" i="5"/>
  <c r="J26" i="5" s="1"/>
  <c r="BD10" i="5"/>
  <c r="J10" i="5" s="1"/>
  <c r="BD25" i="5"/>
  <c r="J25" i="5" s="1"/>
  <c r="CJ18" i="5"/>
  <c r="N18" i="5" s="1"/>
  <c r="CV22" i="10"/>
  <c r="CO22" i="10" s="1"/>
  <c r="AD22" i="10"/>
  <c r="R8" i="1"/>
  <c r="AA8" i="1" s="1"/>
  <c r="AP26" i="1"/>
  <c r="AA21" i="1"/>
  <c r="AB21" i="1" s="1"/>
  <c r="AD20" i="10"/>
  <c r="DA20" i="10"/>
  <c r="E17" i="8"/>
  <c r="DZ23" i="8"/>
  <c r="D13" i="3"/>
  <c r="P13" i="1"/>
  <c r="O21" i="3"/>
  <c r="D21" i="3" s="1"/>
  <c r="D20" i="9"/>
  <c r="AT20" i="4" s="1"/>
  <c r="D20" i="4" s="1"/>
  <c r="AL20" i="1" s="1"/>
  <c r="AC20" i="1"/>
  <c r="AJ20" i="1" s="1"/>
  <c r="AK20" i="1" s="1"/>
  <c r="D10" i="9"/>
  <c r="AT10" i="4" s="1"/>
  <c r="D10" i="4" s="1"/>
  <c r="AE10" i="1"/>
  <c r="D19" i="9"/>
  <c r="AT19" i="4" s="1"/>
  <c r="D19" i="4" s="1"/>
  <c r="AH19" i="1"/>
  <c r="AN15" i="5"/>
  <c r="H15" i="5" s="1"/>
  <c r="AV20" i="5"/>
  <c r="I20" i="5" s="1"/>
  <c r="F20" i="5" s="1"/>
  <c r="AV10" i="5"/>
  <c r="I10" i="5" s="1"/>
  <c r="BL16" i="5"/>
  <c r="K16" i="5" s="1"/>
  <c r="BL19" i="5"/>
  <c r="K19" i="5" s="1"/>
  <c r="BL26" i="5"/>
  <c r="K26" i="5" s="1"/>
  <c r="BL10" i="5"/>
  <c r="K10" i="5" s="1"/>
  <c r="BL13" i="5"/>
  <c r="K13" i="5" s="1"/>
  <c r="BL9" i="5"/>
  <c r="K9" i="5" s="1"/>
  <c r="CJ14" i="5"/>
  <c r="N14" i="5" s="1"/>
  <c r="CJ17" i="5"/>
  <c r="N17" i="5" s="1"/>
  <c r="AP21" i="1"/>
  <c r="BT23" i="10"/>
  <c r="BU26" i="10"/>
  <c r="BU10" i="10"/>
  <c r="BV13" i="10"/>
  <c r="BX19" i="10"/>
  <c r="CF17" i="10"/>
  <c r="CF26" i="10"/>
  <c r="DA15" i="10"/>
  <c r="E11" i="8"/>
  <c r="T23" i="8"/>
  <c r="D23" i="8" s="1"/>
  <c r="D8" i="9"/>
  <c r="AT8" i="4" s="1"/>
  <c r="D8" i="4" s="1"/>
  <c r="X13" i="5"/>
  <c r="E13" i="5" s="1"/>
  <c r="BD21" i="5"/>
  <c r="J21" i="5" s="1"/>
  <c r="BD24" i="5"/>
  <c r="J24" i="5" s="1"/>
  <c r="BT16" i="5"/>
  <c r="L16" i="5" s="1"/>
  <c r="BT19" i="5"/>
  <c r="L19" i="5" s="1"/>
  <c r="CB22" i="5"/>
  <c r="M22" i="5" s="1"/>
  <c r="CB9" i="5"/>
  <c r="M9" i="5" s="1"/>
  <c r="CR18" i="5"/>
  <c r="O18" i="5" s="1"/>
  <c r="CR17" i="5"/>
  <c r="O17" i="5" s="1"/>
  <c r="R9" i="1"/>
  <c r="AP20" i="1"/>
  <c r="AP23" i="1"/>
  <c r="BT22" i="10"/>
  <c r="BU25" i="10"/>
  <c r="BU9" i="10"/>
  <c r="BV12" i="10"/>
  <c r="BX18" i="10"/>
  <c r="AD8" i="10"/>
  <c r="CO11" i="10"/>
  <c r="CP14" i="10"/>
  <c r="CQ17" i="10"/>
  <c r="CR20" i="10"/>
  <c r="CF16" i="10"/>
  <c r="AI17" i="8"/>
  <c r="BM11" i="8"/>
  <c r="CB24" i="8"/>
  <c r="CB8" i="8"/>
  <c r="D8" i="8" s="1"/>
  <c r="CQ22" i="8"/>
  <c r="DF14" i="8"/>
  <c r="DZ12" i="8"/>
  <c r="D12" i="4"/>
  <c r="P23" i="5"/>
  <c r="AN22" i="5"/>
  <c r="H22" i="5" s="1"/>
  <c r="AN25" i="5"/>
  <c r="H25" i="5" s="1"/>
  <c r="AV12" i="5"/>
  <c r="I12" i="5" s="1"/>
  <c r="AV15" i="5"/>
  <c r="I15" i="5" s="1"/>
  <c r="BL24" i="5"/>
  <c r="K24" i="5" s="1"/>
  <c r="BL8" i="5"/>
  <c r="K8" i="5" s="1"/>
  <c r="BL11" i="5"/>
  <c r="K11" i="5" s="1"/>
  <c r="CJ12" i="5"/>
  <c r="N12" i="5" s="1"/>
  <c r="BT21" i="10"/>
  <c r="E24" i="10"/>
  <c r="BV11" i="10"/>
  <c r="BW14" i="10"/>
  <c r="AD23" i="10"/>
  <c r="CO26" i="10"/>
  <c r="CO10" i="10"/>
  <c r="AD13" i="10"/>
  <c r="CQ16" i="10"/>
  <c r="CR19" i="10"/>
  <c r="CS22" i="10"/>
  <c r="CF8" i="10"/>
  <c r="DA26" i="10"/>
  <c r="DA16" i="10"/>
  <c r="DA25" i="10"/>
  <c r="E9" i="8"/>
  <c r="T21" i="8"/>
  <c r="BM26" i="8"/>
  <c r="D26" i="8" s="1"/>
  <c r="CQ18" i="8"/>
  <c r="D11" i="4"/>
  <c r="D9" i="9"/>
  <c r="AT9" i="4" s="1"/>
  <c r="D9" i="4" s="1"/>
  <c r="D18" i="9"/>
  <c r="AT18" i="4" s="1"/>
  <c r="X24" i="5"/>
  <c r="E24" i="5" s="1"/>
  <c r="X23" i="5"/>
  <c r="E23" i="5" s="1"/>
  <c r="D23" i="5" s="1"/>
  <c r="AF14" i="5"/>
  <c r="G14" i="5" s="1"/>
  <c r="AF13" i="5"/>
  <c r="G13" i="5" s="1"/>
  <c r="BD16" i="5"/>
  <c r="J16" i="5" s="1"/>
  <c r="CB20" i="5"/>
  <c r="M20" i="5" s="1"/>
  <c r="CB23" i="5"/>
  <c r="M23" i="5" s="1"/>
  <c r="CR19" i="5"/>
  <c r="O19" i="5" s="1"/>
  <c r="CR9" i="5"/>
  <c r="O9" i="5" s="1"/>
  <c r="R20" i="1"/>
  <c r="R10" i="1"/>
  <c r="AA10" i="1" s="1"/>
  <c r="R19" i="1"/>
  <c r="AA19" i="1" s="1"/>
  <c r="AL19" i="1" s="1"/>
  <c r="AP24" i="1"/>
  <c r="CN22" i="10"/>
  <c r="CO9" i="10"/>
  <c r="CP12" i="10"/>
  <c r="CR18" i="10"/>
  <c r="CS21" i="10"/>
  <c r="BC18" i="10"/>
  <c r="I18" i="1" s="1"/>
  <c r="DA9" i="10"/>
  <c r="E24" i="8"/>
  <c r="T20" i="8"/>
  <c r="D20" i="8" s="1"/>
  <c r="AI15" i="8"/>
  <c r="AX14" i="8"/>
  <c r="CQ17" i="8"/>
  <c r="DF12" i="8"/>
  <c r="D19" i="3"/>
  <c r="P14" i="5"/>
  <c r="AN23" i="5"/>
  <c r="H23" i="5" s="1"/>
  <c r="AN26" i="5"/>
  <c r="H26" i="5" s="1"/>
  <c r="AV26" i="5"/>
  <c r="I26" i="5" s="1"/>
  <c r="AV13" i="5"/>
  <c r="I13" i="5" s="1"/>
  <c r="AV16" i="5"/>
  <c r="I16" i="5" s="1"/>
  <c r="BL22" i="5"/>
  <c r="K22" i="5" s="1"/>
  <c r="BL25" i="5"/>
  <c r="K25" i="5" s="1"/>
  <c r="CJ26" i="5"/>
  <c r="N26" i="5" s="1"/>
  <c r="CJ10" i="5"/>
  <c r="N10" i="5" s="1"/>
  <c r="CJ19" i="5"/>
  <c r="N19" i="5" s="1"/>
  <c r="CJ9" i="5"/>
  <c r="N9" i="5" s="1"/>
  <c r="P16" i="5"/>
  <c r="P15" i="5"/>
  <c r="AN18" i="5"/>
  <c r="H18" i="5" s="1"/>
  <c r="AN8" i="5"/>
  <c r="H8" i="5" s="1"/>
  <c r="AV24" i="5"/>
  <c r="I24" i="5" s="1"/>
  <c r="AV8" i="5"/>
  <c r="I8" i="5" s="1"/>
  <c r="AV23" i="5"/>
  <c r="I23" i="5" s="1"/>
  <c r="BL20" i="5"/>
  <c r="K20" i="5" s="1"/>
  <c r="BL23" i="5"/>
  <c r="K23" i="5" s="1"/>
  <c r="CJ24" i="5"/>
  <c r="N24" i="5" s="1"/>
  <c r="CJ8" i="5"/>
  <c r="N8" i="5" s="1"/>
  <c r="CJ11" i="5"/>
  <c r="N11" i="5" s="1"/>
  <c r="BD8" i="5"/>
  <c r="J8" i="5" s="1"/>
  <c r="BD11" i="5"/>
  <c r="J11" i="5" s="1"/>
  <c r="BT22" i="5"/>
  <c r="L22" i="5" s="1"/>
  <c r="BT25" i="5"/>
  <c r="L25" i="5" s="1"/>
  <c r="CB15" i="5"/>
  <c r="M15" i="5" s="1"/>
  <c r="CR24" i="5"/>
  <c r="O24" i="5" s="1"/>
  <c r="CR23" i="5"/>
  <c r="O23" i="5" s="1"/>
  <c r="AP9" i="1"/>
  <c r="BT11" i="10"/>
  <c r="BV17" i="10"/>
  <c r="BW20" i="10"/>
  <c r="CO16" i="10"/>
  <c r="AD19" i="10"/>
  <c r="CR25" i="10"/>
  <c r="CR9" i="10"/>
  <c r="CS12" i="10"/>
  <c r="BC9" i="10"/>
  <c r="I9" i="1" s="1"/>
  <c r="CF21" i="10"/>
  <c r="CF14" i="10"/>
  <c r="DA22" i="10"/>
  <c r="E15" i="8"/>
  <c r="T11" i="8"/>
  <c r="CQ24" i="8"/>
  <c r="D15" i="9"/>
  <c r="AT15" i="4" s="1"/>
  <c r="D15" i="4" s="1"/>
  <c r="D24" i="9"/>
  <c r="AT24" i="4" s="1"/>
  <c r="D24" i="4" s="1"/>
  <c r="AF20" i="5"/>
  <c r="G20" i="5" s="1"/>
  <c r="BD22" i="5"/>
  <c r="J22" i="5" s="1"/>
  <c r="BD9" i="5"/>
  <c r="J9" i="5" s="1"/>
  <c r="CB26" i="5"/>
  <c r="M26" i="5" s="1"/>
  <c r="CB10" i="5"/>
  <c r="M10" i="5" s="1"/>
  <c r="CB25" i="5"/>
  <c r="M25" i="5" s="1"/>
  <c r="CR25" i="5"/>
  <c r="O25" i="5" s="1"/>
  <c r="CR15" i="5"/>
  <c r="O15" i="5" s="1"/>
  <c r="AB10" i="1"/>
  <c r="AL10" i="1"/>
  <c r="BY20" i="10"/>
  <c r="BR20" i="10" s="1"/>
  <c r="M20" i="1" s="1"/>
  <c r="BS20" i="10"/>
  <c r="AK25" i="1"/>
  <c r="AB25" i="1"/>
  <c r="R17" i="1"/>
  <c r="AA17" i="1" s="1"/>
  <c r="R11" i="1"/>
  <c r="R24" i="1"/>
  <c r="AA24" i="1" s="1"/>
  <c r="R12" i="1"/>
  <c r="AA12" i="1" s="1"/>
  <c r="BY25" i="10"/>
  <c r="BS25" i="10"/>
  <c r="BY19" i="10"/>
  <c r="BS19" i="10"/>
  <c r="BY13" i="10"/>
  <c r="BS13" i="10"/>
  <c r="CT16" i="10"/>
  <c r="CM16" i="10" s="1"/>
  <c r="AL14" i="1"/>
  <c r="AK14" i="1"/>
  <c r="AB14" i="1"/>
  <c r="BY15" i="10"/>
  <c r="BR15" i="10" s="1"/>
  <c r="BS15" i="10"/>
  <c r="BY14" i="10"/>
  <c r="BS14" i="10"/>
  <c r="BY8" i="10"/>
  <c r="BS8" i="10"/>
  <c r="CN17" i="10"/>
  <c r="CT17" i="10"/>
  <c r="CM17" i="10" s="1"/>
  <c r="N17" i="1" s="1"/>
  <c r="CN11" i="10"/>
  <c r="CT11" i="10"/>
  <c r="CM11" i="10" s="1"/>
  <c r="N11" i="1" s="1"/>
  <c r="CO18" i="10"/>
  <c r="CT18" i="10"/>
  <c r="H19" i="1"/>
  <c r="K19" i="1" s="1"/>
  <c r="L19" i="1" s="1"/>
  <c r="AA18" i="1"/>
  <c r="R23" i="1"/>
  <c r="AA23" i="1" s="1"/>
  <c r="R18" i="1"/>
  <c r="AA11" i="1"/>
  <c r="AJ26" i="1"/>
  <c r="BS24" i="10"/>
  <c r="BS18" i="10"/>
  <c r="BS12" i="10"/>
  <c r="BY23" i="10"/>
  <c r="BR23" i="10" s="1"/>
  <c r="M23" i="1" s="1"/>
  <c r="BS23" i="10"/>
  <c r="BY11" i="10"/>
  <c r="BR11" i="10" s="1"/>
  <c r="BS11" i="10"/>
  <c r="CT14" i="10"/>
  <c r="CM14" i="10" s="1"/>
  <c r="N14" i="1" s="1"/>
  <c r="CN14" i="10"/>
  <c r="BY17" i="10"/>
  <c r="BR17" i="10" s="1"/>
  <c r="M17" i="1" s="1"/>
  <c r="BS17" i="10"/>
  <c r="N16" i="1"/>
  <c r="AB9" i="1"/>
  <c r="AL9" i="1"/>
  <c r="AK22" i="1"/>
  <c r="BY22" i="10"/>
  <c r="BR22" i="10" s="1"/>
  <c r="M22" i="1" s="1"/>
  <c r="BS22" i="10"/>
  <c r="BY16" i="10"/>
  <c r="BS16" i="10"/>
  <c r="BY10" i="10"/>
  <c r="BR10" i="10" s="1"/>
  <c r="BS10" i="10"/>
  <c r="CN25" i="10"/>
  <c r="CT25" i="10"/>
  <c r="CN13" i="10"/>
  <c r="CN12" i="10"/>
  <c r="CT12" i="10"/>
  <c r="M15" i="1"/>
  <c r="BY21" i="10"/>
  <c r="BR21" i="10" s="1"/>
  <c r="M21" i="1" s="1"/>
  <c r="BS21" i="10"/>
  <c r="BY9" i="10"/>
  <c r="BR9" i="10" s="1"/>
  <c r="M9" i="1" s="1"/>
  <c r="BS9" i="10"/>
  <c r="BY26" i="10"/>
  <c r="BS26" i="10"/>
  <c r="M10" i="1"/>
  <c r="E23" i="10"/>
  <c r="D23" i="10" s="1"/>
  <c r="E17" i="10"/>
  <c r="E11" i="10"/>
  <c r="AD24" i="10"/>
  <c r="H24" i="1" s="1"/>
  <c r="K24" i="1" s="1"/>
  <c r="L24" i="1" s="1"/>
  <c r="AD18" i="10"/>
  <c r="H18" i="1" s="1"/>
  <c r="AD12" i="10"/>
  <c r="CB18" i="10"/>
  <c r="BU18" i="10" s="1"/>
  <c r="CN24" i="10"/>
  <c r="CN16" i="10"/>
  <c r="CT22" i="10"/>
  <c r="CM22" i="10" s="1"/>
  <c r="N22" i="1" s="1"/>
  <c r="CU23" i="10"/>
  <c r="CW25" i="10"/>
  <c r="CP25" i="10" s="1"/>
  <c r="M11" i="1"/>
  <c r="E22" i="10"/>
  <c r="D22" i="10" s="1"/>
  <c r="E16" i="10"/>
  <c r="D16" i="10" s="1"/>
  <c r="E10" i="10"/>
  <c r="D10" i="10" s="1"/>
  <c r="AD17" i="10"/>
  <c r="AD11" i="10"/>
  <c r="CF24" i="10"/>
  <c r="CF18" i="10"/>
  <c r="CF12" i="10"/>
  <c r="CF25" i="10"/>
  <c r="CF19" i="10"/>
  <c r="CF13" i="10"/>
  <c r="CU20" i="10"/>
  <c r="CV21" i="10"/>
  <c r="CO21" i="10" s="1"/>
  <c r="CB24" i="10"/>
  <c r="BU24" i="10" s="1"/>
  <c r="CT10" i="10"/>
  <c r="CM10" i="10" s="1"/>
  <c r="N10" i="1" s="1"/>
  <c r="CW13" i="10"/>
  <c r="CP13" i="10" s="1"/>
  <c r="E26" i="10"/>
  <c r="E20" i="10"/>
  <c r="D20" i="10" s="1"/>
  <c r="E14" i="10"/>
  <c r="E8" i="10"/>
  <c r="AD15" i="10"/>
  <c r="H15" i="1" s="1"/>
  <c r="K15" i="1" s="1"/>
  <c r="L15" i="1" s="1"/>
  <c r="AD9" i="10"/>
  <c r="CU26" i="10"/>
  <c r="CU8" i="10"/>
  <c r="D17" i="8"/>
  <c r="D11" i="8"/>
  <c r="E25" i="10"/>
  <c r="D25" i="10" s="1"/>
  <c r="E19" i="10"/>
  <c r="E13" i="10"/>
  <c r="D13" i="10" s="1"/>
  <c r="AD14" i="10"/>
  <c r="CN21" i="10"/>
  <c r="CT15" i="10"/>
  <c r="CM15" i="10" s="1"/>
  <c r="N15" i="1" s="1"/>
  <c r="CN15" i="10"/>
  <c r="CT9" i="10"/>
  <c r="CM9" i="10" s="1"/>
  <c r="N9" i="1" s="1"/>
  <c r="CN9" i="10"/>
  <c r="CB12" i="10"/>
  <c r="BU12" i="10" s="1"/>
  <c r="CW19" i="10"/>
  <c r="CP19" i="10" s="1"/>
  <c r="D16" i="8"/>
  <c r="D24" i="3"/>
  <c r="DA24" i="10"/>
  <c r="DA18" i="10"/>
  <c r="DA12" i="10"/>
  <c r="AX24" i="8"/>
  <c r="AX18" i="8"/>
  <c r="AX12" i="8"/>
  <c r="BM24" i="8"/>
  <c r="BM18" i="8"/>
  <c r="BM12" i="8"/>
  <c r="T24" i="8"/>
  <c r="T18" i="8"/>
  <c r="T12" i="8"/>
  <c r="AI24" i="8"/>
  <c r="AI18" i="8"/>
  <c r="AI12" i="8"/>
  <c r="DF21" i="8"/>
  <c r="DF15" i="8"/>
  <c r="DF9" i="8"/>
  <c r="DZ22" i="8"/>
  <c r="DZ16" i="8"/>
  <c r="DZ10" i="8"/>
  <c r="D10" i="8" s="1"/>
  <c r="D22" i="3"/>
  <c r="D16" i="3"/>
  <c r="D10" i="3"/>
  <c r="D18" i="4"/>
  <c r="AX21" i="8"/>
  <c r="AX15" i="8"/>
  <c r="D15" i="8" s="1"/>
  <c r="AX9" i="8"/>
  <c r="BM21" i="8"/>
  <c r="BM15" i="8"/>
  <c r="BM9" i="8"/>
  <c r="O23" i="3"/>
  <c r="D23" i="3" s="1"/>
  <c r="O17" i="3"/>
  <c r="D17" i="3" s="1"/>
  <c r="O11" i="3"/>
  <c r="D11" i="3" s="1"/>
  <c r="X26" i="5"/>
  <c r="E26" i="5" s="1"/>
  <c r="X20" i="5"/>
  <c r="E20" i="5" s="1"/>
  <c r="X14" i="5"/>
  <c r="E14" i="5" s="1"/>
  <c r="X8" i="5"/>
  <c r="E8" i="5" s="1"/>
  <c r="X21" i="5"/>
  <c r="E21" i="5" s="1"/>
  <c r="X15" i="5"/>
  <c r="E15" i="5" s="1"/>
  <c r="X9" i="5"/>
  <c r="E9" i="5" s="1"/>
  <c r="X22" i="5"/>
  <c r="E22" i="5" s="1"/>
  <c r="X16" i="5"/>
  <c r="E16" i="5" s="1"/>
  <c r="X10" i="5"/>
  <c r="E10" i="5" s="1"/>
  <c r="AF22" i="5"/>
  <c r="G22" i="5" s="1"/>
  <c r="AF16" i="5"/>
  <c r="G16" i="5" s="1"/>
  <c r="AF10" i="5"/>
  <c r="G10" i="5" s="1"/>
  <c r="AF23" i="5"/>
  <c r="G23" i="5" s="1"/>
  <c r="F23" i="5" s="1"/>
  <c r="AF17" i="5"/>
  <c r="G17" i="5" s="1"/>
  <c r="AF11" i="5"/>
  <c r="G11" i="5" s="1"/>
  <c r="AF24" i="5"/>
  <c r="G24" i="5" s="1"/>
  <c r="AF18" i="5"/>
  <c r="G18" i="5" s="1"/>
  <c r="AF12" i="5"/>
  <c r="G12" i="5" s="1"/>
  <c r="BD18" i="5"/>
  <c r="J18" i="5" s="1"/>
  <c r="BD12" i="5"/>
  <c r="J12" i="5" s="1"/>
  <c r="F21" i="5"/>
  <c r="P24" i="5"/>
  <c r="P18" i="5"/>
  <c r="P12" i="5"/>
  <c r="P25" i="5"/>
  <c r="P19" i="5"/>
  <c r="P13" i="5"/>
  <c r="CR10" i="5"/>
  <c r="O10" i="5" s="1"/>
  <c r="BT26" i="5"/>
  <c r="L26" i="5" s="1"/>
  <c r="F26" i="5" s="1"/>
  <c r="BT20" i="5"/>
  <c r="L20" i="5" s="1"/>
  <c r="BT14" i="5"/>
  <c r="L14" i="5" s="1"/>
  <c r="F14" i="5" s="1"/>
  <c r="BT8" i="5"/>
  <c r="L8" i="5" s="1"/>
  <c r="BT21" i="5"/>
  <c r="L21" i="5" s="1"/>
  <c r="BT15" i="5"/>
  <c r="L15" i="5" s="1"/>
  <c r="BT9" i="5"/>
  <c r="L9" i="5" s="1"/>
  <c r="CB24" i="5"/>
  <c r="M24" i="5" s="1"/>
  <c r="CB18" i="5"/>
  <c r="M18" i="5" s="1"/>
  <c r="CB12" i="5"/>
  <c r="M12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DB7" i="10"/>
  <c r="CK7" i="10"/>
  <c r="CG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10"/>
  <c r="AB26" i="1" l="1"/>
  <c r="AL26" i="1"/>
  <c r="AB16" i="1"/>
  <c r="AL16" i="1"/>
  <c r="AK16" i="1"/>
  <c r="AL8" i="1"/>
  <c r="AK8" i="1"/>
  <c r="AB8" i="1"/>
  <c r="BT7" i="5"/>
  <c r="L7" i="5" s="1"/>
  <c r="F10" i="5"/>
  <c r="CT13" i="10"/>
  <c r="CM13" i="10" s="1"/>
  <c r="N13" i="1" s="1"/>
  <c r="F16" i="5"/>
  <c r="CM25" i="10"/>
  <c r="N25" i="1" s="1"/>
  <c r="AB19" i="1"/>
  <c r="F9" i="5"/>
  <c r="D9" i="5" s="1"/>
  <c r="F22" i="5"/>
  <c r="D22" i="5" s="1"/>
  <c r="D21" i="8"/>
  <c r="BR8" i="10"/>
  <c r="M8" i="1" s="1"/>
  <c r="AK19" i="1"/>
  <c r="F19" i="5"/>
  <c r="D19" i="5" s="1"/>
  <c r="D10" i="5"/>
  <c r="D9" i="8"/>
  <c r="D12" i="8"/>
  <c r="AA15" i="1"/>
  <c r="P7" i="9"/>
  <c r="BF7" i="4" s="1"/>
  <c r="P7" i="4" s="1"/>
  <c r="D18" i="8"/>
  <c r="H12" i="1"/>
  <c r="K12" i="1" s="1"/>
  <c r="L12" i="1" s="1"/>
  <c r="AK21" i="1"/>
  <c r="BR14" i="10"/>
  <c r="M14" i="1" s="1"/>
  <c r="F8" i="5"/>
  <c r="D8" i="5" s="1"/>
  <c r="D24" i="8"/>
  <c r="H9" i="1"/>
  <c r="K9" i="1" s="1"/>
  <c r="L9" i="1" s="1"/>
  <c r="K18" i="1"/>
  <c r="L18" i="1" s="1"/>
  <c r="AL21" i="1"/>
  <c r="AK26" i="1"/>
  <c r="D15" i="5"/>
  <c r="D8" i="10"/>
  <c r="D11" i="10"/>
  <c r="BR16" i="10"/>
  <c r="M16" i="1" s="1"/>
  <c r="D17" i="10"/>
  <c r="CT21" i="10"/>
  <c r="CM21" i="10" s="1"/>
  <c r="N21" i="1" s="1"/>
  <c r="D26" i="10"/>
  <c r="D15" i="10"/>
  <c r="H14" i="1"/>
  <c r="K14" i="1" s="1"/>
  <c r="L14" i="1" s="1"/>
  <c r="D22" i="8"/>
  <c r="AA13" i="1"/>
  <c r="F11" i="5"/>
  <c r="D11" i="5" s="1"/>
  <c r="D19" i="10"/>
  <c r="F17" i="5"/>
  <c r="D17" i="5" s="1"/>
  <c r="BR26" i="10"/>
  <c r="M26" i="1" s="1"/>
  <c r="BR19" i="10"/>
  <c r="M19" i="1" s="1"/>
  <c r="AL24" i="1"/>
  <c r="AK24" i="1"/>
  <c r="AB24" i="1"/>
  <c r="AK17" i="1"/>
  <c r="AB17" i="1"/>
  <c r="AL17" i="1"/>
  <c r="AK23" i="1"/>
  <c r="AB23" i="1"/>
  <c r="AL23" i="1"/>
  <c r="AL12" i="1"/>
  <c r="AK12" i="1"/>
  <c r="AB12" i="1"/>
  <c r="AU7" i="10"/>
  <c r="CY7" i="10" s="1"/>
  <c r="CR7" i="10" s="1"/>
  <c r="F12" i="5"/>
  <c r="D12" i="5" s="1"/>
  <c r="D26" i="5"/>
  <c r="H17" i="1"/>
  <c r="K17" i="1" s="1"/>
  <c r="L17" i="1" s="1"/>
  <c r="D18" i="10"/>
  <c r="H8" i="1"/>
  <c r="K8" i="1" s="1"/>
  <c r="L8" i="1" s="1"/>
  <c r="F18" i="5"/>
  <c r="D18" i="5" s="1"/>
  <c r="CT23" i="10"/>
  <c r="CM23" i="10" s="1"/>
  <c r="N23" i="1" s="1"/>
  <c r="CN23" i="10"/>
  <c r="D24" i="10"/>
  <c r="H26" i="1"/>
  <c r="K26" i="1" s="1"/>
  <c r="L26" i="1" s="1"/>
  <c r="H20" i="1"/>
  <c r="K20" i="1" s="1"/>
  <c r="L20" i="1" s="1"/>
  <c r="H10" i="1"/>
  <c r="K10" i="1" s="1"/>
  <c r="L10" i="1" s="1"/>
  <c r="BY24" i="10"/>
  <c r="BR24" i="10" s="1"/>
  <c r="M24" i="1" s="1"/>
  <c r="AL18" i="1"/>
  <c r="AK18" i="1"/>
  <c r="AB18" i="1"/>
  <c r="H13" i="1"/>
  <c r="K13" i="1" s="1"/>
  <c r="L13" i="1" s="1"/>
  <c r="F24" i="5"/>
  <c r="D24" i="5" s="1"/>
  <c r="D21" i="5"/>
  <c r="D14" i="10"/>
  <c r="H25" i="1"/>
  <c r="K25" i="1" s="1"/>
  <c r="L25" i="1" s="1"/>
  <c r="H23" i="1"/>
  <c r="K23" i="1" s="1"/>
  <c r="L23" i="1" s="1"/>
  <c r="CT8" i="10"/>
  <c r="CM8" i="10" s="1"/>
  <c r="N8" i="1" s="1"/>
  <c r="CN8" i="10"/>
  <c r="CT20" i="10"/>
  <c r="CM20" i="10" s="1"/>
  <c r="N20" i="1" s="1"/>
  <c r="CN20" i="10"/>
  <c r="BY12" i="10"/>
  <c r="BR12" i="10" s="1"/>
  <c r="M12" i="1" s="1"/>
  <c r="H16" i="1"/>
  <c r="K16" i="1" s="1"/>
  <c r="L16" i="1" s="1"/>
  <c r="BR25" i="10"/>
  <c r="M25" i="1" s="1"/>
  <c r="D16" i="5"/>
  <c r="D14" i="5"/>
  <c r="CT26" i="10"/>
  <c r="CM26" i="10" s="1"/>
  <c r="N26" i="1" s="1"/>
  <c r="CN26" i="10"/>
  <c r="CT19" i="10"/>
  <c r="CM19" i="10" s="1"/>
  <c r="N19" i="1" s="1"/>
  <c r="CM12" i="10"/>
  <c r="N12" i="1" s="1"/>
  <c r="AK11" i="1"/>
  <c r="AB11" i="1"/>
  <c r="AL11" i="1"/>
  <c r="D9" i="10"/>
  <c r="D20" i="5"/>
  <c r="H11" i="1"/>
  <c r="K11" i="1" s="1"/>
  <c r="L11" i="1" s="1"/>
  <c r="BY18" i="10"/>
  <c r="BR18" i="10" s="1"/>
  <c r="M18" i="1" s="1"/>
  <c r="CM18" i="10"/>
  <c r="N18" i="1" s="1"/>
  <c r="H22" i="1"/>
  <c r="K22" i="1" s="1"/>
  <c r="L22" i="1" s="1"/>
  <c r="BR13" i="10"/>
  <c r="M13" i="1" s="1"/>
  <c r="E7" i="9"/>
  <c r="Z7" i="10"/>
  <c r="CE7" i="10" s="1"/>
  <c r="BX7" i="10" s="1"/>
  <c r="EH7" i="8"/>
  <c r="G7" i="9"/>
  <c r="AW7" i="4" s="1"/>
  <c r="G7" i="4" s="1"/>
  <c r="V7" i="10"/>
  <c r="CD7" i="10" s="1"/>
  <c r="BW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AU7" i="4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22" i="13"/>
  <c r="AA137" i="13"/>
  <c r="AA70" i="13"/>
  <c r="AA124" i="13"/>
  <c r="AA66" i="13"/>
  <c r="AA193" i="13"/>
  <c r="AA103" i="13"/>
  <c r="AA220" i="13"/>
  <c r="AA154" i="13"/>
  <c r="AA225" i="13"/>
  <c r="AA48" i="13"/>
  <c r="AA196" i="13"/>
  <c r="AA143" i="13"/>
  <c r="AA125" i="13"/>
  <c r="AA31" i="13"/>
  <c r="AA243" i="13"/>
  <c r="AA10" i="13"/>
  <c r="AA208" i="13"/>
  <c r="AA168" i="13"/>
  <c r="AA68" i="13"/>
  <c r="AA51" i="13"/>
  <c r="AA230" i="13"/>
  <c r="AA41" i="13"/>
  <c r="AA186" i="13"/>
  <c r="AA65" i="13"/>
  <c r="AA91" i="13"/>
  <c r="AA150" i="13"/>
  <c r="AA191" i="13"/>
  <c r="AA29" i="13"/>
  <c r="AA142" i="13"/>
  <c r="AA46" i="13"/>
  <c r="AA106" i="13"/>
  <c r="AA136" i="13"/>
  <c r="AA59" i="13"/>
  <c r="AA60" i="13"/>
  <c r="AA170" i="13"/>
  <c r="AA194" i="13"/>
  <c r="AA44" i="13"/>
  <c r="AA200" i="13"/>
  <c r="AA178" i="13"/>
  <c r="AA67" i="13"/>
  <c r="AA192" i="13"/>
  <c r="AA108" i="13"/>
  <c r="AA82" i="13"/>
  <c r="AA98" i="13"/>
  <c r="AA5" i="13"/>
  <c r="AA203" i="13"/>
  <c r="AA163" i="13"/>
  <c r="AA214" i="13"/>
  <c r="AA37" i="13"/>
  <c r="AA148" i="13"/>
  <c r="AA110" i="13"/>
  <c r="AA204" i="13"/>
  <c r="AA47" i="13"/>
  <c r="AA244" i="13"/>
  <c r="AA101" i="13"/>
  <c r="AA8" i="13"/>
  <c r="AA22" i="13"/>
  <c r="AA228" i="13"/>
  <c r="AA58" i="13"/>
  <c r="AA11" i="13"/>
  <c r="AA119" i="13"/>
  <c r="AA177" i="13"/>
  <c r="AA188" i="13"/>
  <c r="AA246" i="13"/>
  <c r="AA87" i="13"/>
  <c r="AA249" i="13"/>
  <c r="AA118" i="13"/>
  <c r="AA182" i="13"/>
  <c r="AA88" i="13"/>
  <c r="AA151" i="13"/>
  <c r="AA80" i="13"/>
  <c r="AA172" i="13"/>
  <c r="AA149" i="13"/>
  <c r="AA92" i="13"/>
  <c r="AA160" i="13"/>
  <c r="AA207" i="13"/>
  <c r="AA73" i="13"/>
  <c r="AA202" i="13"/>
  <c r="AA215" i="13"/>
  <c r="AA248" i="13"/>
  <c r="AA159" i="13"/>
  <c r="AA157" i="13"/>
  <c r="AA50" i="13"/>
  <c r="AA85" i="13"/>
  <c r="AA128" i="13"/>
  <c r="AA90" i="13"/>
  <c r="AA38" i="13"/>
  <c r="AA62" i="13"/>
  <c r="AA25" i="13"/>
  <c r="AA206" i="13"/>
  <c r="AA235" i="13"/>
  <c r="AA75" i="13"/>
  <c r="AA222" i="13"/>
  <c r="AA236" i="13"/>
  <c r="AA146" i="13"/>
  <c r="AA221" i="13"/>
  <c r="AA232" i="13"/>
  <c r="AA139" i="13"/>
  <c r="AA138" i="13"/>
  <c r="AA144" i="13"/>
  <c r="AA205" i="13"/>
  <c r="AA117" i="13"/>
  <c r="AA175" i="13"/>
  <c r="AA72" i="13"/>
  <c r="AA197" i="13"/>
  <c r="AA120" i="13"/>
  <c r="AA97" i="13"/>
  <c r="AA18" i="13"/>
  <c r="AA39" i="13"/>
  <c r="AA210" i="13"/>
  <c r="AA56" i="13"/>
  <c r="AA14" i="13"/>
  <c r="AA223" i="13"/>
  <c r="AA20" i="13"/>
  <c r="AA84" i="13"/>
  <c r="AA184" i="13"/>
  <c r="AA141" i="13"/>
  <c r="AA180" i="13"/>
  <c r="AA129" i="13"/>
  <c r="AA23" i="13"/>
  <c r="AA24" i="13"/>
  <c r="AA212" i="13"/>
  <c r="AA171" i="13"/>
  <c r="AA49" i="13"/>
  <c r="AA32" i="13"/>
  <c r="AA245" i="13"/>
  <c r="AA107" i="13"/>
  <c r="AA13" i="13"/>
  <c r="AA247" i="13"/>
  <c r="AA167" i="13"/>
  <c r="AA83" i="13"/>
  <c r="AA145" i="13"/>
  <c r="AA111" i="13"/>
  <c r="AA2" i="13"/>
  <c r="AA55" i="13"/>
  <c r="AA164" i="13"/>
  <c r="AA105" i="13"/>
  <c r="AA216" i="13"/>
  <c r="AA9" i="13"/>
  <c r="AA233" i="13"/>
  <c r="AA102" i="13"/>
  <c r="AA61" i="13"/>
  <c r="AA33" i="13"/>
  <c r="AA173" i="13"/>
  <c r="AA17" i="13"/>
  <c r="AA201" i="13"/>
  <c r="AA116" i="13"/>
  <c r="AA57" i="13"/>
  <c r="AA114" i="13"/>
  <c r="AA134" i="13"/>
  <c r="AA76" i="13"/>
  <c r="AA152" i="13"/>
  <c r="AA63" i="13"/>
  <c r="AA155" i="13"/>
  <c r="AA241" i="13"/>
  <c r="AA79" i="13"/>
  <c r="AA115" i="13"/>
  <c r="AA181" i="13"/>
  <c r="AA99" i="13"/>
  <c r="AA187" i="13"/>
  <c r="AA93" i="13"/>
  <c r="AA199" i="13"/>
  <c r="AA26" i="13"/>
  <c r="AA52" i="13"/>
  <c r="AA238" i="13"/>
  <c r="AA12" i="13"/>
  <c r="AA195" i="13"/>
  <c r="AA156" i="13"/>
  <c r="AA250" i="13"/>
  <c r="AA121" i="13"/>
  <c r="AA198" i="13"/>
  <c r="AA54" i="13"/>
  <c r="AA174" i="13"/>
  <c r="AA183" i="13"/>
  <c r="AA94" i="13"/>
  <c r="AA15" i="13"/>
  <c r="AA30" i="13"/>
  <c r="AA35" i="13"/>
  <c r="AA89" i="13"/>
  <c r="AA132" i="13"/>
  <c r="AA28" i="13"/>
  <c r="AA127" i="13"/>
  <c r="AA6" i="13"/>
  <c r="AA130" i="13"/>
  <c r="AA227" i="13"/>
  <c r="AA140" i="13"/>
  <c r="AA113" i="13"/>
  <c r="AA71" i="13"/>
  <c r="AA185" i="13"/>
  <c r="AA86" i="13"/>
  <c r="AA153" i="13"/>
  <c r="AA40" i="13"/>
  <c r="AA240" i="13"/>
  <c r="AA100" i="13"/>
  <c r="AA179" i="13"/>
  <c r="AA112" i="13"/>
  <c r="AA135" i="13"/>
  <c r="AA239" i="13"/>
  <c r="AA81" i="13"/>
  <c r="AA123" i="13"/>
  <c r="AA226" i="13"/>
  <c r="AA218" i="13"/>
  <c r="AA16" i="13"/>
  <c r="AA64" i="13"/>
  <c r="AA231" i="13"/>
  <c r="AA219" i="13"/>
  <c r="AA131" i="13"/>
  <c r="AA165" i="13"/>
  <c r="AA229" i="13"/>
  <c r="AA224" i="13"/>
  <c r="AA53" i="13"/>
  <c r="AA176" i="13"/>
  <c r="AA162" i="13"/>
  <c r="AA209" i="13"/>
  <c r="AA242" i="13"/>
  <c r="AA190" i="13"/>
  <c r="AA217" i="13"/>
  <c r="AA7" i="13"/>
  <c r="AA147" i="13"/>
  <c r="AA169" i="13"/>
  <c r="AA158" i="13"/>
  <c r="AA211" i="13"/>
  <c r="AA161" i="13"/>
  <c r="AA19" i="13"/>
  <c r="AA77" i="13"/>
  <c r="AA27" i="13"/>
  <c r="AA133" i="13"/>
  <c r="AA45" i="13"/>
  <c r="AA78" i="13"/>
  <c r="AA74" i="13"/>
  <c r="AA213" i="13"/>
  <c r="AA36" i="13"/>
  <c r="AA109" i="13"/>
  <c r="AA234" i="13"/>
  <c r="AA42" i="13"/>
  <c r="AA96" i="13"/>
  <c r="AA34" i="13"/>
  <c r="AA104" i="13"/>
  <c r="AA21" i="13"/>
  <c r="AA43" i="13"/>
  <c r="AA69" i="13"/>
  <c r="AA189" i="13"/>
  <c r="AA166" i="13"/>
  <c r="AA95" i="13"/>
  <c r="AA126" i="13"/>
  <c r="AA237" i="13"/>
  <c r="AL13" i="1" l="1"/>
  <c r="AK13" i="1"/>
  <c r="AB13" i="1"/>
  <c r="AB15" i="1"/>
  <c r="AL15" i="1"/>
  <c r="AK15" i="1"/>
  <c r="CQ7" i="8"/>
  <c r="CB7" i="8"/>
  <c r="AX7" i="8"/>
  <c r="E7" i="10"/>
  <c r="DZ7" i="8"/>
  <c r="BM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38" i="13"/>
  <c r="F22" i="13" s="1"/>
  <c r="Y17" i="13"/>
  <c r="E12" i="13" s="1"/>
  <c r="Y53" i="13"/>
  <c r="L19" i="13" s="1"/>
  <c r="Y121" i="13"/>
  <c r="O38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39" i="13"/>
  <c r="F23" i="13" s="1"/>
  <c r="Y140" i="13"/>
  <c r="P20" i="13" s="1"/>
  <c r="Y70" i="13"/>
  <c r="O18" i="13" s="1"/>
  <c r="Y66" i="13"/>
  <c r="N22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95" i="13"/>
  <c r="N32" i="13" s="1"/>
  <c r="Y64" i="13"/>
  <c r="N20" i="13" s="1"/>
  <c r="Y63" i="13"/>
  <c r="N19" i="13" s="1"/>
  <c r="Y141" i="13"/>
  <c r="P21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58" i="13"/>
  <c r="L26" i="13" s="1"/>
  <c r="Y111" i="13"/>
  <c r="N48" i="13" s="1"/>
  <c r="Y30" i="13"/>
  <c r="F13" i="13" s="1"/>
  <c r="Y20" i="13"/>
  <c r="E15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8" i="14"/>
  <c r="M34" i="14"/>
  <c r="M36" i="14"/>
  <c r="C10" i="14"/>
  <c r="M33" i="14"/>
  <c r="C39" i="14"/>
  <c r="F8" i="14"/>
  <c r="C24" i="14"/>
  <c r="M28" i="14"/>
  <c r="M25" i="14"/>
  <c r="M29" i="14"/>
  <c r="F5" i="14"/>
  <c r="M21" i="14"/>
  <c r="M24" i="14"/>
  <c r="M23" i="14"/>
  <c r="M32" i="14"/>
  <c r="I33" i="14"/>
  <c r="I37" i="14"/>
  <c r="I29" i="14"/>
  <c r="M9" i="14"/>
  <c r="M19" i="14"/>
  <c r="M31" i="14"/>
  <c r="I17" i="14"/>
  <c r="M26" i="14"/>
  <c r="C38" i="14"/>
  <c r="M16" i="14"/>
  <c r="M15" i="14"/>
  <c r="M27" i="14"/>
  <c r="M17" i="14"/>
  <c r="M7" i="14"/>
  <c r="I13" i="14"/>
  <c r="M22" i="14"/>
  <c r="M12" i="14"/>
  <c r="M18" i="14"/>
  <c r="M8" i="14"/>
  <c r="I21" i="14"/>
  <c r="F40" i="14"/>
  <c r="M35" i="14"/>
  <c r="C16" i="14"/>
  <c r="M37" i="14"/>
  <c r="P23" i="13" l="1"/>
  <c r="Y119" i="13"/>
  <c r="O36" i="13" s="1"/>
  <c r="Y102" i="13"/>
  <c r="N39" i="13" s="1"/>
  <c r="Y19" i="13"/>
  <c r="E14" i="13" s="1"/>
  <c r="Y118" i="13"/>
  <c r="O35" i="13" s="1"/>
  <c r="Y96" i="13"/>
  <c r="N33" i="13" s="1"/>
  <c r="D7" i="10"/>
  <c r="H7" i="1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M50" i="13"/>
  <c r="N26" i="13"/>
  <c r="E8" i="13"/>
  <c r="O25" i="13"/>
  <c r="P15" i="13"/>
  <c r="AK7" i="1"/>
  <c r="AL7" i="1"/>
  <c r="AB7" i="1"/>
  <c r="M13" i="14"/>
  <c r="C14" i="14"/>
  <c r="F21" i="14"/>
  <c r="C18" i="14"/>
  <c r="M14" i="14"/>
  <c r="M30" i="14"/>
  <c r="P11" i="14"/>
  <c r="C26" i="14"/>
  <c r="M20" i="14"/>
  <c r="M10" i="14"/>
  <c r="C20" i="14"/>
  <c r="C40" i="14"/>
  <c r="I25" i="14"/>
  <c r="C12" i="14"/>
  <c r="E18" i="13" l="1"/>
  <c r="E25" i="13"/>
  <c r="O23" i="13"/>
  <c r="O24" i="13" s="1"/>
  <c r="O27" i="13" s="1"/>
  <c r="N50" i="13"/>
  <c r="L15" i="13"/>
  <c r="F25" i="13"/>
  <c r="F18" i="13"/>
  <c r="N24" i="13"/>
  <c r="N27" i="13" s="1"/>
  <c r="P24" i="13"/>
  <c r="P27" i="13" s="1"/>
  <c r="L24" i="13"/>
  <c r="M24" i="13"/>
  <c r="M27" i="13" s="1"/>
  <c r="P5" i="14"/>
  <c r="P40" i="14"/>
  <c r="I8" i="14"/>
  <c r="C22" i="14"/>
  <c r="O37" i="14"/>
  <c r="F26" i="13" l="1"/>
  <c r="E30" i="13" s="1"/>
  <c r="E26" i="13"/>
  <c r="E29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<sst xmlns="http://schemas.openxmlformats.org/spreadsheetml/2006/main" count="4753" uniqueCount="801">
  <si>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</si>
  <si>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</si>
  <si>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</si>
  <si>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</si>
  <si>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</si>
  <si>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</si>
  <si>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</si>
  <si>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</si>
  <si>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</si>
  <si>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</si>
  <si>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</si>
  <si>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</si>
  <si>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</si>
  <si>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</si>
  <si>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</si>
  <si>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</si>
  <si>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</si>
  <si>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</si>
  <si>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</si>
  <si>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</si>
  <si>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</si>
  <si>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</si>
  <si>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</si>
  <si>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</si>
  <si>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</si>
  <si>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</si>
  <si>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</si>
  <si>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</si>
  <si>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</si>
  <si>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</si>
  <si>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</si>
  <si>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</si>
  <si>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</si>
  <si>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</si>
  <si>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</si>
  <si>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</si>
  <si>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</si>
  <si>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</si>
  <si>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</si>
  <si>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</si>
  <si>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</si>
  <si>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</si>
  <si>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</si>
  <si>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</si>
  <si>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</si>
  <si>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</si>
  <si>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</si>
  <si>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</si>
  <si>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</si>
  <si>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</si>
  <si>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</si>
  <si>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</si>
  <si>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</si>
  <si>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</si>
  <si>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</si>
  <si>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</si>
  <si>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</si>
  <si>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</si>
  <si>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</si>
  <si>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</si>
  <si>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</si>
  <si>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</si>
  <si>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</si>
  <si>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</si>
  <si>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</si>
  <si>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</si>
  <si>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</si>
  <si>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</si>
  <si>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</si>
  <si>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</si>
  <si>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</si>
  <si>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</si>
  <si>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</si>
  <si>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</si>
  <si>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</si>
  <si>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</si>
  <si>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</si>
  <si>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</si>
  <si>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</si>
  <si>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</si>
  <si>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</si>
  <si>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</si>
  <si>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</si>
  <si>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</si>
  <si>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</si>
  <si>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</si>
  <si>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</si>
  <si>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</si>
  <si>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</si>
  <si>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</si>
  <si>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</si>
  <si>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</si>
  <si>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</si>
  <si>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</si>
  <si>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</si>
  <si>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</si>
  <si>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</si>
  <si>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</si>
  <si>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</si>
  <si>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</si>
  <si>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</si>
  <si>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</si>
  <si>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</si>
  <si>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</si>
  <si>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</si>
  <si>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</si>
  <si>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</si>
  <si>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</si>
  <si>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</si>
  <si>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</si>
  <si>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</si>
  <si>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</si>
  <si>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</si>
  <si>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</si>
  <si>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</si>
  <si>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</si>
  <si>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</si>
  <si>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</si>
  <si>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</si>
  <si>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</si>
  <si>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</si>
  <si>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</si>
  <si>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</si>
  <si>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</si>
  <si>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</si>
  <si>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</si>
  <si>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</si>
  <si>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</si>
  <si>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</si>
  <si>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</si>
  <si>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</si>
  <si>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</si>
  <si>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</si>
  <si>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</si>
  <si>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</si>
  <si>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</si>
  <si>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</si>
  <si>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</si>
  <si>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</si>
  <si>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</si>
  <si>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</si>
  <si>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</si>
  <si>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</si>
  <si>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</si>
  <si>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</si>
  <si>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</si>
  <si>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</si>
  <si>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</si>
  <si>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</si>
  <si>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</si>
  <si>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</si>
  <si>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</si>
  <si>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</si>
  <si>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</si>
  <si>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</si>
  <si>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</si>
  <si>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</si>
  <si>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</si>
  <si>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</si>
  <si>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</si>
  <si>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</si>
  <si>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</si>
  <si>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</si>
  <si>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</si>
  <si>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</si>
  <si>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</si>
  <si>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</si>
  <si>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</si>
  <si>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</si>
  <si>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</si>
  <si>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</si>
  <si>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</si>
  <si>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</si>
  <si>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</si>
  <si>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</si>
  <si>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</si>
  <si>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</si>
  <si>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</si>
  <si>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</si>
  <si>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</si>
  <si>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</si>
  <si>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</si>
  <si>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</si>
  <si>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</si>
  <si>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</si>
  <si>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</si>
  <si>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</si>
  <si>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</si>
  <si>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</si>
  <si>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</si>
  <si>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</si>
  <si>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</si>
  <si>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</si>
  <si>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</si>
  <si>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</si>
  <si>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</si>
  <si>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</si>
  <si>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</si>
  <si>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</si>
  <si>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</si>
  <si>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</si>
  <si>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</si>
  <si>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</si>
  <si>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</si>
  <si>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</si>
  <si>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</si>
  <si>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</si>
  <si>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</si>
  <si>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</si>
  <si>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</si>
  <si>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</si>
  <si>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</si>
  <si>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</si>
  <si>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</si>
  <si>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</si>
  <si>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</si>
  <si>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</si>
  <si>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</si>
  <si>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</si>
  <si>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</si>
  <si>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</si>
  <si>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</si>
  <si>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</si>
  <si>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</si>
  <si>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</si>
  <si>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</si>
  <si>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</si>
  <si>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</si>
  <si>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</si>
  <si>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</si>
  <si>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</si>
  <si>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</si>
  <si>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</si>
  <si>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</si>
  <si>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</si>
  <si>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</si>
  <si>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</si>
  <si>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</si>
  <si>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</si>
  <si>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</si>
  <si>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</si>
  <si>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</si>
  <si>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</si>
  <si>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</si>
  <si>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</si>
  <si>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</si>
  <si>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</si>
  <si>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</si>
  <si>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</si>
  <si>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</si>
  <si>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</si>
  <si>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</si>
  <si>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</si>
  <si>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</si>
  <si>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</si>
  <si>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</si>
  <si>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</si>
  <si>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</si>
  <si>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</si>
  <si>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</si>
  <si>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</si>
  <si>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</si>
  <si>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</si>
  <si>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</si>
  <si>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</si>
  <si>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</si>
  <si>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</si>
  <si>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</si>
  <si>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</si>
  <si>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</si>
  <si>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</si>
  <si>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</si>
  <si>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</si>
  <si>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</si>
  <si>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</si>
  <si>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</si>
  <si>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</si>
  <si>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</si>
  <si>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</si>
  <si>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</si>
  <si>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</si>
  <si>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</si>
  <si>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</si>
  <si>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</si>
  <si>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</si>
  <si>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</si>
  <si>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</si>
  <si>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</si>
  <si>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</si>
  <si>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</si>
  <si>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</si>
  <si>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</si>
  <si>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</si>
  <si>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</si>
  <si>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</si>
  <si>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</si>
  <si>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</si>
  <si>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</si>
  <si>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</si>
  <si>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</si>
  <si>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</si>
  <si>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</si>
  <si>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</si>
  <si>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</si>
  <si>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</si>
  <si>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</si>
  <si>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</si>
  <si>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</si>
  <si>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</si>
  <si>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</si>
  <si>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</si>
  <si>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</si>
  <si>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</si>
  <si>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</si>
  <si>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</si>
  <si>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</si>
  <si>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</si>
  <si>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</si>
  <si>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</si>
  <si>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</si>
  <si>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</si>
  <si>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</si>
  <si>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</si>
  <si>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</si>
  <si>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</si>
  <si>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</si>
  <si>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</si>
  <si>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</si>
  <si>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</si>
  <si>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</si>
  <si>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</si>
  <si>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</si>
  <si>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</si>
  <si>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</si>
  <si>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</si>
  <si>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</si>
  <si>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</si>
  <si>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</si>
  <si>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</si>
  <si>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</si>
  <si>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</si>
  <si>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</si>
  <si>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</si>
  <si>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</si>
  <si>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</si>
  <si>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</si>
  <si>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</si>
  <si>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</si>
  <si>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</si>
  <si>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</si>
  <si>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</si>
  <si>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</si>
  <si>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</si>
  <si>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</si>
  <si>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</si>
  <si>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</si>
  <si>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</si>
  <si>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</si>
  <si>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</si>
  <si>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</si>
  <si>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</si>
  <si>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</si>
  <si>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</si>
  <si>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</si>
  <si>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</si>
  <si>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</si>
  <si>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</si>
  <si>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</si>
  <si>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</si>
  <si>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</si>
  <si>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</si>
  <si>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</si>
  <si>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</si>
  <si>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</si>
  <si>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</si>
  <si>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</si>
  <si>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</si>
  <si>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</si>
  <si>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</si>
  <si>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</si>
  <si>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</si>
  <si>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</si>
  <si>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</si>
  <si>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</si>
  <si>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</si>
  <si>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</si>
  <si>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</si>
  <si>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</si>
  <si>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</si>
  <si>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</si>
  <si>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</si>
  <si>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</si>
  <si>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</si>
  <si>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</si>
  <si>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</si>
  <si>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</si>
  <si>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</si>
  <si>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</si>
  <si>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</si>
  <si>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</si>
  <si>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</si>
  <si>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</si>
  <si>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</si>
  <si>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</si>
  <si>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</si>
  <si>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</si>
  <si>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</si>
  <si>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</si>
  <si>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</si>
  <si>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</si>
  <si>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</si>
  <si>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</si>
  <si>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</si>
  <si>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</si>
  <si>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</si>
  <si>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</si>
  <si>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</si>
  <si>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</si>
  <si>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</si>
  <si>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</si>
  <si>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</si>
  <si>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</si>
  <si>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</si>
  <si>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</si>
  <si>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</si>
  <si>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</si>
  <si>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</si>
  <si>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</si>
  <si>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</si>
  <si>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</si>
  <si>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</si>
  <si>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</si>
  <si>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</si>
  <si>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</si>
  <si>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</si>
  <si>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</si>
  <si>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</si>
  <si>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</si>
  <si>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</si>
  <si>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</si>
  <si>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</si>
  <si>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</si>
  <si>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</si>
  <si>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</si>
  <si>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</si>
  <si>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</si>
  <si>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</si>
  <si>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</si>
  <si>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</si>
  <si>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</si>
  <si>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</si>
  <si>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</si>
  <si>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</si>
  <si>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</si>
  <si>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</si>
  <si>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</si>
  <si>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</si>
  <si>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</si>
  <si>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</si>
  <si>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</si>
  <si>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</si>
  <si>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</si>
  <si>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</si>
  <si>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</si>
  <si>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</si>
  <si>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</si>
  <si>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</si>
  <si>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</si>
  <si>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</si>
  <si>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</si>
  <si>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</si>
  <si>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</si>
  <si>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</si>
  <si>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</si>
  <si>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</si>
  <si>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</si>
  <si>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</si>
  <si>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</si>
  <si>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</si>
  <si>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</si>
  <si>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</si>
  <si>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</si>
  <si>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</si>
  <si>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</si>
  <si>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</si>
  <si>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</si>
  <si>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</si>
  <si>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</si>
  <si>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</si>
  <si>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</si>
  <si>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</si>
  <si>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</si>
  <si>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</si>
  <si>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</si>
  <si>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</si>
  <si>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</si>
  <si>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</si>
  <si>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</si>
  <si>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</si>
  <si>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</si>
  <si>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</si>
  <si>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</si>
  <si>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</si>
  <si>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</si>
  <si>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</si>
  <si>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</si>
  <si>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</si>
  <si>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</si>
  <si>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</si>
  <si>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</si>
  <si>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</si>
  <si>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</si>
  <si>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</si>
  <si>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</si>
  <si>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</si>
  <si>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</si>
  <si>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</si>
  <si>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</si>
  <si>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</si>
  <si>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</si>
  <si>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</si>
  <si>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</si>
  <si>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</si>
  <si>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</si>
  <si>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</si>
  <si>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</si>
  <si>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</si>
  <si>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</si>
  <si>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</si>
  <si>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</si>
  <si>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</si>
  <si>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</si>
  <si>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</si>
  <si>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</si>
  <si>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</si>
  <si>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</si>
  <si>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</si>
  <si>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</si>
  <si>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</si>
  <si>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</si>
  <si>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</si>
  <si>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</si>
  <si>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</si>
  <si>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</si>
  <si>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</si>
  <si>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</si>
  <si>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</si>
  <si>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</si>
  <si>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</si>
  <si>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</si>
  <si>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</si>
  <si>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</si>
  <si>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</si>
  <si>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</si>
  <si>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</si>
  <si>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</si>
  <si>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</si>
  <si>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</si>
  <si>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</si>
  <si>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</si>
  <si>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</si>
  <si>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</si>
  <si>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</si>
  <si>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</si>
  <si>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</si>
  <si>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</si>
  <si>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</si>
  <si>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</si>
  <si>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</si>
  <si>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</si>
  <si>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</si>
  <si>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</si>
  <si>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</si>
  <si>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</si>
  <si>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</si>
  <si>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</si>
  <si>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</si>
  <si>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</si>
  <si>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</si>
  <si>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</si>
  <si>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</si>
  <si>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</si>
  <si>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</si>
  <si>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</si>
  <si>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</si>
  <si>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</si>
  <si>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</si>
  <si>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</si>
  <si>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</si>
  <si>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</si>
  <si>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</si>
  <si>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</si>
  <si>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</si>
  <si>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</si>
  <si>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</si>
  <si>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</si>
  <si>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</si>
  <si>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</si>
  <si>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</si>
  <si>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</si>
  <si>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</si>
  <si>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</si>
  <si>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</si>
  <si>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</si>
  <si>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</si>
  <si>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</si>
  <si>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</si>
  <si>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</si>
  <si>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</si>
  <si>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</si>
  <si>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</si>
  <si>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</si>
  <si>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</si>
  <si>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</si>
  <si>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</si>
  <si>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</si>
  <si>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</si>
  <si>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</si>
  <si>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</si>
  <si>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</si>
  <si>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</si>
  <si>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</si>
  <si>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</si>
  <si>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</si>
  <si>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</si>
  <si>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</si>
  <si>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</si>
  <si>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</si>
  <si>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</si>
  <si>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</si>
  <si>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</si>
  <si>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</si>
  <si>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</si>
  <si>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</si>
  <si>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</si>
  <si>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</si>
  <si>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</si>
  <si>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</si>
  <si>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</si>
  <si>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</si>
  <si>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</si>
  <si>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</si>
  <si>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</si>
  <si>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</si>
  <si>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</si>
  <si>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</si>
  <si>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</si>
  <si>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</si>
  <si>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</si>
  <si>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</si>
  <si>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</si>
  <si>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</si>
  <si>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</si>
  <si>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</si>
  <si>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</si>
  <si>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</si>
  <si>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</si>
  <si>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</si>
  <si>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</si>
  <si>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</si>
  <si>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</si>
  <si>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</si>
  <si>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</si>
  <si>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</si>
  <si>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</si>
  <si>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</si>
  <si>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</si>
  <si>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</si>
  <si>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</si>
  <si>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</si>
  <si>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</si>
  <si>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</si>
  <si>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</si>
  <si>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</si>
  <si>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</si>
  <si>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</si>
  <si>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</si>
  <si>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</si>
  <si>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</si>
  <si>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</si>
  <si>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</si>
  <si>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</si>
  <si>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</si>
  <si>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</si>
  <si>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</si>
  <si>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</si>
  <si>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</si>
  <si>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</si>
  <si>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</si>
  <si>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</si>
  <si>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</si>
  <si>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</si>
  <si>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</si>
  <si>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</si>
  <si>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</si>
  <si>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</si>
  <si>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</si>
  <si>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</si>
  <si>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</si>
  <si>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</si>
  <si>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</si>
  <si>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</si>
  <si>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</si>
  <si>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</si>
  <si>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</si>
  <si>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</si>
  <si>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</si>
  <si>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</si>
  <si>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</si>
  <si>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</si>
  <si>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</si>
  <si>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</si>
  <si>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</si>
  <si>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</si>
  <si>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</si>
  <si>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</si>
  <si>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</si>
  <si>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</si>
  <si>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</si>
  <si>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</si>
  <si>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</si>
  <si>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</si>
  <si>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</si>
  <si>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</si>
  <si>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</si>
  <si>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</si>
  <si>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</si>
  <si>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</si>
  <si>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</si>
  <si>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</si>
  <si>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</si>
  <si>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</si>
  <si>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</si>
  <si>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</si>
  <si>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</si>
  <si>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</si>
  <si>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</si>
  <si>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</si>
  <si>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</si>
  <si>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</si>
  <si>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</si>
  <si>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</si>
  <si>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</si>
  <si>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</si>
  <si>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</si>
  <si>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山口県</t>
  </si>
  <si>
    <t>35000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</si>
  <si>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</si>
  <si>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</si>
  <si>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</si>
  <si>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</si>
  <si>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</si>
  <si>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</si>
  <si>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</si>
  <si>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</si>
  <si>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</si>
  <si>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</si>
  <si>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</si>
  <si>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</si>
  <si>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35201</t>
  </si>
  <si>
    <t>下関市</t>
  </si>
  <si>
    <t/>
  </si>
  <si>
    <t>有る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</si>
  <si>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</si>
  <si>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</si>
  <si>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</si>
  <si>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</si>
  <si>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</si>
  <si>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</si>
  <si>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</si>
  <si>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</si>
  <si>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</si>
  <si>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</si>
  <si>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</si>
  <si>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</si>
  <si>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</si>
  <si>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</si>
  <si>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</si>
  <si>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</si>
  <si>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</si>
  <si>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</si>
  <si>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</si>
  <si>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</si>
  <si>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</si>
  <si>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</si>
  <si>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</si>
  <si>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</si>
  <si>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</si>
  <si>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</si>
  <si>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</si>
  <si>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</si>
  <si>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</si>
  <si>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</si>
  <si>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無い</t>
  </si>
  <si>
    <t>35343</t>
  </si>
  <si>
    <t>田布施町</t>
  </si>
  <si>
    <t>35344</t>
  </si>
  <si>
    <t>平生町</t>
  </si>
  <si>
    <t>35502</t>
  </si>
  <si>
    <t>阿武町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</si>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</sst>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6" si="0">+E7+F7</f>
        <v>1343183</v>
      </c>
      <c r="E7" s="297">
        <f>SUM(E$8:E$207)</f>
        <v>1343181</v>
      </c>
      <c r="F7" s="297">
        <f>SUM(F$8:F$207)</f>
        <v>2</v>
      </c>
      <c r="G7" s="297">
        <f>SUM(G$8:G$207)</f>
        <v>16090</v>
      </c>
      <c r="H7" s="297">
        <f>SUM(ごみ搬入量内訳!E7,+ごみ搬入量内訳!AD7)</f>
        <v>357570</v>
      </c>
      <c r="I7" s="297">
        <f>ごみ搬入量内訳!BC7</f>
        <v>111812</v>
      </c>
      <c r="J7" s="297">
        <f>資源化量内訳!BO7</f>
        <v>7664</v>
      </c>
      <c r="K7" s="297">
        <f t="shared" ref="K7:K26" si="1">SUM(H7:J7)</f>
        <v>477046</v>
      </c>
      <c r="L7" s="297">
        <f t="shared" ref="L7:L26" si="2">IF(D7&lt;&gt;0,K7/D7/365*1000000,"-")</f>
        <v>973.04339205138353</v>
      </c>
      <c r="M7" s="297">
        <f>IF(D7&lt;&gt;0,(ごみ搬入量内訳!BR7+ごみ処理概要!J7)/ごみ処理概要!D7/365*1000000,"-")</f>
        <v>653.99548418819791</v>
      </c>
      <c r="N7" s="297">
        <f>IF(D7&lt;&gt;0,ごみ搬入量内訳!CM7/ごみ処理概要!D7/365*1000000,"-")</f>
        <v>319.04790786318557</v>
      </c>
      <c r="O7" s="297">
        <f>ごみ搬入量内訳!DH7</f>
        <v>1</v>
      </c>
      <c r="P7" s="297">
        <f>ごみ処理量内訳!E7</f>
        <v>363629</v>
      </c>
      <c r="Q7" s="297">
        <f>ごみ処理量内訳!N7</f>
        <v>7201</v>
      </c>
      <c r="R7" s="297">
        <f t="shared" ref="R7:R26" si="3">SUM(S7:Y7)</f>
        <v>75779</v>
      </c>
      <c r="S7" s="297">
        <f>ごみ処理量内訳!G7</f>
        <v>21058</v>
      </c>
      <c r="T7" s="297">
        <f>ごみ処理量内訳!L7</f>
        <v>42716</v>
      </c>
      <c r="U7" s="297">
        <f>ごみ処理量内訳!H7</f>
        <v>0</v>
      </c>
      <c r="V7" s="297">
        <f>ごみ処理量内訳!I7</f>
        <v>0</v>
      </c>
      <c r="W7" s="297">
        <f>ごみ処理量内訳!J7</f>
        <v>5676</v>
      </c>
      <c r="X7" s="297">
        <f>ごみ処理量内訳!K7</f>
        <v>6329</v>
      </c>
      <c r="Y7" s="297">
        <f>ごみ処理量内訳!M7</f>
        <v>0</v>
      </c>
      <c r="Z7" s="297">
        <f>資源化量内訳!Y7</f>
        <v>22219</v>
      </c>
      <c r="AA7" s="297">
        <f t="shared" ref="AA7:AA26" si="4">SUM(P7,Q7,R7,Z7)</f>
        <v>468828</v>
      </c>
      <c r="AB7" s="300">
        <f t="shared" ref="AB7:AB26" si="5">IF(AA7&lt;&gt;0,(Z7+P7+R7)/AA7*100,"-")</f>
        <v>98.464042250036272</v>
      </c>
      <c r="AC7" s="297">
        <f>施設資源化量内訳!Y7</f>
        <v>79740</v>
      </c>
      <c r="AD7" s="297">
        <f>施設資源化量内訳!AT7</f>
        <v>3184</v>
      </c>
      <c r="AE7" s="297">
        <f>施設資源化量内訳!BO7</f>
        <v>0</v>
      </c>
      <c r="AF7" s="297">
        <f>施設資源化量内訳!CJ7</f>
        <v>0</v>
      </c>
      <c r="AG7" s="297">
        <f>施設資源化量内訳!DE7</f>
        <v>3162</v>
      </c>
      <c r="AH7" s="297">
        <f>施設資源化量内訳!DZ7</f>
        <v>6329</v>
      </c>
      <c r="AI7" s="297">
        <f>施設資源化量内訳!EU7</f>
        <v>32760</v>
      </c>
      <c r="AJ7" s="297">
        <f t="shared" ref="AJ7:AJ26" si="6">SUM(AC7:AI7)</f>
        <v>125175</v>
      </c>
      <c r="AK7" s="300">
        <f t="shared" ref="AK7:AK26" si="7">IF((AA7+J7)&lt;&gt;0,(Z7+AJ7+J7)/(AA7+J7)*100,"-")</f>
        <v>32.541574674915843</v>
      </c>
      <c r="AL7" s="300">
        <f>IF((AA7+J7)&lt;&gt;0,(資源化量内訳!D7-資源化量内訳!R7-資源化量内訳!T7-資源化量内訳!V7-資源化量内訳!U7)/(AA7+J7)*100,"-")</f>
        <v>23.999353609294594</v>
      </c>
      <c r="AM7" s="297">
        <f>ごみ処理量内訳!AA7</f>
        <v>7201</v>
      </c>
      <c r="AN7" s="297">
        <f>ごみ処理量内訳!AB7</f>
        <v>9574</v>
      </c>
      <c r="AO7" s="297">
        <f>ごみ処理量内訳!AC7</f>
        <v>7585</v>
      </c>
      <c r="AP7" s="297">
        <f t="shared" ref="AP7:AP26" si="8">SUM(AM7:AO7)</f>
        <v>24360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254905</v>
      </c>
      <c r="E8" s="284">
        <v>254905</v>
      </c>
      <c r="F8" s="284">
        <v>0</v>
      </c>
      <c r="G8" s="284">
        <v>4227</v>
      </c>
      <c r="H8" s="284">
        <f>SUM(ごみ搬入量内訳!E8,+ごみ搬入量内訳!AD8)</f>
        <v>52622</v>
      </c>
      <c r="I8" s="284">
        <f>ごみ搬入量内訳!BC8</f>
        <v>37418</v>
      </c>
      <c r="J8" s="284">
        <f>資源化量内訳!BO8</f>
        <v>3150</v>
      </c>
      <c r="K8" s="284">
        <f t="shared" si="1"/>
        <v>93190</v>
      </c>
      <c r="L8" s="287">
        <f t="shared" si="2"/>
        <v>1001.6087110615748</v>
      </c>
      <c r="M8" s="284">
        <f>IF(D8&lt;&gt;0,(ごみ搬入量内訳!BR8+ごみ処理概要!J8)/ごみ処理概要!D8/365*1000000,"-")</f>
        <v>599.43900668876643</v>
      </c>
      <c r="N8" s="284">
        <f>IF(D8&lt;&gt;0,ごみ搬入量内訳!CM8/ごみ処理概要!D8/365*1000000,"-")</f>
        <v>402.16970437280827</v>
      </c>
      <c r="O8" s="284">
        <f>ごみ搬入量内訳!DH8</f>
        <v>0</v>
      </c>
      <c r="P8" s="284">
        <f>ごみ処理量内訳!E8</f>
        <v>68400</v>
      </c>
      <c r="Q8" s="284">
        <f>ごみ処理量内訳!N8</f>
        <v>1288</v>
      </c>
      <c r="R8" s="284">
        <f t="shared" si="3"/>
        <v>17504</v>
      </c>
      <c r="S8" s="284">
        <f>ごみ処理量内訳!G8</f>
        <v>12184</v>
      </c>
      <c r="T8" s="284">
        <f>ごみ処理量内訳!L8</f>
        <v>5320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2848</v>
      </c>
      <c r="AA8" s="284">
        <f t="shared" si="4"/>
        <v>90040</v>
      </c>
      <c r="AB8" s="289">
        <f t="shared" si="5"/>
        <v>98.569524655708577</v>
      </c>
      <c r="AC8" s="284">
        <f>施設資源化量内訳!Y8</f>
        <v>24865</v>
      </c>
      <c r="AD8" s="284">
        <f>施設資源化量内訳!AT8</f>
        <v>802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4141</v>
      </c>
      <c r="AJ8" s="284">
        <f t="shared" si="6"/>
        <v>29808</v>
      </c>
      <c r="AK8" s="289">
        <f t="shared" si="7"/>
        <v>38.422577529777875</v>
      </c>
      <c r="AL8" s="289">
        <f>IF((AA8+J8)&lt;&gt;0,(資源化量内訳!D8-資源化量内訳!R8-資源化量内訳!T8-資源化量内訳!V8-資源化量内訳!U8)/(AA8+J8)*100,"-")</f>
        <v>27.702543191329543</v>
      </c>
      <c r="AM8" s="284">
        <f>ごみ処理量内訳!AA8</f>
        <v>1288</v>
      </c>
      <c r="AN8" s="284">
        <f>ごみ処理量内訳!AB8</f>
        <v>1246</v>
      </c>
      <c r="AO8" s="284">
        <f>ごみ処理量内訳!AC8</f>
        <v>1039</v>
      </c>
      <c r="AP8" s="284">
        <f t="shared" si="8"/>
        <v>3573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162070</v>
      </c>
      <c r="E9" s="284">
        <v>162070</v>
      </c>
      <c r="F9" s="284">
        <v>0</v>
      </c>
      <c r="G9" s="284">
        <v>2092</v>
      </c>
      <c r="H9" s="284">
        <f>SUM(ごみ搬入量内訳!E9,+ごみ搬入量内訳!AD9)</f>
        <v>32533</v>
      </c>
      <c r="I9" s="284">
        <f>ごみ搬入量内訳!BC9</f>
        <v>23433</v>
      </c>
      <c r="J9" s="284">
        <f>資源化量内訳!BO9</f>
        <v>982</v>
      </c>
      <c r="K9" s="284">
        <f t="shared" si="1"/>
        <v>56948</v>
      </c>
      <c r="L9" s="287">
        <f t="shared" si="2"/>
        <v>962.68228424889969</v>
      </c>
      <c r="M9" s="284">
        <f>IF(D9&lt;&gt;0,(ごみ搬入量内訳!BR9+ごみ処理概要!J9)/ごみ処理概要!D9/365*1000000,"-")</f>
        <v>566.55715313271537</v>
      </c>
      <c r="N9" s="284">
        <f>IF(D9&lt;&gt;0,ごみ搬入量内訳!CM9/ごみ処理概要!D9/365*1000000,"-")</f>
        <v>396.12513111618432</v>
      </c>
      <c r="O9" s="284">
        <f>ごみ搬入量内訳!DH9</f>
        <v>0</v>
      </c>
      <c r="P9" s="284">
        <f>ごみ処理量内訳!E9</f>
        <v>48655</v>
      </c>
      <c r="Q9" s="284">
        <f>ごみ処理量内訳!N9</f>
        <v>152</v>
      </c>
      <c r="R9" s="284">
        <f t="shared" si="3"/>
        <v>6322</v>
      </c>
      <c r="S9" s="284">
        <f>ごみ処理量内訳!G9</f>
        <v>3044</v>
      </c>
      <c r="T9" s="284">
        <f>ごみ処理量内訳!L9</f>
        <v>3278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836</v>
      </c>
      <c r="AA9" s="284">
        <f t="shared" si="4"/>
        <v>55965</v>
      </c>
      <c r="AB9" s="289">
        <f t="shared" si="5"/>
        <v>99.728401679621186</v>
      </c>
      <c r="AC9" s="284">
        <f>施設資源化量内訳!Y9</f>
        <v>10646</v>
      </c>
      <c r="AD9" s="284">
        <f>施設資源化量内訳!AT9</f>
        <v>784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2655</v>
      </c>
      <c r="AJ9" s="284">
        <f t="shared" si="6"/>
        <v>14085</v>
      </c>
      <c r="AK9" s="289">
        <f t="shared" si="7"/>
        <v>27.925966249319544</v>
      </c>
      <c r="AL9" s="289">
        <f>IF((AA9+J9)&lt;&gt;0,(資源化量内訳!D9-資源化量内訳!R9-資源化量内訳!T9-資源化量内訳!V9-資源化量内訳!U9)/(AA9+J9)*100,"-")</f>
        <v>27.925966249319544</v>
      </c>
      <c r="AM9" s="284">
        <f>ごみ処理量内訳!AA9</f>
        <v>152</v>
      </c>
      <c r="AN9" s="284">
        <f>ごみ処理量内訳!AB9</f>
        <v>4423</v>
      </c>
      <c r="AO9" s="284">
        <f>ごみ処理量内訳!AC9</f>
        <v>1578</v>
      </c>
      <c r="AP9" s="284">
        <f t="shared" si="8"/>
        <v>6153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189814</v>
      </c>
      <c r="E10" s="284">
        <v>189814</v>
      </c>
      <c r="F10" s="284">
        <v>0</v>
      </c>
      <c r="G10" s="284">
        <v>1667</v>
      </c>
      <c r="H10" s="284">
        <f>SUM(ごみ搬入量内訳!E10,+ごみ搬入量内訳!AD10)</f>
        <v>56420</v>
      </c>
      <c r="I10" s="284">
        <f>ごみ搬入量内訳!BC10</f>
        <v>14627</v>
      </c>
      <c r="J10" s="284">
        <f>資源化量内訳!BO10</f>
        <v>811</v>
      </c>
      <c r="K10" s="284">
        <f t="shared" si="1"/>
        <v>71858</v>
      </c>
      <c r="L10" s="287">
        <f t="shared" si="2"/>
        <v>1037.1797279268774</v>
      </c>
      <c r="M10" s="284">
        <f>IF(D10&lt;&gt;0,(ごみ搬入量内訳!BR10+ごみ処理概要!J10)/ごみ処理概要!D10/365*1000000,"-")</f>
        <v>671.26997142552386</v>
      </c>
      <c r="N10" s="284">
        <f>IF(D10&lt;&gt;0,ごみ搬入量内訳!CM10/ごみ処理概要!D10/365*1000000,"-")</f>
        <v>365.90975650135368</v>
      </c>
      <c r="O10" s="284">
        <f>ごみ搬入量内訳!DH10</f>
        <v>0</v>
      </c>
      <c r="P10" s="284">
        <f>ごみ処理量内訳!E10</f>
        <v>57792</v>
      </c>
      <c r="Q10" s="284">
        <f>ごみ処理量内訳!N10</f>
        <v>1409</v>
      </c>
      <c r="R10" s="284">
        <f t="shared" si="3"/>
        <v>7872</v>
      </c>
      <c r="S10" s="284">
        <f>ごみ処理量内訳!G10</f>
        <v>0</v>
      </c>
      <c r="T10" s="284">
        <f>ごみ処理量内訳!L10</f>
        <v>7858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14</v>
      </c>
      <c r="Y10" s="284">
        <f>ごみ処理量内訳!M10</f>
        <v>0</v>
      </c>
      <c r="Z10" s="284">
        <f>資源化量内訳!Y10</f>
        <v>3973</v>
      </c>
      <c r="AA10" s="284">
        <f t="shared" si="4"/>
        <v>71046</v>
      </c>
      <c r="AB10" s="289">
        <f t="shared" si="5"/>
        <v>98.016777862230114</v>
      </c>
      <c r="AC10" s="284">
        <f>施設資源化量内訳!Y10</f>
        <v>13453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14</v>
      </c>
      <c r="AI10" s="284">
        <f>施設資源化量内訳!EU10</f>
        <v>5870</v>
      </c>
      <c r="AJ10" s="284">
        <f t="shared" si="6"/>
        <v>19337</v>
      </c>
      <c r="AK10" s="289">
        <f t="shared" si="7"/>
        <v>33.568058783417065</v>
      </c>
      <c r="AL10" s="289">
        <f>IF((AA10+J10)&lt;&gt;0,(資源化量内訳!D10-資源化量内訳!R10-資源化量内訳!T10-資源化量内訳!V10-資源化量内訳!U10)/(AA10+J10)*100,"-")</f>
        <v>24.302434000862824</v>
      </c>
      <c r="AM10" s="284">
        <f>ごみ処理量内訳!AA10</f>
        <v>1409</v>
      </c>
      <c r="AN10" s="284">
        <f>ごみ処理量内訳!AB10</f>
        <v>766</v>
      </c>
      <c r="AO10" s="284">
        <f>ごみ処理量内訳!AC10</f>
        <v>1080</v>
      </c>
      <c r="AP10" s="284">
        <f t="shared" si="8"/>
        <v>3255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44773</v>
      </c>
      <c r="E11" s="284">
        <v>44771</v>
      </c>
      <c r="F11" s="284">
        <v>2</v>
      </c>
      <c r="G11" s="284">
        <v>369</v>
      </c>
      <c r="H11" s="284">
        <f>SUM(ごみ搬入量内訳!E11,+ごみ搬入量内訳!AD11)</f>
        <v>12935</v>
      </c>
      <c r="I11" s="284">
        <f>ごみ搬入量内訳!BC11</f>
        <v>3875</v>
      </c>
      <c r="J11" s="284">
        <f>資源化量内訳!BO11</f>
        <v>351</v>
      </c>
      <c r="K11" s="284">
        <f t="shared" si="1"/>
        <v>17161</v>
      </c>
      <c r="L11" s="287">
        <f t="shared" si="2"/>
        <v>1050.1069474050071</v>
      </c>
      <c r="M11" s="284">
        <f>IF(D11&lt;&gt;0,(ごみ搬入量内訳!BR11+ごみ処理概要!J11)/ごみ処理概要!D11/365*1000000,"-")</f>
        <v>717.4700750727643</v>
      </c>
      <c r="N11" s="284">
        <f>IF(D11&lt;&gt;0,ごみ搬入量内訳!CM11/ごみ処理概要!D11/365*1000000,"-")</f>
        <v>332.63687233224277</v>
      </c>
      <c r="O11" s="284">
        <f>ごみ搬入量内訳!DH11</f>
        <v>1</v>
      </c>
      <c r="P11" s="284">
        <f>ごみ処理量内訳!E11</f>
        <v>12170</v>
      </c>
      <c r="Q11" s="284">
        <f>ごみ処理量内訳!N11</f>
        <v>0</v>
      </c>
      <c r="R11" s="284">
        <f t="shared" si="3"/>
        <v>2812</v>
      </c>
      <c r="S11" s="284">
        <f>ごみ処理量内訳!G11</f>
        <v>1432</v>
      </c>
      <c r="T11" s="284">
        <f>ごみ処理量内訳!L11</f>
        <v>1380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1828</v>
      </c>
      <c r="AA11" s="284">
        <f t="shared" si="4"/>
        <v>16810</v>
      </c>
      <c r="AB11" s="289">
        <f t="shared" si="5"/>
        <v>100</v>
      </c>
      <c r="AC11" s="284">
        <f>施設資源化量内訳!Y11</f>
        <v>1270</v>
      </c>
      <c r="AD11" s="284">
        <f>施設資源化量内訳!AT11</f>
        <v>282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1380</v>
      </c>
      <c r="AJ11" s="284">
        <f t="shared" si="6"/>
        <v>2932</v>
      </c>
      <c r="AK11" s="289">
        <f t="shared" si="7"/>
        <v>29.78264669891032</v>
      </c>
      <c r="AL11" s="289">
        <f>IF((AA11+J11)&lt;&gt;0,(資源化量内訳!D11-資源化量内訳!R11-資源化量内訳!T11-資源化量内訳!V11-資源化量内訳!U11)/(AA11+J11)*100,"-")</f>
        <v>22.632713711322182</v>
      </c>
      <c r="AM11" s="284">
        <f>ごみ処理量内訳!AA11</f>
        <v>0</v>
      </c>
      <c r="AN11" s="284">
        <f>ごみ処理量内訳!AB11</f>
        <v>57</v>
      </c>
      <c r="AO11" s="284">
        <f>ごみ処理量内訳!AC11</f>
        <v>493</v>
      </c>
      <c r="AP11" s="284">
        <f t="shared" si="8"/>
        <v>550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114560</v>
      </c>
      <c r="E12" s="284">
        <v>114560</v>
      </c>
      <c r="F12" s="284">
        <v>0</v>
      </c>
      <c r="G12" s="284">
        <v>1158</v>
      </c>
      <c r="H12" s="284">
        <f>SUM(ごみ搬入量内訳!E12,+ごみ搬入量内訳!AD12)</f>
        <v>29812</v>
      </c>
      <c r="I12" s="284">
        <f>ごみ搬入量内訳!BC12</f>
        <v>8166</v>
      </c>
      <c r="J12" s="284">
        <f>資源化量内訳!BO12</f>
        <v>312</v>
      </c>
      <c r="K12" s="284">
        <f t="shared" si="1"/>
        <v>38290</v>
      </c>
      <c r="L12" s="287">
        <f t="shared" si="2"/>
        <v>915.71324711104307</v>
      </c>
      <c r="M12" s="284">
        <f>IF(D12&lt;&gt;0,(ごみ搬入量内訳!BR12+ごみ処理概要!J12)/ごみ処理概要!D12/365*1000000,"-")</f>
        <v>628.73077217417926</v>
      </c>
      <c r="N12" s="284">
        <f>IF(D12&lt;&gt;0,ごみ搬入量内訳!CM12/ごみ処理概要!D12/365*1000000,"-")</f>
        <v>286.98247493686387</v>
      </c>
      <c r="O12" s="284">
        <f>ごみ搬入量内訳!DH12</f>
        <v>0</v>
      </c>
      <c r="P12" s="284">
        <f>ごみ処理量内訳!E12</f>
        <v>27431</v>
      </c>
      <c r="Q12" s="284">
        <f>ごみ処理量内訳!N12</f>
        <v>442</v>
      </c>
      <c r="R12" s="284">
        <f t="shared" si="3"/>
        <v>9506</v>
      </c>
      <c r="S12" s="284">
        <f>ごみ処理量内訳!G12</f>
        <v>2456</v>
      </c>
      <c r="T12" s="284">
        <f>ごみ処理量内訳!L12</f>
        <v>1374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5676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599</v>
      </c>
      <c r="AA12" s="284">
        <f t="shared" si="4"/>
        <v>37978</v>
      </c>
      <c r="AB12" s="289">
        <f t="shared" si="5"/>
        <v>98.836168307967782</v>
      </c>
      <c r="AC12" s="284">
        <f>施設資源化量内訳!Y12</f>
        <v>4167</v>
      </c>
      <c r="AD12" s="284">
        <f>施設資源化量内訳!AT12</f>
        <v>871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3162</v>
      </c>
      <c r="AH12" s="284">
        <f>施設資源化量内訳!DZ12</f>
        <v>0</v>
      </c>
      <c r="AI12" s="284">
        <f>施設資源化量内訳!EU12</f>
        <v>1374</v>
      </c>
      <c r="AJ12" s="284">
        <f t="shared" si="6"/>
        <v>9574</v>
      </c>
      <c r="AK12" s="289">
        <f t="shared" si="7"/>
        <v>27.383128754243931</v>
      </c>
      <c r="AL12" s="289">
        <f>IF((AA12+J12)&lt;&gt;0,(資源化量内訳!D12-資源化量内訳!R12-資源化量内訳!T12-資源化量内訳!V12-資源化量内訳!U12)/(AA12+J12)*100,"-")</f>
        <v>19.736223557064509</v>
      </c>
      <c r="AM12" s="284">
        <f>ごみ処理量内訳!AA12</f>
        <v>442</v>
      </c>
      <c r="AN12" s="284">
        <f>ごみ処理量内訳!AB12</f>
        <v>497</v>
      </c>
      <c r="AO12" s="284">
        <f>ごみ処理量内訳!AC12</f>
        <v>306</v>
      </c>
      <c r="AP12" s="284">
        <f t="shared" si="8"/>
        <v>1245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57274</v>
      </c>
      <c r="E13" s="284">
        <v>57274</v>
      </c>
      <c r="F13" s="284">
        <v>0</v>
      </c>
      <c r="G13" s="284">
        <v>669</v>
      </c>
      <c r="H13" s="284">
        <f>SUM(ごみ搬入量内訳!E13,+ごみ搬入量内訳!AD13)</f>
        <v>19341</v>
      </c>
      <c r="I13" s="284">
        <f>ごみ搬入量内訳!BC13</f>
        <v>1439</v>
      </c>
      <c r="J13" s="284">
        <f>資源化量内訳!BO13</f>
        <v>90</v>
      </c>
      <c r="K13" s="284">
        <f t="shared" si="1"/>
        <v>20870</v>
      </c>
      <c r="L13" s="287">
        <f t="shared" si="2"/>
        <v>998.32528183435443</v>
      </c>
      <c r="M13" s="284">
        <f>IF(D13&lt;&gt;0,(ごみ搬入量内訳!BR13+ごみ処理概要!J13)/ごみ処理概要!D13/365*1000000,"-")</f>
        <v>674.81431484605844</v>
      </c>
      <c r="N13" s="284">
        <f>IF(D13&lt;&gt;0,ごみ搬入量内訳!CM13/ごみ処理概要!D13/365*1000000,"-")</f>
        <v>323.5109669882961</v>
      </c>
      <c r="O13" s="284">
        <f>ごみ搬入量内訳!DH13</f>
        <v>0</v>
      </c>
      <c r="P13" s="284">
        <f>ごみ処理量内訳!E13</f>
        <v>16184</v>
      </c>
      <c r="Q13" s="284">
        <f>ごみ処理量内訳!N13</f>
        <v>825</v>
      </c>
      <c r="R13" s="284">
        <f t="shared" si="3"/>
        <v>2529</v>
      </c>
      <c r="S13" s="284">
        <f>ごみ処理量内訳!G13</f>
        <v>0</v>
      </c>
      <c r="T13" s="284">
        <f>ごみ処理量内訳!L13</f>
        <v>2529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1242</v>
      </c>
      <c r="AA13" s="284">
        <f t="shared" si="4"/>
        <v>20780</v>
      </c>
      <c r="AB13" s="289">
        <f t="shared" si="5"/>
        <v>96.029836381135709</v>
      </c>
      <c r="AC13" s="284">
        <f>施設資源化量内訳!Y13</f>
        <v>1973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2231</v>
      </c>
      <c r="AJ13" s="284">
        <f t="shared" si="6"/>
        <v>4204</v>
      </c>
      <c r="AK13" s="289">
        <f t="shared" si="7"/>
        <v>26.526114039290849</v>
      </c>
      <c r="AL13" s="289">
        <f>IF((AA13+J13)&lt;&gt;0,(資源化量内訳!D13-資源化量内訳!R13-資源化量内訳!T13-資源化量内訳!V13-資源化量内訳!U13)/(AA13+J13)*100,"-")</f>
        <v>21.71058936272161</v>
      </c>
      <c r="AM13" s="284">
        <f>ごみ処理量内訳!AA13</f>
        <v>825</v>
      </c>
      <c r="AN13" s="284">
        <f>ごみ処理量内訳!AB13</f>
        <v>470</v>
      </c>
      <c r="AO13" s="284">
        <f>ごみ処理量内訳!AC13</f>
        <v>269</v>
      </c>
      <c r="AP13" s="284">
        <f t="shared" si="8"/>
        <v>1564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130707</v>
      </c>
      <c r="E14" s="284">
        <v>130707</v>
      </c>
      <c r="F14" s="284">
        <v>0</v>
      </c>
      <c r="G14" s="284">
        <v>1970</v>
      </c>
      <c r="H14" s="284">
        <f>SUM(ごみ搬入量内訳!E14,+ごみ搬入量内訳!AD14)</f>
        <v>40426</v>
      </c>
      <c r="I14" s="284">
        <f>ごみ搬入量内訳!BC14</f>
        <v>3762</v>
      </c>
      <c r="J14" s="284">
        <f>資源化量内訳!BO14</f>
        <v>242</v>
      </c>
      <c r="K14" s="284">
        <f t="shared" si="1"/>
        <v>44430</v>
      </c>
      <c r="L14" s="287">
        <f t="shared" si="2"/>
        <v>931.28927599333076</v>
      </c>
      <c r="M14" s="284">
        <f>IF(D14&lt;&gt;0,(ごみ搬入量内訳!BR14+ごみ処理概要!J14)/ごみ処理概要!D14/365*1000000,"-")</f>
        <v>634.12771700711755</v>
      </c>
      <c r="N14" s="284">
        <f>IF(D14&lt;&gt;0,ごみ搬入量内訳!CM14/ごみ処理概要!D14/365*1000000,"-")</f>
        <v>297.16155898621309</v>
      </c>
      <c r="O14" s="284">
        <f>ごみ搬入量内訳!DH14</f>
        <v>0</v>
      </c>
      <c r="P14" s="284">
        <f>ごみ処理量内訳!E14</f>
        <v>33777</v>
      </c>
      <c r="Q14" s="284">
        <f>ごみ処理量内訳!N14</f>
        <v>430</v>
      </c>
      <c r="R14" s="284">
        <f t="shared" si="3"/>
        <v>7182</v>
      </c>
      <c r="S14" s="284">
        <f>ごみ処理量内訳!G14</f>
        <v>0</v>
      </c>
      <c r="T14" s="284">
        <f>ごみ処理量内訳!L14</f>
        <v>7182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2794</v>
      </c>
      <c r="AA14" s="284">
        <f t="shared" si="4"/>
        <v>44183</v>
      </c>
      <c r="AB14" s="289">
        <f t="shared" si="5"/>
        <v>99.026775003960793</v>
      </c>
      <c r="AC14" s="284">
        <f>施設資源化量内訳!Y14</f>
        <v>11129</v>
      </c>
      <c r="AD14" s="284">
        <f>施設資源化量内訳!AT14</f>
        <v>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3377</v>
      </c>
      <c r="AJ14" s="284">
        <f t="shared" si="6"/>
        <v>14506</v>
      </c>
      <c r="AK14" s="289">
        <f t="shared" si="7"/>
        <v>39.486775464265619</v>
      </c>
      <c r="AL14" s="289">
        <f>IF((AA14+J14)&lt;&gt;0,(資源化量内訳!D14-資源化量内訳!R14-資源化量内訳!T14-資源化量内訳!V14-資源化量内訳!U14)/(AA14+J14)*100,"-")</f>
        <v>31.70737197523917</v>
      </c>
      <c r="AM14" s="284">
        <f>ごみ処理量内訳!AA14</f>
        <v>430</v>
      </c>
      <c r="AN14" s="284">
        <f>ごみ処理量内訳!AB14</f>
        <v>306</v>
      </c>
      <c r="AO14" s="284">
        <f>ごみ処理量内訳!AC14</f>
        <v>1107</v>
      </c>
      <c r="AP14" s="284">
        <f t="shared" si="8"/>
        <v>1843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50052</v>
      </c>
      <c r="E15" s="284">
        <v>50052</v>
      </c>
      <c r="F15" s="284">
        <v>0</v>
      </c>
      <c r="G15" s="284">
        <v>428</v>
      </c>
      <c r="H15" s="284">
        <f>SUM(ごみ搬入量内訳!E15,+ごみ搬入量内訳!AD15)</f>
        <v>15891</v>
      </c>
      <c r="I15" s="284">
        <f>ごみ搬入量内訳!BC15</f>
        <v>889</v>
      </c>
      <c r="J15" s="284">
        <f>資源化量内訳!BO15</f>
        <v>457</v>
      </c>
      <c r="K15" s="284">
        <f t="shared" si="1"/>
        <v>17237</v>
      </c>
      <c r="L15" s="287">
        <f t="shared" si="2"/>
        <v>943.51189831068848</v>
      </c>
      <c r="M15" s="284">
        <f>IF(D15&lt;&gt;0,(ごみ搬入量内訳!BR15+ごみ処理概要!J15)/ごみ処理概要!D15/365*1000000,"-")</f>
        <v>766.49052109094214</v>
      </c>
      <c r="N15" s="284">
        <f>IF(D15&lt;&gt;0,ごみ搬入量内訳!CM15/ごみ処理概要!D15/365*1000000,"-")</f>
        <v>177.02137721974626</v>
      </c>
      <c r="O15" s="284">
        <f>ごみ搬入量内訳!DH15</f>
        <v>0</v>
      </c>
      <c r="P15" s="284">
        <f>ごみ処理量内訳!E15</f>
        <v>13451</v>
      </c>
      <c r="Q15" s="284">
        <f>ごみ処理量内訳!N15</f>
        <v>410</v>
      </c>
      <c r="R15" s="284">
        <f t="shared" si="3"/>
        <v>2210</v>
      </c>
      <c r="S15" s="284">
        <f>ごみ処理量内訳!G15</f>
        <v>0</v>
      </c>
      <c r="T15" s="284">
        <f>ごみ処理量内訳!L15</f>
        <v>2210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683</v>
      </c>
      <c r="AA15" s="284">
        <f t="shared" si="4"/>
        <v>16754</v>
      </c>
      <c r="AB15" s="289">
        <f t="shared" si="5"/>
        <v>97.552823206398472</v>
      </c>
      <c r="AC15" s="284">
        <f>施設資源化量内訳!Y15</f>
        <v>1642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1949</v>
      </c>
      <c r="AJ15" s="284">
        <f t="shared" si="6"/>
        <v>3591</v>
      </c>
      <c r="AK15" s="289">
        <f t="shared" si="7"/>
        <v>27.488234268781593</v>
      </c>
      <c r="AL15" s="289">
        <f>IF((AA15+J15)&lt;&gt;0,(資源化量内訳!D15-資源化量内訳!R15-資源化量内訳!T15-資源化量内訳!V15-資源化量内訳!U15)/(AA15+J15)*100,"-")</f>
        <v>22.630875602812157</v>
      </c>
      <c r="AM15" s="284">
        <f>ごみ処理量内訳!AA15</f>
        <v>410</v>
      </c>
      <c r="AN15" s="284">
        <f>ごみ処理量内訳!AB15</f>
        <v>392</v>
      </c>
      <c r="AO15" s="284">
        <f>ごみ処理量内訳!AC15</f>
        <v>235</v>
      </c>
      <c r="AP15" s="284">
        <f t="shared" si="8"/>
        <v>1037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32472</v>
      </c>
      <c r="E16" s="284">
        <v>32472</v>
      </c>
      <c r="F16" s="284">
        <v>0</v>
      </c>
      <c r="G16" s="284">
        <v>447</v>
      </c>
      <c r="H16" s="284">
        <f>SUM(ごみ搬入量内訳!E16,+ごみ搬入量内訳!AD16)</f>
        <v>9962</v>
      </c>
      <c r="I16" s="284">
        <f>ごみ搬入量内訳!BC16</f>
        <v>1822</v>
      </c>
      <c r="J16" s="284">
        <f>資源化量内訳!BO16</f>
        <v>0</v>
      </c>
      <c r="K16" s="284">
        <f t="shared" si="1"/>
        <v>11784</v>
      </c>
      <c r="L16" s="287">
        <f t="shared" si="2"/>
        <v>994.23908311312255</v>
      </c>
      <c r="M16" s="284">
        <f>IF(D16&lt;&gt;0,(ごみ搬入量内訳!BR16+ごみ処理概要!J16)/ごみ処理概要!D16/365*1000000,"-")</f>
        <v>858.90647200369892</v>
      </c>
      <c r="N16" s="284">
        <f>IF(D16&lt;&gt;0,ごみ搬入量内訳!CM16/ごみ処理概要!D16/365*1000000,"-")</f>
        <v>135.33261110942368</v>
      </c>
      <c r="O16" s="284">
        <f>ごみ搬入量内訳!DH16</f>
        <v>0</v>
      </c>
      <c r="P16" s="284">
        <f>ごみ処理量内訳!E16</f>
        <v>8037</v>
      </c>
      <c r="Q16" s="284">
        <f>ごみ処理量内訳!N16</f>
        <v>0</v>
      </c>
      <c r="R16" s="284">
        <f t="shared" si="3"/>
        <v>1526</v>
      </c>
      <c r="S16" s="284">
        <f>ごみ処理量内訳!G16</f>
        <v>907</v>
      </c>
      <c r="T16" s="284">
        <f>ごみ処理量内訳!L16</f>
        <v>619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2221</v>
      </c>
      <c r="AA16" s="284">
        <f t="shared" si="4"/>
        <v>11784</v>
      </c>
      <c r="AB16" s="289">
        <f t="shared" si="5"/>
        <v>100</v>
      </c>
      <c r="AC16" s="284">
        <f>施設資源化量内訳!Y16</f>
        <v>788</v>
      </c>
      <c r="AD16" s="284">
        <f>施設資源化量内訳!AT16</f>
        <v>189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619</v>
      </c>
      <c r="AJ16" s="284">
        <f t="shared" si="6"/>
        <v>1596</v>
      </c>
      <c r="AK16" s="289">
        <f t="shared" si="7"/>
        <v>32.391378139850644</v>
      </c>
      <c r="AL16" s="289">
        <f>IF((AA16+J16)&lt;&gt;0,(資源化量内訳!D16-資源化量内訳!R16-資源化量内訳!T16-資源化量内訳!V16-資源化量内訳!U16)/(AA16+J16)*100,"-")</f>
        <v>25.704344874405976</v>
      </c>
      <c r="AM16" s="284">
        <f>ごみ処理量内訳!AA16</f>
        <v>0</v>
      </c>
      <c r="AN16" s="284">
        <f>ごみ処理量内訳!AB16</f>
        <v>47</v>
      </c>
      <c r="AO16" s="284">
        <f>ごみ処理量内訳!AC16</f>
        <v>249</v>
      </c>
      <c r="AP16" s="284">
        <f t="shared" si="8"/>
        <v>296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30680</v>
      </c>
      <c r="E17" s="284">
        <v>30680</v>
      </c>
      <c r="F17" s="284">
        <v>0</v>
      </c>
      <c r="G17" s="284">
        <v>196</v>
      </c>
      <c r="H17" s="284">
        <f>SUM(ごみ搬入量内訳!E17,+ごみ搬入量内訳!AD17)</f>
        <v>10813</v>
      </c>
      <c r="I17" s="284">
        <f>ごみ搬入量内訳!BC17</f>
        <v>2946</v>
      </c>
      <c r="J17" s="284">
        <f>資源化量内訳!BO17</f>
        <v>379</v>
      </c>
      <c r="K17" s="284">
        <f t="shared" si="1"/>
        <v>14138</v>
      </c>
      <c r="L17" s="287">
        <f t="shared" si="2"/>
        <v>1262.5243342680074</v>
      </c>
      <c r="M17" s="284">
        <f>IF(D17&lt;&gt;0,(ごみ搬入量内訳!BR17+ごみ処理概要!J17)/ごみ処理概要!D17/365*1000000,"-")</f>
        <v>671.17929667267947</v>
      </c>
      <c r="N17" s="284">
        <f>IF(D17&lt;&gt;0,ごみ搬入量内訳!CM17/ごみ処理概要!D17/365*1000000,"-")</f>
        <v>591.34503759532788</v>
      </c>
      <c r="O17" s="284">
        <f>ごみ搬入量内訳!DH17</f>
        <v>0</v>
      </c>
      <c r="P17" s="284">
        <f>ごみ処理量内訳!E17</f>
        <v>11293</v>
      </c>
      <c r="Q17" s="284">
        <f>ごみ処理量内訳!N17</f>
        <v>1683</v>
      </c>
      <c r="R17" s="284">
        <f t="shared" si="3"/>
        <v>483</v>
      </c>
      <c r="S17" s="284">
        <f>ごみ処理量内訳!G17</f>
        <v>0</v>
      </c>
      <c r="T17" s="284">
        <f>ごみ処理量内訳!L17</f>
        <v>483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300</v>
      </c>
      <c r="AA17" s="284">
        <f t="shared" si="4"/>
        <v>13759</v>
      </c>
      <c r="AB17" s="289">
        <f t="shared" si="5"/>
        <v>87.768006395813643</v>
      </c>
      <c r="AC17" s="284">
        <f>施設資源化量内訳!Y17</f>
        <v>1505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436</v>
      </c>
      <c r="AJ17" s="284">
        <f t="shared" si="6"/>
        <v>1941</v>
      </c>
      <c r="AK17" s="289">
        <f t="shared" si="7"/>
        <v>18.531616918941861</v>
      </c>
      <c r="AL17" s="289">
        <f>IF((AA17+J17)&lt;&gt;0,(資源化量内訳!D17-資源化量内訳!R17-資源化量内訳!T17-資源化量内訳!V17-資源化量内訳!U17)/(AA17+J17)*100,"-")</f>
        <v>7.8865468948931952</v>
      </c>
      <c r="AM17" s="284">
        <f>ごみ処理量内訳!AA17</f>
        <v>1683</v>
      </c>
      <c r="AN17" s="284">
        <f>ごみ処理量内訳!AB17</f>
        <v>181</v>
      </c>
      <c r="AO17" s="284">
        <f>ごみ処理量内訳!AC17</f>
        <v>37</v>
      </c>
      <c r="AP17" s="284">
        <f t="shared" si="8"/>
        <v>1901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22901</v>
      </c>
      <c r="E18" s="284">
        <v>22901</v>
      </c>
      <c r="F18" s="284">
        <v>0</v>
      </c>
      <c r="G18" s="284">
        <v>235</v>
      </c>
      <c r="H18" s="284">
        <f>SUM(ごみ搬入量内訳!E18,+ごみ搬入量内訳!AD18)</f>
        <v>6095</v>
      </c>
      <c r="I18" s="284">
        <f>ごみ搬入量内訳!BC18</f>
        <v>1310</v>
      </c>
      <c r="J18" s="284">
        <f>資源化量内訳!BO18</f>
        <v>80</v>
      </c>
      <c r="K18" s="284">
        <f t="shared" si="1"/>
        <v>7485</v>
      </c>
      <c r="L18" s="287">
        <f t="shared" si="2"/>
        <v>895.45650037415362</v>
      </c>
      <c r="M18" s="284">
        <f>IF(D18&lt;&gt;0,(ごみ搬入量内訳!BR18+ごみ処理概要!J18)/ごみ処理概要!D18/365*1000000,"-")</f>
        <v>813.74684242418073</v>
      </c>
      <c r="N18" s="284">
        <f>IF(D18&lt;&gt;0,ごみ搬入量内訳!CM18/ごみ処理概要!D18/365*1000000,"-")</f>
        <v>81.709657949972879</v>
      </c>
      <c r="O18" s="284">
        <f>ごみ搬入量内訳!DH18</f>
        <v>0</v>
      </c>
      <c r="P18" s="284">
        <f>ごみ処理量内訳!E18</f>
        <v>233</v>
      </c>
      <c r="Q18" s="284">
        <f>ごみ処理量内訳!N18</f>
        <v>181</v>
      </c>
      <c r="R18" s="284">
        <f t="shared" si="3"/>
        <v>6491</v>
      </c>
      <c r="S18" s="284">
        <f>ごみ処理量内訳!G18</f>
        <v>0</v>
      </c>
      <c r="T18" s="284">
        <f>ごみ処理量内訳!L18</f>
        <v>337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6154</v>
      </c>
      <c r="Y18" s="284">
        <f>ごみ処理量内訳!M18</f>
        <v>0</v>
      </c>
      <c r="Z18" s="284">
        <f>資源化量内訳!Y18</f>
        <v>500</v>
      </c>
      <c r="AA18" s="284">
        <f t="shared" si="4"/>
        <v>7405</v>
      </c>
      <c r="AB18" s="289">
        <f t="shared" si="5"/>
        <v>97.555705604321403</v>
      </c>
      <c r="AC18" s="284">
        <f>施設資源化量内訳!Y18</f>
        <v>233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6154</v>
      </c>
      <c r="AI18" s="284">
        <f>施設資源化量内訳!EU18</f>
        <v>337</v>
      </c>
      <c r="AJ18" s="284">
        <f t="shared" si="6"/>
        <v>6724</v>
      </c>
      <c r="AK18" s="289">
        <f t="shared" si="7"/>
        <v>97.581830327321313</v>
      </c>
      <c r="AL18" s="289">
        <f>IF((AA18+J18)&lt;&gt;0,(資源化量内訳!D18-資源化量内訳!R18-資源化量内訳!T18-資源化量内訳!V18-資源化量内訳!U18)/(AA18+J18)*100,"-")</f>
        <v>15.364061456245825</v>
      </c>
      <c r="AM18" s="284">
        <f>ごみ処理量内訳!AA18</f>
        <v>181</v>
      </c>
      <c r="AN18" s="284">
        <f>ごみ処理量内訳!AB18</f>
        <v>0</v>
      </c>
      <c r="AO18" s="284">
        <f>ごみ処理量内訳!AC18</f>
        <v>0</v>
      </c>
      <c r="AP18" s="284">
        <f t="shared" si="8"/>
        <v>181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139896</v>
      </c>
      <c r="E19" s="284">
        <v>139896</v>
      </c>
      <c r="F19" s="284">
        <v>0</v>
      </c>
      <c r="G19" s="284">
        <v>1606</v>
      </c>
      <c r="H19" s="284">
        <f>SUM(ごみ搬入量内訳!E19,+ごみ搬入量内訳!AD19)</f>
        <v>41921</v>
      </c>
      <c r="I19" s="284">
        <f>ごみ搬入量内訳!BC19</f>
        <v>2773</v>
      </c>
      <c r="J19" s="284">
        <f>資源化量内訳!BO19</f>
        <v>501</v>
      </c>
      <c r="K19" s="284">
        <f t="shared" si="1"/>
        <v>45195</v>
      </c>
      <c r="L19" s="287">
        <f t="shared" si="2"/>
        <v>885.09977274703488</v>
      </c>
      <c r="M19" s="284">
        <f>IF(D19&lt;&gt;0,(ごみ搬入量内訳!BR19+ごみ処理概要!J19)/ごみ処理概要!D19/365*1000000,"-")</f>
        <v>666.09167984671194</v>
      </c>
      <c r="N19" s="284">
        <f>IF(D19&lt;&gt;0,ごみ搬入量内訳!CM19/ごみ処理概要!D19/365*1000000,"-")</f>
        <v>219.00809290032279</v>
      </c>
      <c r="O19" s="284">
        <f>ごみ搬入量内訳!DH19</f>
        <v>0</v>
      </c>
      <c r="P19" s="284">
        <f>ごみ処理量内訳!E19</f>
        <v>34463</v>
      </c>
      <c r="Q19" s="284">
        <f>ごみ処理量内訳!N19</f>
        <v>90</v>
      </c>
      <c r="R19" s="284">
        <f t="shared" si="3"/>
        <v>7251</v>
      </c>
      <c r="S19" s="284">
        <f>ごみ処理量内訳!G19</f>
        <v>0</v>
      </c>
      <c r="T19" s="284">
        <f>ごみ処理量内訳!L19</f>
        <v>7251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2890</v>
      </c>
      <c r="AA19" s="284">
        <f t="shared" si="4"/>
        <v>44694</v>
      </c>
      <c r="AB19" s="289">
        <f t="shared" si="5"/>
        <v>99.798630688683048</v>
      </c>
      <c r="AC19" s="284">
        <f>施設資源化量内訳!Y19</f>
        <v>4227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5997</v>
      </c>
      <c r="AJ19" s="284">
        <f t="shared" si="6"/>
        <v>10224</v>
      </c>
      <c r="AK19" s="289">
        <f t="shared" si="7"/>
        <v>30.125013828963382</v>
      </c>
      <c r="AL19" s="289">
        <f>IF((AA19+J19)&lt;&gt;0,(資源化量内訳!D19-資源化量内訳!R19-資源化量内訳!T19-資源化量内訳!V19-資源化量内訳!U19)/(AA19+J19)*100,"-")</f>
        <v>25.361212523509234</v>
      </c>
      <c r="AM19" s="284">
        <f>ごみ処理量内訳!AA19</f>
        <v>90</v>
      </c>
      <c r="AN19" s="284">
        <f>ごみ処理量内訳!AB19</f>
        <v>1006</v>
      </c>
      <c r="AO19" s="284">
        <f>ごみ処理量内訳!AC19</f>
        <v>836</v>
      </c>
      <c r="AP19" s="284">
        <f t="shared" si="8"/>
        <v>1932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60464</v>
      </c>
      <c r="E20" s="284">
        <v>60464</v>
      </c>
      <c r="F20" s="284">
        <v>0</v>
      </c>
      <c r="G20" s="284">
        <v>677</v>
      </c>
      <c r="H20" s="284">
        <f>SUM(ごみ搬入量内訳!E20,+ごみ搬入量内訳!AD20)</f>
        <v>14723</v>
      </c>
      <c r="I20" s="284">
        <f>ごみ搬入量内訳!BC20</f>
        <v>7030</v>
      </c>
      <c r="J20" s="284">
        <f>資源化量内訳!BO20</f>
        <v>227</v>
      </c>
      <c r="K20" s="284">
        <f t="shared" si="1"/>
        <v>21980</v>
      </c>
      <c r="L20" s="287">
        <f t="shared" si="2"/>
        <v>995.95094737681563</v>
      </c>
      <c r="M20" s="284">
        <f>IF(D20&lt;&gt;0,(ごみ搬入量内訳!BR20+ごみ処理概要!J20)/ごみ処理概要!D20/365*1000000,"-")</f>
        <v>732.69002816574653</v>
      </c>
      <c r="N20" s="284">
        <f>IF(D20&lt;&gt;0,ごみ搬入量内訳!CM20/ごみ処理概要!D20/365*1000000,"-")</f>
        <v>263.26091921106911</v>
      </c>
      <c r="O20" s="284">
        <f>ごみ搬入量内訳!DH20</f>
        <v>0</v>
      </c>
      <c r="P20" s="284">
        <f>ごみ処理量内訳!E20</f>
        <v>17882</v>
      </c>
      <c r="Q20" s="284">
        <f>ごみ処理量内訳!N20</f>
        <v>188</v>
      </c>
      <c r="R20" s="284">
        <f t="shared" si="3"/>
        <v>1750</v>
      </c>
      <c r="S20" s="284">
        <f>ごみ処理量内訳!G20</f>
        <v>982</v>
      </c>
      <c r="T20" s="284">
        <f>ごみ処理量内訳!L20</f>
        <v>768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1357</v>
      </c>
      <c r="AA20" s="284">
        <f t="shared" si="4"/>
        <v>21177</v>
      </c>
      <c r="AB20" s="289">
        <f t="shared" si="5"/>
        <v>99.112244416111821</v>
      </c>
      <c r="AC20" s="284">
        <f>施設資源化量内訳!Y20</f>
        <v>2151</v>
      </c>
      <c r="AD20" s="284">
        <f>施設資源化量内訳!AT20</f>
        <v>245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768</v>
      </c>
      <c r="AJ20" s="284">
        <f t="shared" si="6"/>
        <v>3164</v>
      </c>
      <c r="AK20" s="289">
        <f t="shared" si="7"/>
        <v>22.182769575780227</v>
      </c>
      <c r="AL20" s="289">
        <f>IF((AA20+J20)&lt;&gt;0,(資源化量内訳!D20-資源化量内訳!R20-資源化量内訳!T20-資源化量内訳!V20-資源化量内訳!U20)/(AA20+J20)*100,"-")</f>
        <v>12.133246122220145</v>
      </c>
      <c r="AM20" s="284">
        <f>ごみ処理量内訳!AA20</f>
        <v>188</v>
      </c>
      <c r="AN20" s="284">
        <f>ごみ処理量内訳!AB20</f>
        <v>31</v>
      </c>
      <c r="AO20" s="284">
        <f>ごみ処理量内訳!AC20</f>
        <v>0</v>
      </c>
      <c r="AP20" s="284">
        <f t="shared" si="8"/>
        <v>219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14656</v>
      </c>
      <c r="E21" s="284">
        <v>14656</v>
      </c>
      <c r="F21" s="284">
        <v>0</v>
      </c>
      <c r="G21" s="284">
        <v>98</v>
      </c>
      <c r="H21" s="284">
        <f>SUM(ごみ搬入量内訳!E21,+ごみ搬入量内訳!AD21)</f>
        <v>3218</v>
      </c>
      <c r="I21" s="284">
        <f>ごみ搬入量内訳!BC21</f>
        <v>1094</v>
      </c>
      <c r="J21" s="284">
        <f>資源化量内訳!BO21</f>
        <v>0</v>
      </c>
      <c r="K21" s="284">
        <f t="shared" si="1"/>
        <v>4312</v>
      </c>
      <c r="L21" s="287">
        <f t="shared" si="2"/>
        <v>806.06568164144278</v>
      </c>
      <c r="M21" s="284">
        <f>IF(D21&lt;&gt;0,(ごみ搬入量内訳!BR21+ごみ処理概要!J21)/ごみ処理概要!D21/365*1000000,"-")</f>
        <v>673.34150864389539</v>
      </c>
      <c r="N21" s="284">
        <f>IF(D21&lt;&gt;0,ごみ搬入量内訳!CM21/ごみ処理概要!D21/365*1000000,"-")</f>
        <v>132.72417299754741</v>
      </c>
      <c r="O21" s="284">
        <f>ごみ搬入量内訳!DH21</f>
        <v>0</v>
      </c>
      <c r="P21" s="284">
        <f>ごみ処理量内訳!E21</f>
        <v>3659</v>
      </c>
      <c r="Q21" s="284">
        <f>ごみ処理量内訳!N21</f>
        <v>83</v>
      </c>
      <c r="R21" s="284">
        <f t="shared" si="3"/>
        <v>526</v>
      </c>
      <c r="S21" s="284">
        <f>ごみ処理量内訳!G21</f>
        <v>0</v>
      </c>
      <c r="T21" s="284">
        <f>ごみ処理量内訳!L21</f>
        <v>526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4268</v>
      </c>
      <c r="AB21" s="289">
        <f t="shared" si="5"/>
        <v>98.055295220243679</v>
      </c>
      <c r="AC21" s="284">
        <f>施設資源化量内訳!Y21</f>
        <v>450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526</v>
      </c>
      <c r="AJ21" s="284">
        <f t="shared" si="6"/>
        <v>976</v>
      </c>
      <c r="AK21" s="289">
        <f t="shared" si="7"/>
        <v>22.867853795688848</v>
      </c>
      <c r="AL21" s="289">
        <f>IF((AA21+J21)&lt;&gt;0,(資源化量内訳!D21-資源化量内訳!R21-資源化量内訳!T21-資源化量内訳!V21-資源化量内訳!U21)/(AA21+J21)*100,"-")</f>
        <v>12.324273664479851</v>
      </c>
      <c r="AM21" s="284">
        <f>ごみ処理量内訳!AA21</f>
        <v>83</v>
      </c>
      <c r="AN21" s="284">
        <f>ごみ処理量内訳!AB21</f>
        <v>13</v>
      </c>
      <c r="AO21" s="284">
        <f>ごみ処理量内訳!AC21</f>
        <v>0</v>
      </c>
      <c r="AP21" s="284">
        <f t="shared" si="8"/>
        <v>96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6107</v>
      </c>
      <c r="E22" s="284">
        <v>6107</v>
      </c>
      <c r="F22" s="284">
        <v>0</v>
      </c>
      <c r="G22" s="284">
        <v>75</v>
      </c>
      <c r="H22" s="284">
        <f>SUM(ごみ搬入量内訳!E22,+ごみ搬入量内訳!AD22)</f>
        <v>1207</v>
      </c>
      <c r="I22" s="284">
        <f>ごみ搬入量内訳!BC22</f>
        <v>166</v>
      </c>
      <c r="J22" s="284">
        <f>資源化量内訳!BO22</f>
        <v>0</v>
      </c>
      <c r="K22" s="284">
        <f t="shared" si="1"/>
        <v>1373</v>
      </c>
      <c r="L22" s="287">
        <f t="shared" si="2"/>
        <v>615.95608901530022</v>
      </c>
      <c r="M22" s="284">
        <f>IF(D22&lt;&gt;0,(ごみ搬入量内訳!BR22+ごみ処理概要!J22)/ごみ処理概要!D22/365*1000000,"-")</f>
        <v>615.95608901530022</v>
      </c>
      <c r="N22" s="284">
        <f>IF(D22&lt;&gt;0,ごみ搬入量内訳!CM22/ごみ処理概要!D22/365*1000000,"-")</f>
        <v>0</v>
      </c>
      <c r="O22" s="284">
        <f>ごみ搬入量内訳!DH22</f>
        <v>0</v>
      </c>
      <c r="P22" s="284">
        <f>ごみ処理量内訳!E22</f>
        <v>968</v>
      </c>
      <c r="Q22" s="284">
        <f>ごみ処理量内訳!N22</f>
        <v>0</v>
      </c>
      <c r="R22" s="284">
        <f t="shared" si="3"/>
        <v>364</v>
      </c>
      <c r="S22" s="284">
        <f>ごみ処理量内訳!G22</f>
        <v>0</v>
      </c>
      <c r="T22" s="284">
        <f>ごみ処理量内訳!L22</f>
        <v>203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161</v>
      </c>
      <c r="Y22" s="284">
        <f>ごみ処理量内訳!M22</f>
        <v>0</v>
      </c>
      <c r="Z22" s="284">
        <f>資源化量内訳!Y22</f>
        <v>72</v>
      </c>
      <c r="AA22" s="284">
        <f t="shared" si="4"/>
        <v>1404</v>
      </c>
      <c r="AB22" s="289">
        <f t="shared" si="5"/>
        <v>100</v>
      </c>
      <c r="AC22" s="284">
        <f>施設資源化量内訳!Y22</f>
        <v>43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161</v>
      </c>
      <c r="AI22" s="284">
        <f>施設資源化量内訳!EU22</f>
        <v>146</v>
      </c>
      <c r="AJ22" s="284">
        <f t="shared" si="6"/>
        <v>350</v>
      </c>
      <c r="AK22" s="289">
        <f t="shared" si="7"/>
        <v>30.056980056980059</v>
      </c>
      <c r="AL22" s="289">
        <f>IF((AA22+J22)&lt;&gt;0,(資源化量内訳!D22-資源化量内訳!R22-資源化量内訳!T22-資源化量内訳!V22-資源化量内訳!U22)/(AA22+J22)*100,"-")</f>
        <v>15.527065527065528</v>
      </c>
      <c r="AM22" s="284">
        <f>ごみ処理量内訳!AA22</f>
        <v>0</v>
      </c>
      <c r="AN22" s="284">
        <f>ごみ処理量内訳!AB22</f>
        <v>0</v>
      </c>
      <c r="AO22" s="284">
        <f>ごみ処理量内訳!AC22</f>
        <v>57</v>
      </c>
      <c r="AP22" s="284">
        <f t="shared" si="8"/>
        <v>57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2524</v>
      </c>
      <c r="E23" s="284">
        <v>2524</v>
      </c>
      <c r="F23" s="284">
        <v>0</v>
      </c>
      <c r="G23" s="284">
        <v>2</v>
      </c>
      <c r="H23" s="284">
        <f>SUM(ごみ搬入量内訳!E23,+ごみ搬入量内訳!AD23)</f>
        <v>682</v>
      </c>
      <c r="I23" s="284">
        <f>ごみ搬入量内訳!BC23</f>
        <v>36</v>
      </c>
      <c r="J23" s="284">
        <f>資源化量内訳!BO23</f>
        <v>0</v>
      </c>
      <c r="K23" s="284">
        <f t="shared" si="1"/>
        <v>718</v>
      </c>
      <c r="L23" s="287">
        <f t="shared" si="2"/>
        <v>779.36738814232683</v>
      </c>
      <c r="M23" s="284">
        <f>IF(D23&lt;&gt;0,(ごみ搬入量内訳!BR23+ごみ処理概要!J23)/ごみ処理概要!D23/365*1000000,"-")</f>
        <v>779.36738814232683</v>
      </c>
      <c r="N23" s="284">
        <f>IF(D23&lt;&gt;0,ごみ搬入量内訳!CM23/ごみ処理概要!D23/365*1000000,"-")</f>
        <v>0</v>
      </c>
      <c r="O23" s="284">
        <f>ごみ搬入量内訳!DH23</f>
        <v>0</v>
      </c>
      <c r="P23" s="284">
        <f>ごみ処理量内訳!E23</f>
        <v>590</v>
      </c>
      <c r="Q23" s="284">
        <f>ごみ処理量内訳!N23</f>
        <v>20</v>
      </c>
      <c r="R23" s="284">
        <f t="shared" si="3"/>
        <v>97</v>
      </c>
      <c r="S23" s="284">
        <f>ごみ処理量内訳!G23</f>
        <v>0</v>
      </c>
      <c r="T23" s="284">
        <f>ごみ処理量内訳!L23</f>
        <v>97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76</v>
      </c>
      <c r="AA23" s="284">
        <f t="shared" si="4"/>
        <v>783</v>
      </c>
      <c r="AB23" s="289">
        <f t="shared" si="5"/>
        <v>97.445721583652627</v>
      </c>
      <c r="AC23" s="284">
        <f>施設資源化量内訳!Y23</f>
        <v>78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16</v>
      </c>
      <c r="AJ23" s="284">
        <f t="shared" si="6"/>
        <v>94</v>
      </c>
      <c r="AK23" s="289">
        <f t="shared" si="7"/>
        <v>21.711366538952745</v>
      </c>
      <c r="AL23" s="289">
        <f>IF((AA23+J23)&lt;&gt;0,(資源化量内訳!D23-資源化量内訳!R23-資源化量内訳!T23-資源化量内訳!V23-資源化量内訳!U23)/(AA23+J23)*100,"-")</f>
        <v>11.749680715197956</v>
      </c>
      <c r="AM23" s="284">
        <f>ごみ処理量内訳!AA23</f>
        <v>20</v>
      </c>
      <c r="AN23" s="284">
        <f>ごみ処理量内訳!AB23</f>
        <v>9</v>
      </c>
      <c r="AO23" s="284">
        <f>ごみ処理量内訳!AC23</f>
        <v>0</v>
      </c>
      <c r="AP23" s="284">
        <f t="shared" si="8"/>
        <v>29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14796</v>
      </c>
      <c r="E24" s="284">
        <v>14796</v>
      </c>
      <c r="F24" s="284">
        <v>0</v>
      </c>
      <c r="G24" s="284">
        <v>65</v>
      </c>
      <c r="H24" s="284">
        <f>SUM(ごみ搬入量内訳!E24,+ごみ搬入量内訳!AD24)</f>
        <v>4024</v>
      </c>
      <c r="I24" s="284">
        <f>ごみ搬入量内訳!BC24</f>
        <v>479</v>
      </c>
      <c r="J24" s="284">
        <f>資源化量内訳!BO24</f>
        <v>82</v>
      </c>
      <c r="K24" s="284">
        <f t="shared" si="1"/>
        <v>4585</v>
      </c>
      <c r="L24" s="287">
        <f t="shared" si="2"/>
        <v>848.98917515655842</v>
      </c>
      <c r="M24" s="284">
        <f>IF(D24&lt;&gt;0,(ごみ搬入量内訳!BR24+ごみ処理概要!J24)/ごみ処理概要!D24/365*1000000,"-")</f>
        <v>739.370507393705</v>
      </c>
      <c r="N24" s="284">
        <f>IF(D24&lt;&gt;0,ごみ搬入量内訳!CM24/ごみ処理概要!D24/365*1000000,"-")</f>
        <v>109.61866776285335</v>
      </c>
      <c r="O24" s="284">
        <f>ごみ搬入量内訳!DH24</f>
        <v>0</v>
      </c>
      <c r="P24" s="284">
        <f>ごみ処理量内訳!E24</f>
        <v>3781</v>
      </c>
      <c r="Q24" s="284">
        <f>ごみ処理量内訳!N24</f>
        <v>0</v>
      </c>
      <c r="R24" s="284">
        <f t="shared" si="3"/>
        <v>722</v>
      </c>
      <c r="S24" s="284">
        <f>ごみ処理量内訳!G24</f>
        <v>0</v>
      </c>
      <c r="T24" s="284">
        <f>ごみ処理量内訳!L24</f>
        <v>722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0</v>
      </c>
      <c r="AA24" s="284">
        <f t="shared" si="4"/>
        <v>4503</v>
      </c>
      <c r="AB24" s="289">
        <f t="shared" si="5"/>
        <v>100</v>
      </c>
      <c r="AC24" s="284">
        <f>施設資源化量内訳!Y24</f>
        <v>500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483</v>
      </c>
      <c r="AJ24" s="284">
        <f t="shared" si="6"/>
        <v>983</v>
      </c>
      <c r="AK24" s="289">
        <f t="shared" si="7"/>
        <v>23.227917121046893</v>
      </c>
      <c r="AL24" s="289">
        <f>IF((AA24+J24)&lt;&gt;0,(資源化量内訳!D24-資源化量内訳!R24-資源化量内訳!T24-資源化量内訳!V24-資源化量内訳!U24)/(AA24+J24)*100,"-")</f>
        <v>12.322791712104689</v>
      </c>
      <c r="AM24" s="284">
        <f>ごみ処理量内訳!AA24</f>
        <v>0</v>
      </c>
      <c r="AN24" s="284">
        <f>ごみ処理量内訳!AB24</f>
        <v>60</v>
      </c>
      <c r="AO24" s="284">
        <f>ごみ処理量内訳!AC24</f>
        <v>201</v>
      </c>
      <c r="AP24" s="284">
        <f t="shared" si="8"/>
        <v>261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11443</v>
      </c>
      <c r="E25" s="284">
        <v>11443</v>
      </c>
      <c r="F25" s="284">
        <v>0</v>
      </c>
      <c r="G25" s="284">
        <v>87</v>
      </c>
      <c r="H25" s="284">
        <f>SUM(ごみ搬入量内訳!E25,+ごみ搬入量内訳!AD25)</f>
        <v>4140</v>
      </c>
      <c r="I25" s="284">
        <f>ごみ搬入量内訳!BC25</f>
        <v>474</v>
      </c>
      <c r="J25" s="284">
        <f>資源化量内訳!BO25</f>
        <v>0</v>
      </c>
      <c r="K25" s="284">
        <f t="shared" si="1"/>
        <v>4614</v>
      </c>
      <c r="L25" s="287">
        <f t="shared" si="2"/>
        <v>1104.7012051394704</v>
      </c>
      <c r="M25" s="284">
        <f>IF(D25&lt;&gt;0,(ごみ搬入量内訳!BR25+ごみ処理概要!J25)/ごみ処理概要!D25/365*1000000,"-")</f>
        <v>784.1127973194117</v>
      </c>
      <c r="N25" s="284">
        <f>IF(D25&lt;&gt;0,ごみ搬入量内訳!CM25/ごみ処理概要!D25/365*1000000,"-")</f>
        <v>320.58840782005871</v>
      </c>
      <c r="O25" s="284">
        <f>ごみ搬入量内訳!DH25</f>
        <v>0</v>
      </c>
      <c r="P25" s="284">
        <f>ごみ処理量内訳!E25</f>
        <v>4132</v>
      </c>
      <c r="Q25" s="284">
        <f>ごみ処理量内訳!N25</f>
        <v>0</v>
      </c>
      <c r="R25" s="284">
        <f t="shared" si="3"/>
        <v>482</v>
      </c>
      <c r="S25" s="284">
        <f>ごみ処理量内訳!G25</f>
        <v>0</v>
      </c>
      <c r="T25" s="284">
        <f>ごみ処理量内訳!L25</f>
        <v>482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0</v>
      </c>
      <c r="AA25" s="284">
        <f t="shared" si="4"/>
        <v>4614</v>
      </c>
      <c r="AB25" s="289">
        <f t="shared" si="5"/>
        <v>100</v>
      </c>
      <c r="AC25" s="284">
        <f>施設資源化量内訳!Y25</f>
        <v>550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358</v>
      </c>
      <c r="AJ25" s="284">
        <f t="shared" si="6"/>
        <v>908</v>
      </c>
      <c r="AK25" s="289">
        <f t="shared" si="7"/>
        <v>19.679237104464672</v>
      </c>
      <c r="AL25" s="289">
        <f>IF((AA25+J25)&lt;&gt;0,(資源化量内訳!D25-資源化量内訳!R25-資源化量内訳!T25-資源化量内訳!V25-資源化量内訳!U25)/(AA25+J25)*100,"-")</f>
        <v>7.7589943649761599</v>
      </c>
      <c r="AM25" s="284">
        <f>ごみ処理量内訳!AA25</f>
        <v>0</v>
      </c>
      <c r="AN25" s="284">
        <f>ごみ処理量内訳!AB25</f>
        <v>66</v>
      </c>
      <c r="AO25" s="284">
        <f>ごみ処理量内訳!AC25</f>
        <v>98</v>
      </c>
      <c r="AP25" s="284">
        <f t="shared" si="8"/>
        <v>164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3089</v>
      </c>
      <c r="E26" s="284">
        <v>3089</v>
      </c>
      <c r="F26" s="284">
        <v>0</v>
      </c>
      <c r="G26" s="284">
        <v>22</v>
      </c>
      <c r="H26" s="284">
        <f>SUM(ごみ搬入量内訳!E26,+ごみ搬入量内訳!AD26)</f>
        <v>805</v>
      </c>
      <c r="I26" s="284">
        <f>ごみ搬入量内訳!BC26</f>
        <v>73</v>
      </c>
      <c r="J26" s="284">
        <f>資源化量内訳!BO26</f>
        <v>0</v>
      </c>
      <c r="K26" s="284">
        <f t="shared" si="1"/>
        <v>878</v>
      </c>
      <c r="L26" s="287">
        <f t="shared" si="2"/>
        <v>778.72432892677068</v>
      </c>
      <c r="M26" s="284">
        <f>IF(D26&lt;&gt;0,(ごみ搬入量内訳!BR26+ごみ処理概要!J26)/ごみ処理概要!D26/365*1000000,"-")</f>
        <v>723.73468383171394</v>
      </c>
      <c r="N26" s="284">
        <f>IF(D26&lt;&gt;0,ごみ搬入量内訳!CM26/ごみ処理概要!D26/365*1000000,"-")</f>
        <v>54.989645095056702</v>
      </c>
      <c r="O26" s="284">
        <f>ごみ搬入量内訳!DH26</f>
        <v>0</v>
      </c>
      <c r="P26" s="284">
        <f>ごみ処理量内訳!E26</f>
        <v>731</v>
      </c>
      <c r="Q26" s="284">
        <f>ごみ処理量内訳!N26</f>
        <v>0</v>
      </c>
      <c r="R26" s="284">
        <f t="shared" si="3"/>
        <v>150</v>
      </c>
      <c r="S26" s="284">
        <f>ごみ処理量内訳!G26</f>
        <v>53</v>
      </c>
      <c r="T26" s="284">
        <f>ごみ処理量内訳!L26</f>
        <v>97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0</v>
      </c>
      <c r="AA26" s="284">
        <f t="shared" si="4"/>
        <v>881</v>
      </c>
      <c r="AB26" s="289">
        <f t="shared" si="5"/>
        <v>100</v>
      </c>
      <c r="AC26" s="284">
        <f>施設資源化量内訳!Y26</f>
        <v>70</v>
      </c>
      <c r="AD26" s="284">
        <f>施設資源化量内訳!AT26</f>
        <v>11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97</v>
      </c>
      <c r="AJ26" s="284">
        <f t="shared" si="6"/>
        <v>178</v>
      </c>
      <c r="AK26" s="289">
        <f t="shared" si="7"/>
        <v>20.204313280363223</v>
      </c>
      <c r="AL26" s="289">
        <f>IF((AA26+J26)&lt;&gt;0,(資源化量内訳!D26-資源化量内訳!R26-資源化量内訳!T26-資源化量内訳!V26-資源化量内訳!U26)/(AA26+J26)*100,"-")</f>
        <v>12.258796821793416</v>
      </c>
      <c r="AM26" s="284">
        <f>ごみ処理量内訳!AA26</f>
        <v>0</v>
      </c>
      <c r="AN26" s="284">
        <f>ごみ処理量内訳!AB26</f>
        <v>4</v>
      </c>
      <c r="AO26" s="284">
        <f>ごみ処理量内訳!AC26</f>
        <v>0</v>
      </c>
      <c r="AP26" s="284">
        <f t="shared" si="8"/>
        <v>4</v>
      </c>
      <c r="AQ26" s="313" t="s">
        <v>761</v>
      </c>
    </row>
    <row r="27" spans="1:4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7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9"/>
      <c r="AC27" s="284"/>
      <c r="AD27" s="284"/>
      <c r="AE27" s="284"/>
      <c r="AF27" s="284"/>
      <c r="AG27" s="284"/>
      <c r="AH27" s="284"/>
      <c r="AI27" s="284"/>
      <c r="AJ27" s="284"/>
      <c r="AK27" s="289"/>
      <c r="AL27" s="289"/>
      <c r="AM27" s="284"/>
      <c r="AN27" s="284"/>
      <c r="AO27" s="284"/>
      <c r="AP27" s="284"/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6">
    <sortCondition ref="A8:A26"/>
    <sortCondition ref="B8:B26"/>
    <sortCondition ref="C8:C2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山口県</v>
      </c>
      <c r="B7" s="294" t="str">
        <f>ごみ処理概要!B7</f>
        <v>35000</v>
      </c>
      <c r="C7" s="295" t="s">
        <v>3</v>
      </c>
      <c r="D7" s="299">
        <f t="shared" ref="D7:D26" si="0">SUM(E7,AD7,BC7)</f>
        <v>469382</v>
      </c>
      <c r="E7" s="299">
        <f t="shared" ref="E7:E26" si="1">SUM(F7,J7,N7,R7,V7,Z7)</f>
        <v>289849</v>
      </c>
      <c r="F7" s="299">
        <f t="shared" ref="F7:F26" si="2">SUM(G7:I7)</f>
        <v>1</v>
      </c>
      <c r="G7" s="299">
        <f>SUM(G$8:G$207)</f>
        <v>1</v>
      </c>
      <c r="H7" s="299">
        <f>SUM(H$8:H$207)</f>
        <v>0</v>
      </c>
      <c r="I7" s="299">
        <f>SUM(I$8:I$207)</f>
        <v>0</v>
      </c>
      <c r="J7" s="299">
        <f t="shared" ref="J7:J26" si="3">SUM(K7:M7)</f>
        <v>228333</v>
      </c>
      <c r="K7" s="299">
        <f>SUM(K$8:K$207)</f>
        <v>86435</v>
      </c>
      <c r="L7" s="299">
        <f>SUM(L$8:L$207)</f>
        <v>141898</v>
      </c>
      <c r="M7" s="299">
        <f>SUM(M$8:M$207)</f>
        <v>0</v>
      </c>
      <c r="N7" s="299">
        <f t="shared" ref="N7:N26" si="4">SUM(O7:Q7)</f>
        <v>8571</v>
      </c>
      <c r="O7" s="299">
        <f>SUM(O$8:O$207)</f>
        <v>1905</v>
      </c>
      <c r="P7" s="299">
        <f>SUM(P$8:P$207)</f>
        <v>6666</v>
      </c>
      <c r="Q7" s="299">
        <f>SUM(Q$8:Q$207)</f>
        <v>0</v>
      </c>
      <c r="R7" s="299">
        <f t="shared" ref="R7:R26" si="5">SUM(S7:U7)</f>
        <v>45685</v>
      </c>
      <c r="S7" s="299">
        <f>SUM(S$8:S$207)</f>
        <v>9473</v>
      </c>
      <c r="T7" s="299">
        <f>SUM(T$8:T$207)</f>
        <v>36212</v>
      </c>
      <c r="U7" s="299">
        <f>SUM(U$8:U$207)</f>
        <v>0</v>
      </c>
      <c r="V7" s="299">
        <f t="shared" ref="V7:V26" si="6">SUM(W7:Y7)</f>
        <v>1206</v>
      </c>
      <c r="W7" s="299">
        <f>SUM(W$8:W$207)</f>
        <v>318</v>
      </c>
      <c r="X7" s="299">
        <f>SUM(X$8:X$207)</f>
        <v>888</v>
      </c>
      <c r="Y7" s="299">
        <f>SUM(Y$8:Y$207)</f>
        <v>0</v>
      </c>
      <c r="Z7" s="299">
        <f t="shared" ref="Z7:Z26" si="7">SUM(AA7:AC7)</f>
        <v>6053</v>
      </c>
      <c r="AA7" s="299">
        <f>SUM(AA$8:AA$207)</f>
        <v>3728</v>
      </c>
      <c r="AB7" s="299">
        <f>SUM(AB$8:AB$207)</f>
        <v>2317</v>
      </c>
      <c r="AC7" s="299">
        <f>SUM(AC$8:AC$207)</f>
        <v>8</v>
      </c>
      <c r="AD7" s="299">
        <f t="shared" ref="AD7:AD26" si="8">SUM(AE7,AI7,AM7,AQ7,AU7,AY7)</f>
        <v>67721</v>
      </c>
      <c r="AE7" s="299">
        <f t="shared" ref="AE7:AE26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6" si="10">SUM(AJ7:AL7)</f>
        <v>62482</v>
      </c>
      <c r="AJ7" s="299">
        <f>SUM(AJ$8:AJ$207)</f>
        <v>204</v>
      </c>
      <c r="AK7" s="299">
        <f>SUM(AK$8:AK$207)</f>
        <v>802</v>
      </c>
      <c r="AL7" s="299">
        <f>SUM(AL$8:AL$207)</f>
        <v>61476</v>
      </c>
      <c r="AM7" s="299">
        <f t="shared" ref="AM7:AM26" si="11">SUM(AN7:AP7)</f>
        <v>1221</v>
      </c>
      <c r="AN7" s="299">
        <f>SUM(AN$8:AN$207)</f>
        <v>0</v>
      </c>
      <c r="AO7" s="299">
        <f>SUM(AO$8:AO$207)</f>
        <v>1</v>
      </c>
      <c r="AP7" s="299">
        <f>SUM(AP$8:AP$207)</f>
        <v>1220</v>
      </c>
      <c r="AQ7" s="299">
        <f t="shared" ref="AQ7:AQ26" si="12">SUM(AR7:AT7)</f>
        <v>2751</v>
      </c>
      <c r="AR7" s="299">
        <f>SUM(AR$8:AR$207)</f>
        <v>0</v>
      </c>
      <c r="AS7" s="299">
        <f>SUM(AS$8:AS$207)</f>
        <v>2</v>
      </c>
      <c r="AT7" s="299">
        <f>SUM(AT$8:AT$207)</f>
        <v>2749</v>
      </c>
      <c r="AU7" s="299">
        <f t="shared" ref="AU7:AU26" si="13">SUM(AV7:AX7)</f>
        <v>96</v>
      </c>
      <c r="AV7" s="299">
        <f>SUM(AV$8:AV$207)</f>
        <v>0</v>
      </c>
      <c r="AW7" s="299">
        <f>SUM(AW$8:AW$207)</f>
        <v>29</v>
      </c>
      <c r="AX7" s="299">
        <f>SUM(AX$8:AX$207)</f>
        <v>67</v>
      </c>
      <c r="AY7" s="299">
        <f t="shared" ref="AY7:AY26" si="14">SUM(AZ7:BB7)</f>
        <v>1171</v>
      </c>
      <c r="AZ7" s="299">
        <f>SUM(AZ$8:AZ$207)</f>
        <v>0</v>
      </c>
      <c r="BA7" s="299">
        <f>SUM(BA$8:BA$207)</f>
        <v>1</v>
      </c>
      <c r="BB7" s="299">
        <f>SUM(BB$8:BB$207)</f>
        <v>1170</v>
      </c>
      <c r="BC7" s="299">
        <f t="shared" ref="BC7:BC26" si="15">SUM(BD7,BK7)</f>
        <v>111812</v>
      </c>
      <c r="BD7" s="299">
        <f t="shared" ref="BD7:BD26" si="16">SUM(BE7:BJ7)</f>
        <v>23116</v>
      </c>
      <c r="BE7" s="299">
        <f t="shared" ref="BE7:BJ7" si="17">SUM(BE$8:BE$207)</f>
        <v>573</v>
      </c>
      <c r="BF7" s="299">
        <f t="shared" si="17"/>
        <v>6436</v>
      </c>
      <c r="BG7" s="299">
        <f t="shared" si="17"/>
        <v>5592</v>
      </c>
      <c r="BH7" s="299">
        <f t="shared" si="17"/>
        <v>7984</v>
      </c>
      <c r="BI7" s="299">
        <f t="shared" si="17"/>
        <v>137</v>
      </c>
      <c r="BJ7" s="299">
        <f t="shared" si="17"/>
        <v>2394</v>
      </c>
      <c r="BK7" s="299">
        <f t="shared" ref="BK7:BK26" si="18">SUM(BL7:BQ7)</f>
        <v>88696</v>
      </c>
      <c r="BL7" s="299">
        <f t="shared" ref="BL7:BQ7" si="19">SUM(BL$8:BL$207)</f>
        <v>224</v>
      </c>
      <c r="BM7" s="299">
        <f t="shared" si="19"/>
        <v>71433</v>
      </c>
      <c r="BN7" s="299">
        <f t="shared" si="19"/>
        <v>3519</v>
      </c>
      <c r="BO7" s="299">
        <f t="shared" si="19"/>
        <v>1080</v>
      </c>
      <c r="BP7" s="299">
        <f t="shared" si="19"/>
        <v>73</v>
      </c>
      <c r="BQ7" s="299">
        <f t="shared" si="19"/>
        <v>12367</v>
      </c>
      <c r="BR7" s="299">
        <f t="shared" ref="BR7:BX7" si="20">SUM(BY7,CF7)</f>
        <v>312965</v>
      </c>
      <c r="BS7" s="299">
        <f t="shared" si="20"/>
        <v>574</v>
      </c>
      <c r="BT7" s="299">
        <f t="shared" si="20"/>
        <v>234769</v>
      </c>
      <c r="BU7" s="299">
        <f t="shared" si="20"/>
        <v>14163</v>
      </c>
      <c r="BV7" s="299">
        <f t="shared" si="20"/>
        <v>53669</v>
      </c>
      <c r="BW7" s="299">
        <f t="shared" si="20"/>
        <v>1343</v>
      </c>
      <c r="BX7" s="299">
        <f t="shared" si="20"/>
        <v>8447</v>
      </c>
      <c r="BY7" s="299">
        <f t="shared" ref="BY7:BY26" si="21">SUM(BZ7:CE7)</f>
        <v>289849</v>
      </c>
      <c r="BZ7" s="299">
        <f t="shared" ref="BZ7:BZ26" si="22">F7</f>
        <v>1</v>
      </c>
      <c r="CA7" s="299">
        <f t="shared" ref="CA7:CA26" si="23">J7</f>
        <v>228333</v>
      </c>
      <c r="CB7" s="299">
        <f t="shared" ref="CB7:CB26" si="24">N7</f>
        <v>8571</v>
      </c>
      <c r="CC7" s="299">
        <f t="shared" ref="CC7:CC26" si="25">R7</f>
        <v>45685</v>
      </c>
      <c r="CD7" s="299">
        <f t="shared" ref="CD7:CD26" si="26">V7</f>
        <v>1206</v>
      </c>
      <c r="CE7" s="299">
        <f t="shared" ref="CE7:CE26" si="27">Z7</f>
        <v>6053</v>
      </c>
      <c r="CF7" s="299">
        <f t="shared" ref="CF7:CF26" si="28">SUM(CG7:CL7)</f>
        <v>23116</v>
      </c>
      <c r="CG7" s="299">
        <f t="shared" ref="CG7:CL7" si="29">BE7</f>
        <v>573</v>
      </c>
      <c r="CH7" s="299">
        <f t="shared" si="29"/>
        <v>6436</v>
      </c>
      <c r="CI7" s="299">
        <f t="shared" si="29"/>
        <v>5592</v>
      </c>
      <c r="CJ7" s="299">
        <f t="shared" si="29"/>
        <v>7984</v>
      </c>
      <c r="CK7" s="299">
        <f t="shared" si="29"/>
        <v>137</v>
      </c>
      <c r="CL7" s="299">
        <f t="shared" si="29"/>
        <v>2394</v>
      </c>
      <c r="CM7" s="299">
        <f t="shared" ref="CM7:CS7" si="30">SUM(CT7,DA7)</f>
        <v>156417</v>
      </c>
      <c r="CN7" s="299">
        <f t="shared" si="30"/>
        <v>224</v>
      </c>
      <c r="CO7" s="299">
        <f t="shared" si="30"/>
        <v>133915</v>
      </c>
      <c r="CP7" s="299">
        <f t="shared" si="30"/>
        <v>4740</v>
      </c>
      <c r="CQ7" s="299">
        <f t="shared" si="30"/>
        <v>3831</v>
      </c>
      <c r="CR7" s="299">
        <f t="shared" si="30"/>
        <v>169</v>
      </c>
      <c r="CS7" s="299">
        <f t="shared" si="30"/>
        <v>13538</v>
      </c>
      <c r="CT7" s="299">
        <f t="shared" ref="CT7:CT26" si="31">SUM(CU7:CZ7)</f>
        <v>67721</v>
      </c>
      <c r="CU7" s="299">
        <f t="shared" ref="CU7:CU26" si="32">AE7</f>
        <v>0</v>
      </c>
      <c r="CV7" s="299">
        <f t="shared" ref="CV7:CV26" si="33">AI7</f>
        <v>62482</v>
      </c>
      <c r="CW7" s="299">
        <f t="shared" ref="CW7:CW26" si="34">AM7</f>
        <v>1221</v>
      </c>
      <c r="CX7" s="299">
        <f t="shared" ref="CX7:CX26" si="35">AQ7</f>
        <v>2751</v>
      </c>
      <c r="CY7" s="299">
        <f t="shared" ref="CY7:CY26" si="36">AU7</f>
        <v>96</v>
      </c>
      <c r="CZ7" s="299">
        <f t="shared" ref="CZ7:CZ26" si="37">AY7</f>
        <v>1171</v>
      </c>
      <c r="DA7" s="299">
        <f t="shared" ref="DA7:DA26" si="38">SUM(DB7:DG7)</f>
        <v>88696</v>
      </c>
      <c r="DB7" s="299">
        <f t="shared" ref="DB7:DG7" si="39">BL7</f>
        <v>224</v>
      </c>
      <c r="DC7" s="299">
        <f t="shared" si="39"/>
        <v>71433</v>
      </c>
      <c r="DD7" s="299">
        <f t="shared" si="39"/>
        <v>3519</v>
      </c>
      <c r="DE7" s="299">
        <f t="shared" si="39"/>
        <v>1080</v>
      </c>
      <c r="DF7" s="299">
        <f t="shared" si="39"/>
        <v>73</v>
      </c>
      <c r="DG7" s="299">
        <f t="shared" si="39"/>
        <v>12367</v>
      </c>
      <c r="DH7" s="299">
        <f>SUM(DH$8:DH$207)</f>
        <v>1</v>
      </c>
      <c r="DI7" s="299">
        <f t="shared" ref="DI7:DI26" si="40">SUM(DJ7:DM7)</f>
        <v>87</v>
      </c>
      <c r="DJ7" s="299">
        <f>SUM(DJ$8:DJ$207)</f>
        <v>44</v>
      </c>
      <c r="DK7" s="299">
        <f>SUM(DK$8:DK$207)</f>
        <v>6</v>
      </c>
      <c r="DL7" s="299">
        <f>SUM(DL$8:DL$207)</f>
        <v>4</v>
      </c>
      <c r="DM7" s="299">
        <f>SUM(DM$8:DM$207)</f>
        <v>33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90040</v>
      </c>
      <c r="E8" s="284">
        <f t="shared" si="1"/>
        <v>52622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41739</v>
      </c>
      <c r="K8" s="284">
        <v>23222</v>
      </c>
      <c r="L8" s="284">
        <v>18517</v>
      </c>
      <c r="M8" s="284">
        <v>0</v>
      </c>
      <c r="N8" s="284">
        <f t="shared" si="4"/>
        <v>0</v>
      </c>
      <c r="O8" s="284">
        <v>0</v>
      </c>
      <c r="P8" s="284">
        <v>0</v>
      </c>
      <c r="Q8" s="284">
        <v>0</v>
      </c>
      <c r="R8" s="284">
        <f t="shared" si="5"/>
        <v>8147</v>
      </c>
      <c r="S8" s="284">
        <v>2015</v>
      </c>
      <c r="T8" s="284">
        <v>6132</v>
      </c>
      <c r="U8" s="284">
        <v>0</v>
      </c>
      <c r="V8" s="284">
        <f t="shared" si="6"/>
        <v>116</v>
      </c>
      <c r="W8" s="284">
        <v>99</v>
      </c>
      <c r="X8" s="284">
        <v>17</v>
      </c>
      <c r="Y8" s="284">
        <v>0</v>
      </c>
      <c r="Z8" s="284">
        <f t="shared" si="7"/>
        <v>2620</v>
      </c>
      <c r="AA8" s="284">
        <v>2382</v>
      </c>
      <c r="AB8" s="284">
        <v>238</v>
      </c>
      <c r="AC8" s="284">
        <v>0</v>
      </c>
      <c r="AD8" s="284">
        <f t="shared" si="8"/>
        <v>0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0</v>
      </c>
      <c r="AJ8" s="284">
        <v>0</v>
      </c>
      <c r="AK8" s="284">
        <v>0</v>
      </c>
      <c r="AL8" s="284">
        <v>0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37418</v>
      </c>
      <c r="BD8" s="284">
        <f t="shared" si="16"/>
        <v>0</v>
      </c>
      <c r="BE8" s="284">
        <v>0</v>
      </c>
      <c r="BF8" s="284"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f t="shared" si="18"/>
        <v>37418</v>
      </c>
      <c r="BL8" s="284">
        <v>0</v>
      </c>
      <c r="BM8" s="284">
        <v>26661</v>
      </c>
      <c r="BN8" s="284">
        <v>0</v>
      </c>
      <c r="BO8" s="284">
        <v>21</v>
      </c>
      <c r="BP8" s="284">
        <v>0</v>
      </c>
      <c r="BQ8" s="284">
        <v>10736</v>
      </c>
      <c r="BR8" s="284">
        <f t="shared" ref="BR8:BR26" si="41">SUM(BY8,CF8)</f>
        <v>52622</v>
      </c>
      <c r="BS8" s="284">
        <f t="shared" ref="BS8:BS26" si="42">SUM(BZ8,CG8)</f>
        <v>0</v>
      </c>
      <c r="BT8" s="284">
        <f t="shared" ref="BT8:BT26" si="43">SUM(CA8,CH8)</f>
        <v>41739</v>
      </c>
      <c r="BU8" s="284">
        <f t="shared" ref="BU8:BU26" si="44">SUM(CB8,CI8)</f>
        <v>0</v>
      </c>
      <c r="BV8" s="284">
        <f t="shared" ref="BV8:BV26" si="45">SUM(CC8,CJ8)</f>
        <v>8147</v>
      </c>
      <c r="BW8" s="284">
        <f t="shared" ref="BW8:BW26" si="46">SUM(CD8,CK8)</f>
        <v>116</v>
      </c>
      <c r="BX8" s="284">
        <f t="shared" ref="BX8:BX26" si="47">SUM(CE8,CL8)</f>
        <v>2620</v>
      </c>
      <c r="BY8" s="284">
        <f t="shared" si="21"/>
        <v>52622</v>
      </c>
      <c r="BZ8" s="284">
        <f t="shared" si="22"/>
        <v>0</v>
      </c>
      <c r="CA8" s="284">
        <f t="shared" si="23"/>
        <v>41739</v>
      </c>
      <c r="CB8" s="284">
        <f t="shared" si="24"/>
        <v>0</v>
      </c>
      <c r="CC8" s="284">
        <f t="shared" si="25"/>
        <v>8147</v>
      </c>
      <c r="CD8" s="284">
        <f t="shared" si="26"/>
        <v>116</v>
      </c>
      <c r="CE8" s="284">
        <f t="shared" si="27"/>
        <v>2620</v>
      </c>
      <c r="CF8" s="284">
        <f t="shared" si="28"/>
        <v>0</v>
      </c>
      <c r="CG8" s="284">
        <f t="shared" ref="CG8:CG26" si="48">BE8</f>
        <v>0</v>
      </c>
      <c r="CH8" s="284">
        <f t="shared" ref="CH8:CH26" si="49">BF8</f>
        <v>0</v>
      </c>
      <c r="CI8" s="284">
        <f t="shared" ref="CI8:CI26" si="50">BG8</f>
        <v>0</v>
      </c>
      <c r="CJ8" s="284">
        <f t="shared" ref="CJ8:CJ26" si="51">BH8</f>
        <v>0</v>
      </c>
      <c r="CK8" s="284">
        <f t="shared" ref="CK8:CK26" si="52">BI8</f>
        <v>0</v>
      </c>
      <c r="CL8" s="284">
        <f t="shared" ref="CL8:CL26" si="53">BJ8</f>
        <v>0</v>
      </c>
      <c r="CM8" s="284">
        <f t="shared" ref="CM8:CM26" si="54">SUM(CT8,DA8)</f>
        <v>37418</v>
      </c>
      <c r="CN8" s="284">
        <f t="shared" ref="CN8:CN26" si="55">SUM(CU8,DB8)</f>
        <v>0</v>
      </c>
      <c r="CO8" s="284">
        <f t="shared" ref="CO8:CO26" si="56">SUM(CV8,DC8)</f>
        <v>26661</v>
      </c>
      <c r="CP8" s="284">
        <f t="shared" ref="CP8:CP26" si="57">SUM(CW8,DD8)</f>
        <v>0</v>
      </c>
      <c r="CQ8" s="284">
        <f t="shared" ref="CQ8:CQ26" si="58">SUM(CX8,DE8)</f>
        <v>21</v>
      </c>
      <c r="CR8" s="284">
        <f t="shared" ref="CR8:CR26" si="59">SUM(CY8,DF8)</f>
        <v>0</v>
      </c>
      <c r="CS8" s="284">
        <f t="shared" ref="CS8:CS26" si="60">SUM(CZ8,DG8)</f>
        <v>10736</v>
      </c>
      <c r="CT8" s="284">
        <f t="shared" si="31"/>
        <v>0</v>
      </c>
      <c r="CU8" s="284">
        <f t="shared" si="32"/>
        <v>0</v>
      </c>
      <c r="CV8" s="284">
        <f t="shared" si="33"/>
        <v>0</v>
      </c>
      <c r="CW8" s="284">
        <f t="shared" si="34"/>
        <v>0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37418</v>
      </c>
      <c r="DB8" s="284">
        <f t="shared" ref="DB8:DB26" si="61">BL8</f>
        <v>0</v>
      </c>
      <c r="DC8" s="284">
        <f t="shared" ref="DC8:DC26" si="62">BM8</f>
        <v>26661</v>
      </c>
      <c r="DD8" s="284">
        <f t="shared" ref="DD8:DD26" si="63">BN8</f>
        <v>0</v>
      </c>
      <c r="DE8" s="284">
        <f t="shared" ref="DE8:DE26" si="64">BO8</f>
        <v>21</v>
      </c>
      <c r="DF8" s="284">
        <f t="shared" ref="DF8:DF26" si="65">BP8</f>
        <v>0</v>
      </c>
      <c r="DG8" s="284">
        <f t="shared" ref="DG8:DG26" si="66">BQ8</f>
        <v>10736</v>
      </c>
      <c r="DH8" s="284">
        <v>0</v>
      </c>
      <c r="DI8" s="284">
        <f t="shared" si="40"/>
        <v>9</v>
      </c>
      <c r="DJ8" s="284">
        <v>8</v>
      </c>
      <c r="DK8" s="284">
        <v>1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55966</v>
      </c>
      <c r="E9" s="284">
        <f t="shared" si="1"/>
        <v>32533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26953</v>
      </c>
      <c r="K9" s="284">
        <v>8593</v>
      </c>
      <c r="L9" s="284">
        <v>18360</v>
      </c>
      <c r="M9" s="284">
        <v>0</v>
      </c>
      <c r="N9" s="284">
        <f t="shared" si="4"/>
        <v>1547</v>
      </c>
      <c r="O9" s="284">
        <v>702</v>
      </c>
      <c r="P9" s="284">
        <v>845</v>
      </c>
      <c r="Q9" s="284">
        <v>0</v>
      </c>
      <c r="R9" s="284">
        <f t="shared" si="5"/>
        <v>3850</v>
      </c>
      <c r="S9" s="284">
        <v>1299</v>
      </c>
      <c r="T9" s="284">
        <v>2551</v>
      </c>
      <c r="U9" s="284">
        <v>0</v>
      </c>
      <c r="V9" s="284">
        <f t="shared" si="6"/>
        <v>11</v>
      </c>
      <c r="W9" s="284">
        <v>11</v>
      </c>
      <c r="X9" s="284">
        <v>0</v>
      </c>
      <c r="Y9" s="284">
        <v>0</v>
      </c>
      <c r="Z9" s="284">
        <f t="shared" si="7"/>
        <v>172</v>
      </c>
      <c r="AA9" s="284">
        <v>78</v>
      </c>
      <c r="AB9" s="284">
        <v>94</v>
      </c>
      <c r="AC9" s="284">
        <v>0</v>
      </c>
      <c r="AD9" s="284">
        <f t="shared" si="8"/>
        <v>0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0</v>
      </c>
      <c r="AJ9" s="284">
        <v>0</v>
      </c>
      <c r="AK9" s="284">
        <v>0</v>
      </c>
      <c r="AL9" s="284">
        <v>0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23433</v>
      </c>
      <c r="BD9" s="284">
        <f t="shared" si="16"/>
        <v>0</v>
      </c>
      <c r="BE9" s="284">
        <v>0</v>
      </c>
      <c r="BF9" s="284"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f t="shared" si="18"/>
        <v>23433</v>
      </c>
      <c r="BL9" s="284">
        <v>0</v>
      </c>
      <c r="BM9" s="284">
        <v>21702</v>
      </c>
      <c r="BN9" s="284">
        <v>1344</v>
      </c>
      <c r="BO9" s="284">
        <v>254</v>
      </c>
      <c r="BP9" s="284">
        <v>0</v>
      </c>
      <c r="BQ9" s="284">
        <v>133</v>
      </c>
      <c r="BR9" s="284">
        <f t="shared" si="41"/>
        <v>32533</v>
      </c>
      <c r="BS9" s="284">
        <f t="shared" si="42"/>
        <v>0</v>
      </c>
      <c r="BT9" s="284">
        <f t="shared" si="43"/>
        <v>26953</v>
      </c>
      <c r="BU9" s="284">
        <f t="shared" si="44"/>
        <v>1547</v>
      </c>
      <c r="BV9" s="284">
        <f t="shared" si="45"/>
        <v>3850</v>
      </c>
      <c r="BW9" s="284">
        <f t="shared" si="46"/>
        <v>11</v>
      </c>
      <c r="BX9" s="284">
        <f t="shared" si="47"/>
        <v>172</v>
      </c>
      <c r="BY9" s="284">
        <f t="shared" si="21"/>
        <v>32533</v>
      </c>
      <c r="BZ9" s="284">
        <f t="shared" si="22"/>
        <v>0</v>
      </c>
      <c r="CA9" s="284">
        <f t="shared" si="23"/>
        <v>26953</v>
      </c>
      <c r="CB9" s="284">
        <f t="shared" si="24"/>
        <v>1547</v>
      </c>
      <c r="CC9" s="284">
        <f t="shared" si="25"/>
        <v>3850</v>
      </c>
      <c r="CD9" s="284">
        <f t="shared" si="26"/>
        <v>11</v>
      </c>
      <c r="CE9" s="284">
        <f t="shared" si="27"/>
        <v>172</v>
      </c>
      <c r="CF9" s="284">
        <f t="shared" si="28"/>
        <v>0</v>
      </c>
      <c r="CG9" s="284">
        <f t="shared" si="48"/>
        <v>0</v>
      </c>
      <c r="CH9" s="284">
        <f t="shared" si="49"/>
        <v>0</v>
      </c>
      <c r="CI9" s="284">
        <f t="shared" si="50"/>
        <v>0</v>
      </c>
      <c r="CJ9" s="284">
        <f t="shared" si="51"/>
        <v>0</v>
      </c>
      <c r="CK9" s="284">
        <f t="shared" si="52"/>
        <v>0</v>
      </c>
      <c r="CL9" s="284">
        <f t="shared" si="53"/>
        <v>0</v>
      </c>
      <c r="CM9" s="284">
        <f t="shared" si="54"/>
        <v>23433</v>
      </c>
      <c r="CN9" s="284">
        <f t="shared" si="55"/>
        <v>0</v>
      </c>
      <c r="CO9" s="284">
        <f t="shared" si="56"/>
        <v>21702</v>
      </c>
      <c r="CP9" s="284">
        <f t="shared" si="57"/>
        <v>1344</v>
      </c>
      <c r="CQ9" s="284">
        <f t="shared" si="58"/>
        <v>254</v>
      </c>
      <c r="CR9" s="284">
        <f t="shared" si="59"/>
        <v>0</v>
      </c>
      <c r="CS9" s="284">
        <f t="shared" si="60"/>
        <v>133</v>
      </c>
      <c r="CT9" s="284">
        <f t="shared" si="31"/>
        <v>0</v>
      </c>
      <c r="CU9" s="284">
        <f t="shared" si="32"/>
        <v>0</v>
      </c>
      <c r="CV9" s="284">
        <f t="shared" si="33"/>
        <v>0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23433</v>
      </c>
      <c r="DB9" s="284">
        <f t="shared" si="61"/>
        <v>0</v>
      </c>
      <c r="DC9" s="284">
        <f t="shared" si="62"/>
        <v>21702</v>
      </c>
      <c r="DD9" s="284">
        <f t="shared" si="63"/>
        <v>1344</v>
      </c>
      <c r="DE9" s="284">
        <f t="shared" si="64"/>
        <v>254</v>
      </c>
      <c r="DF9" s="284">
        <f t="shared" si="65"/>
        <v>0</v>
      </c>
      <c r="DG9" s="284">
        <f t="shared" si="66"/>
        <v>133</v>
      </c>
      <c r="DH9" s="284">
        <v>0</v>
      </c>
      <c r="DI9" s="284">
        <f t="shared" si="40"/>
        <v>27</v>
      </c>
      <c r="DJ9" s="284">
        <v>6</v>
      </c>
      <c r="DK9" s="284">
        <v>0</v>
      </c>
      <c r="DL9" s="284">
        <v>0</v>
      </c>
      <c r="DM9" s="284">
        <v>21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71047</v>
      </c>
      <c r="E10" s="284">
        <f t="shared" si="1"/>
        <v>37173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31381</v>
      </c>
      <c r="K10" s="284">
        <v>28598</v>
      </c>
      <c r="L10" s="284">
        <v>2783</v>
      </c>
      <c r="M10" s="284">
        <v>0</v>
      </c>
      <c r="N10" s="284">
        <f t="shared" si="4"/>
        <v>2559</v>
      </c>
      <c r="O10" s="284">
        <v>0</v>
      </c>
      <c r="P10" s="284">
        <v>2559</v>
      </c>
      <c r="Q10" s="284">
        <v>0</v>
      </c>
      <c r="R10" s="284">
        <f t="shared" si="5"/>
        <v>3030</v>
      </c>
      <c r="S10" s="284">
        <v>302</v>
      </c>
      <c r="T10" s="284">
        <v>2728</v>
      </c>
      <c r="U10" s="284">
        <v>0</v>
      </c>
      <c r="V10" s="284">
        <f t="shared" si="6"/>
        <v>74</v>
      </c>
      <c r="W10" s="284">
        <v>0</v>
      </c>
      <c r="X10" s="284">
        <v>74</v>
      </c>
      <c r="Y10" s="284">
        <v>0</v>
      </c>
      <c r="Z10" s="284">
        <f t="shared" si="7"/>
        <v>129</v>
      </c>
      <c r="AA10" s="284">
        <v>129</v>
      </c>
      <c r="AB10" s="284">
        <v>0</v>
      </c>
      <c r="AC10" s="284">
        <v>0</v>
      </c>
      <c r="AD10" s="284">
        <f t="shared" si="8"/>
        <v>19247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19016</v>
      </c>
      <c r="AJ10" s="284">
        <v>0</v>
      </c>
      <c r="AK10" s="284">
        <v>0</v>
      </c>
      <c r="AL10" s="284">
        <v>19016</v>
      </c>
      <c r="AM10" s="284">
        <f t="shared" si="11"/>
        <v>231</v>
      </c>
      <c r="AN10" s="284">
        <v>0</v>
      </c>
      <c r="AO10" s="284">
        <v>0</v>
      </c>
      <c r="AP10" s="284">
        <v>231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14627</v>
      </c>
      <c r="BD10" s="284">
        <f t="shared" si="16"/>
        <v>8523</v>
      </c>
      <c r="BE10" s="284">
        <v>0</v>
      </c>
      <c r="BF10" s="284">
        <v>2267</v>
      </c>
      <c r="BG10" s="284">
        <v>1577</v>
      </c>
      <c r="BH10" s="284">
        <v>4679</v>
      </c>
      <c r="BI10" s="284">
        <v>0</v>
      </c>
      <c r="BJ10" s="284">
        <v>0</v>
      </c>
      <c r="BK10" s="284">
        <f t="shared" si="18"/>
        <v>6104</v>
      </c>
      <c r="BL10" s="284">
        <v>0</v>
      </c>
      <c r="BM10" s="284">
        <v>5142</v>
      </c>
      <c r="BN10" s="284">
        <v>547</v>
      </c>
      <c r="BO10" s="284">
        <v>415</v>
      </c>
      <c r="BP10" s="284">
        <v>0</v>
      </c>
      <c r="BQ10" s="284">
        <v>0</v>
      </c>
      <c r="BR10" s="284">
        <f t="shared" si="41"/>
        <v>45696</v>
      </c>
      <c r="BS10" s="284">
        <f t="shared" si="42"/>
        <v>0</v>
      </c>
      <c r="BT10" s="284">
        <f t="shared" si="43"/>
        <v>33648</v>
      </c>
      <c r="BU10" s="284">
        <f t="shared" si="44"/>
        <v>4136</v>
      </c>
      <c r="BV10" s="284">
        <f t="shared" si="45"/>
        <v>7709</v>
      </c>
      <c r="BW10" s="284">
        <f t="shared" si="46"/>
        <v>74</v>
      </c>
      <c r="BX10" s="284">
        <f t="shared" si="47"/>
        <v>129</v>
      </c>
      <c r="BY10" s="284">
        <f t="shared" si="21"/>
        <v>37173</v>
      </c>
      <c r="BZ10" s="284">
        <f t="shared" si="22"/>
        <v>0</v>
      </c>
      <c r="CA10" s="284">
        <f t="shared" si="23"/>
        <v>31381</v>
      </c>
      <c r="CB10" s="284">
        <f t="shared" si="24"/>
        <v>2559</v>
      </c>
      <c r="CC10" s="284">
        <f t="shared" si="25"/>
        <v>3030</v>
      </c>
      <c r="CD10" s="284">
        <f t="shared" si="26"/>
        <v>74</v>
      </c>
      <c r="CE10" s="284">
        <f t="shared" si="27"/>
        <v>129</v>
      </c>
      <c r="CF10" s="284">
        <f t="shared" si="28"/>
        <v>8523</v>
      </c>
      <c r="CG10" s="284">
        <f t="shared" si="48"/>
        <v>0</v>
      </c>
      <c r="CH10" s="284">
        <f t="shared" si="49"/>
        <v>2267</v>
      </c>
      <c r="CI10" s="284">
        <f t="shared" si="50"/>
        <v>1577</v>
      </c>
      <c r="CJ10" s="284">
        <f t="shared" si="51"/>
        <v>4679</v>
      </c>
      <c r="CK10" s="284">
        <f t="shared" si="52"/>
        <v>0</v>
      </c>
      <c r="CL10" s="284">
        <f t="shared" si="53"/>
        <v>0</v>
      </c>
      <c r="CM10" s="284">
        <f t="shared" si="54"/>
        <v>25351</v>
      </c>
      <c r="CN10" s="284">
        <f t="shared" si="55"/>
        <v>0</v>
      </c>
      <c r="CO10" s="284">
        <f t="shared" si="56"/>
        <v>24158</v>
      </c>
      <c r="CP10" s="284">
        <f t="shared" si="57"/>
        <v>778</v>
      </c>
      <c r="CQ10" s="284">
        <f t="shared" si="58"/>
        <v>415</v>
      </c>
      <c r="CR10" s="284">
        <f t="shared" si="59"/>
        <v>0</v>
      </c>
      <c r="CS10" s="284">
        <f t="shared" si="60"/>
        <v>0</v>
      </c>
      <c r="CT10" s="284">
        <f t="shared" si="31"/>
        <v>19247</v>
      </c>
      <c r="CU10" s="284">
        <f t="shared" si="32"/>
        <v>0</v>
      </c>
      <c r="CV10" s="284">
        <f t="shared" si="33"/>
        <v>19016</v>
      </c>
      <c r="CW10" s="284">
        <f t="shared" si="34"/>
        <v>231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6104</v>
      </c>
      <c r="DB10" s="284">
        <f t="shared" si="61"/>
        <v>0</v>
      </c>
      <c r="DC10" s="284">
        <f t="shared" si="62"/>
        <v>5142</v>
      </c>
      <c r="DD10" s="284">
        <f t="shared" si="63"/>
        <v>547</v>
      </c>
      <c r="DE10" s="284">
        <f t="shared" si="64"/>
        <v>415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16810</v>
      </c>
      <c r="E11" s="284">
        <f t="shared" si="1"/>
        <v>11107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8883</v>
      </c>
      <c r="K11" s="284">
        <v>866</v>
      </c>
      <c r="L11" s="284">
        <v>8017</v>
      </c>
      <c r="M11" s="284">
        <v>0</v>
      </c>
      <c r="N11" s="284">
        <f t="shared" si="4"/>
        <v>720</v>
      </c>
      <c r="O11" s="284">
        <v>0</v>
      </c>
      <c r="P11" s="284">
        <v>720</v>
      </c>
      <c r="Q11" s="284">
        <v>0</v>
      </c>
      <c r="R11" s="284">
        <f t="shared" si="5"/>
        <v>1380</v>
      </c>
      <c r="S11" s="284">
        <v>0</v>
      </c>
      <c r="T11" s="284">
        <v>1380</v>
      </c>
      <c r="U11" s="284">
        <v>0</v>
      </c>
      <c r="V11" s="284">
        <f t="shared" si="6"/>
        <v>26</v>
      </c>
      <c r="W11" s="284">
        <v>0</v>
      </c>
      <c r="X11" s="284">
        <v>26</v>
      </c>
      <c r="Y11" s="284">
        <v>0</v>
      </c>
      <c r="Z11" s="284">
        <f t="shared" si="7"/>
        <v>98</v>
      </c>
      <c r="AA11" s="284">
        <v>0</v>
      </c>
      <c r="AB11" s="284">
        <v>98</v>
      </c>
      <c r="AC11" s="284">
        <v>0</v>
      </c>
      <c r="AD11" s="284">
        <f t="shared" si="8"/>
        <v>1828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0</v>
      </c>
      <c r="AJ11" s="284">
        <v>0</v>
      </c>
      <c r="AK11" s="284">
        <v>0</v>
      </c>
      <c r="AL11" s="284">
        <v>0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1828</v>
      </c>
      <c r="AR11" s="284">
        <v>0</v>
      </c>
      <c r="AS11" s="284">
        <v>0</v>
      </c>
      <c r="AT11" s="284">
        <v>1828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3875</v>
      </c>
      <c r="BD11" s="284">
        <f t="shared" si="16"/>
        <v>267</v>
      </c>
      <c r="BE11" s="284">
        <v>0</v>
      </c>
      <c r="BF11" s="284">
        <v>212</v>
      </c>
      <c r="BG11" s="284">
        <v>55</v>
      </c>
      <c r="BH11" s="284">
        <v>0</v>
      </c>
      <c r="BI11" s="284">
        <v>0</v>
      </c>
      <c r="BJ11" s="284">
        <v>0</v>
      </c>
      <c r="BK11" s="284">
        <f t="shared" si="18"/>
        <v>3608</v>
      </c>
      <c r="BL11" s="284">
        <v>0</v>
      </c>
      <c r="BM11" s="284">
        <v>3075</v>
      </c>
      <c r="BN11" s="284">
        <v>533</v>
      </c>
      <c r="BO11" s="284">
        <v>0</v>
      </c>
      <c r="BP11" s="284">
        <v>0</v>
      </c>
      <c r="BQ11" s="284">
        <v>0</v>
      </c>
      <c r="BR11" s="284">
        <f t="shared" si="41"/>
        <v>11374</v>
      </c>
      <c r="BS11" s="284">
        <f t="shared" si="42"/>
        <v>0</v>
      </c>
      <c r="BT11" s="284">
        <f t="shared" si="43"/>
        <v>9095</v>
      </c>
      <c r="BU11" s="284">
        <f t="shared" si="44"/>
        <v>775</v>
      </c>
      <c r="BV11" s="284">
        <f t="shared" si="45"/>
        <v>1380</v>
      </c>
      <c r="BW11" s="284">
        <f t="shared" si="46"/>
        <v>26</v>
      </c>
      <c r="BX11" s="284">
        <f t="shared" si="47"/>
        <v>98</v>
      </c>
      <c r="BY11" s="284">
        <f t="shared" si="21"/>
        <v>11107</v>
      </c>
      <c r="BZ11" s="284">
        <f t="shared" si="22"/>
        <v>0</v>
      </c>
      <c r="CA11" s="284">
        <f t="shared" si="23"/>
        <v>8883</v>
      </c>
      <c r="CB11" s="284">
        <f t="shared" si="24"/>
        <v>720</v>
      </c>
      <c r="CC11" s="284">
        <f t="shared" si="25"/>
        <v>1380</v>
      </c>
      <c r="CD11" s="284">
        <f t="shared" si="26"/>
        <v>26</v>
      </c>
      <c r="CE11" s="284">
        <f t="shared" si="27"/>
        <v>98</v>
      </c>
      <c r="CF11" s="284">
        <f t="shared" si="28"/>
        <v>267</v>
      </c>
      <c r="CG11" s="284">
        <f t="shared" si="48"/>
        <v>0</v>
      </c>
      <c r="CH11" s="284">
        <f t="shared" si="49"/>
        <v>212</v>
      </c>
      <c r="CI11" s="284">
        <f t="shared" si="50"/>
        <v>55</v>
      </c>
      <c r="CJ11" s="284">
        <f t="shared" si="51"/>
        <v>0</v>
      </c>
      <c r="CK11" s="284">
        <f t="shared" si="52"/>
        <v>0</v>
      </c>
      <c r="CL11" s="284">
        <f t="shared" si="53"/>
        <v>0</v>
      </c>
      <c r="CM11" s="284">
        <f t="shared" si="54"/>
        <v>5436</v>
      </c>
      <c r="CN11" s="284">
        <f t="shared" si="55"/>
        <v>0</v>
      </c>
      <c r="CO11" s="284">
        <f t="shared" si="56"/>
        <v>3075</v>
      </c>
      <c r="CP11" s="284">
        <f t="shared" si="57"/>
        <v>533</v>
      </c>
      <c r="CQ11" s="284">
        <f t="shared" si="58"/>
        <v>1828</v>
      </c>
      <c r="CR11" s="284">
        <f t="shared" si="59"/>
        <v>0</v>
      </c>
      <c r="CS11" s="284">
        <f t="shared" si="60"/>
        <v>0</v>
      </c>
      <c r="CT11" s="284">
        <f t="shared" si="31"/>
        <v>1828</v>
      </c>
      <c r="CU11" s="284">
        <f t="shared" si="32"/>
        <v>0</v>
      </c>
      <c r="CV11" s="284">
        <f t="shared" si="33"/>
        <v>0</v>
      </c>
      <c r="CW11" s="284">
        <f t="shared" si="34"/>
        <v>0</v>
      </c>
      <c r="CX11" s="284">
        <f t="shared" si="35"/>
        <v>1828</v>
      </c>
      <c r="CY11" s="284">
        <f t="shared" si="36"/>
        <v>0</v>
      </c>
      <c r="CZ11" s="284">
        <f t="shared" si="37"/>
        <v>0</v>
      </c>
      <c r="DA11" s="284">
        <f t="shared" si="38"/>
        <v>3608</v>
      </c>
      <c r="DB11" s="284">
        <f t="shared" si="61"/>
        <v>0</v>
      </c>
      <c r="DC11" s="284">
        <f t="shared" si="62"/>
        <v>3075</v>
      </c>
      <c r="DD11" s="284">
        <f t="shared" si="63"/>
        <v>533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1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37978</v>
      </c>
      <c r="E12" s="284">
        <f t="shared" si="1"/>
        <v>21877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20521</v>
      </c>
      <c r="K12" s="284">
        <v>8440</v>
      </c>
      <c r="L12" s="284">
        <v>12081</v>
      </c>
      <c r="M12" s="284">
        <v>0</v>
      </c>
      <c r="N12" s="284">
        <f t="shared" si="4"/>
        <v>264</v>
      </c>
      <c r="O12" s="284">
        <v>264</v>
      </c>
      <c r="P12" s="284">
        <v>0</v>
      </c>
      <c r="Q12" s="284">
        <v>0</v>
      </c>
      <c r="R12" s="284">
        <f t="shared" si="5"/>
        <v>1092</v>
      </c>
      <c r="S12" s="284">
        <v>842</v>
      </c>
      <c r="T12" s="284">
        <v>250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0</v>
      </c>
      <c r="AA12" s="284">
        <v>0</v>
      </c>
      <c r="AB12" s="284">
        <v>0</v>
      </c>
      <c r="AC12" s="284">
        <v>0</v>
      </c>
      <c r="AD12" s="284">
        <f t="shared" si="8"/>
        <v>7935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7915</v>
      </c>
      <c r="AJ12" s="284">
        <v>204</v>
      </c>
      <c r="AK12" s="284">
        <v>297</v>
      </c>
      <c r="AL12" s="284">
        <v>7414</v>
      </c>
      <c r="AM12" s="284">
        <f t="shared" si="11"/>
        <v>20</v>
      </c>
      <c r="AN12" s="284">
        <v>0</v>
      </c>
      <c r="AO12" s="284">
        <v>0</v>
      </c>
      <c r="AP12" s="284">
        <v>20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8166</v>
      </c>
      <c r="BD12" s="284">
        <f t="shared" si="16"/>
        <v>4101</v>
      </c>
      <c r="BE12" s="284">
        <v>0</v>
      </c>
      <c r="BF12" s="284">
        <v>727</v>
      </c>
      <c r="BG12" s="284">
        <v>2493</v>
      </c>
      <c r="BH12" s="284">
        <v>881</v>
      </c>
      <c r="BI12" s="284">
        <v>0</v>
      </c>
      <c r="BJ12" s="284">
        <v>0</v>
      </c>
      <c r="BK12" s="284">
        <f t="shared" si="18"/>
        <v>4065</v>
      </c>
      <c r="BL12" s="284">
        <v>0</v>
      </c>
      <c r="BM12" s="284">
        <v>3944</v>
      </c>
      <c r="BN12" s="284">
        <v>121</v>
      </c>
      <c r="BO12" s="284">
        <v>0</v>
      </c>
      <c r="BP12" s="284">
        <v>0</v>
      </c>
      <c r="BQ12" s="284">
        <v>0</v>
      </c>
      <c r="BR12" s="284">
        <f t="shared" si="41"/>
        <v>25978</v>
      </c>
      <c r="BS12" s="284">
        <f t="shared" si="42"/>
        <v>0</v>
      </c>
      <c r="BT12" s="284">
        <f t="shared" si="43"/>
        <v>21248</v>
      </c>
      <c r="BU12" s="284">
        <f t="shared" si="44"/>
        <v>2757</v>
      </c>
      <c r="BV12" s="284">
        <f t="shared" si="45"/>
        <v>1973</v>
      </c>
      <c r="BW12" s="284">
        <f t="shared" si="46"/>
        <v>0</v>
      </c>
      <c r="BX12" s="284">
        <f t="shared" si="47"/>
        <v>0</v>
      </c>
      <c r="BY12" s="284">
        <f t="shared" si="21"/>
        <v>21877</v>
      </c>
      <c r="BZ12" s="284">
        <f t="shared" si="22"/>
        <v>0</v>
      </c>
      <c r="CA12" s="284">
        <f t="shared" si="23"/>
        <v>20521</v>
      </c>
      <c r="CB12" s="284">
        <f t="shared" si="24"/>
        <v>264</v>
      </c>
      <c r="CC12" s="284">
        <f t="shared" si="25"/>
        <v>1092</v>
      </c>
      <c r="CD12" s="284">
        <f t="shared" si="26"/>
        <v>0</v>
      </c>
      <c r="CE12" s="284">
        <f t="shared" si="27"/>
        <v>0</v>
      </c>
      <c r="CF12" s="284">
        <f t="shared" si="28"/>
        <v>4101</v>
      </c>
      <c r="CG12" s="284">
        <f t="shared" si="48"/>
        <v>0</v>
      </c>
      <c r="CH12" s="284">
        <f t="shared" si="49"/>
        <v>727</v>
      </c>
      <c r="CI12" s="284">
        <f t="shared" si="50"/>
        <v>2493</v>
      </c>
      <c r="CJ12" s="284">
        <f t="shared" si="51"/>
        <v>881</v>
      </c>
      <c r="CK12" s="284">
        <f t="shared" si="52"/>
        <v>0</v>
      </c>
      <c r="CL12" s="284">
        <f t="shared" si="53"/>
        <v>0</v>
      </c>
      <c r="CM12" s="284">
        <f t="shared" si="54"/>
        <v>12000</v>
      </c>
      <c r="CN12" s="284">
        <f t="shared" si="55"/>
        <v>0</v>
      </c>
      <c r="CO12" s="284">
        <f t="shared" si="56"/>
        <v>11859</v>
      </c>
      <c r="CP12" s="284">
        <f t="shared" si="57"/>
        <v>141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7935</v>
      </c>
      <c r="CU12" s="284">
        <f t="shared" si="32"/>
        <v>0</v>
      </c>
      <c r="CV12" s="284">
        <f t="shared" si="33"/>
        <v>7915</v>
      </c>
      <c r="CW12" s="284">
        <f t="shared" si="34"/>
        <v>20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4065</v>
      </c>
      <c r="DB12" s="284">
        <f t="shared" si="61"/>
        <v>0</v>
      </c>
      <c r="DC12" s="284">
        <f t="shared" si="62"/>
        <v>3944</v>
      </c>
      <c r="DD12" s="284">
        <f t="shared" si="63"/>
        <v>121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15</v>
      </c>
      <c r="DJ12" s="284">
        <v>13</v>
      </c>
      <c r="DK12" s="284">
        <v>0</v>
      </c>
      <c r="DL12" s="284">
        <v>0</v>
      </c>
      <c r="DM12" s="284">
        <v>2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20780</v>
      </c>
      <c r="E13" s="284">
        <f t="shared" si="1"/>
        <v>13981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9151</v>
      </c>
      <c r="K13" s="284">
        <v>11</v>
      </c>
      <c r="L13" s="284">
        <v>9140</v>
      </c>
      <c r="M13" s="284">
        <v>0</v>
      </c>
      <c r="N13" s="284">
        <f t="shared" si="4"/>
        <v>337</v>
      </c>
      <c r="O13" s="284">
        <v>0</v>
      </c>
      <c r="P13" s="284">
        <v>337</v>
      </c>
      <c r="Q13" s="284">
        <v>0</v>
      </c>
      <c r="R13" s="284">
        <f t="shared" si="5"/>
        <v>3689</v>
      </c>
      <c r="S13" s="284">
        <v>3</v>
      </c>
      <c r="T13" s="284">
        <v>3686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804</v>
      </c>
      <c r="AA13" s="284">
        <v>124</v>
      </c>
      <c r="AB13" s="284">
        <v>680</v>
      </c>
      <c r="AC13" s="284">
        <v>0</v>
      </c>
      <c r="AD13" s="284">
        <f t="shared" si="8"/>
        <v>5360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4151</v>
      </c>
      <c r="AJ13" s="284">
        <v>0</v>
      </c>
      <c r="AK13" s="284">
        <v>0</v>
      </c>
      <c r="AL13" s="284">
        <v>4151</v>
      </c>
      <c r="AM13" s="284">
        <f t="shared" si="11"/>
        <v>468</v>
      </c>
      <c r="AN13" s="284">
        <v>0</v>
      </c>
      <c r="AO13" s="284">
        <v>0</v>
      </c>
      <c r="AP13" s="284">
        <v>468</v>
      </c>
      <c r="AQ13" s="284">
        <f t="shared" si="12"/>
        <v>66</v>
      </c>
      <c r="AR13" s="284">
        <v>0</v>
      </c>
      <c r="AS13" s="284">
        <v>0</v>
      </c>
      <c r="AT13" s="284">
        <v>66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675</v>
      </c>
      <c r="AZ13" s="284">
        <v>0</v>
      </c>
      <c r="BA13" s="284">
        <v>0</v>
      </c>
      <c r="BB13" s="284">
        <v>675</v>
      </c>
      <c r="BC13" s="284">
        <f t="shared" si="15"/>
        <v>1439</v>
      </c>
      <c r="BD13" s="284">
        <f t="shared" si="16"/>
        <v>36</v>
      </c>
      <c r="BE13" s="284">
        <v>0</v>
      </c>
      <c r="BF13" s="284">
        <v>0</v>
      </c>
      <c r="BG13" s="284">
        <v>20</v>
      </c>
      <c r="BH13" s="284">
        <v>16</v>
      </c>
      <c r="BI13" s="284">
        <v>0</v>
      </c>
      <c r="BJ13" s="284">
        <v>0</v>
      </c>
      <c r="BK13" s="284">
        <f t="shared" si="18"/>
        <v>1403</v>
      </c>
      <c r="BL13" s="284">
        <v>0</v>
      </c>
      <c r="BM13" s="284">
        <v>343</v>
      </c>
      <c r="BN13" s="284">
        <v>0</v>
      </c>
      <c r="BO13" s="284">
        <v>0</v>
      </c>
      <c r="BP13" s="284">
        <v>0</v>
      </c>
      <c r="BQ13" s="284">
        <v>1060</v>
      </c>
      <c r="BR13" s="284">
        <f t="shared" si="41"/>
        <v>14017</v>
      </c>
      <c r="BS13" s="284">
        <f t="shared" si="42"/>
        <v>0</v>
      </c>
      <c r="BT13" s="284">
        <f t="shared" si="43"/>
        <v>9151</v>
      </c>
      <c r="BU13" s="284">
        <f t="shared" si="44"/>
        <v>357</v>
      </c>
      <c r="BV13" s="284">
        <f t="shared" si="45"/>
        <v>3705</v>
      </c>
      <c r="BW13" s="284">
        <f t="shared" si="46"/>
        <v>0</v>
      </c>
      <c r="BX13" s="284">
        <f t="shared" si="47"/>
        <v>804</v>
      </c>
      <c r="BY13" s="284">
        <f t="shared" si="21"/>
        <v>13981</v>
      </c>
      <c r="BZ13" s="284">
        <f t="shared" si="22"/>
        <v>0</v>
      </c>
      <c r="CA13" s="284">
        <f t="shared" si="23"/>
        <v>9151</v>
      </c>
      <c r="CB13" s="284">
        <f t="shared" si="24"/>
        <v>337</v>
      </c>
      <c r="CC13" s="284">
        <f t="shared" si="25"/>
        <v>3689</v>
      </c>
      <c r="CD13" s="284">
        <f t="shared" si="26"/>
        <v>0</v>
      </c>
      <c r="CE13" s="284">
        <f t="shared" si="27"/>
        <v>804</v>
      </c>
      <c r="CF13" s="284">
        <f t="shared" si="28"/>
        <v>36</v>
      </c>
      <c r="CG13" s="284">
        <f t="shared" si="48"/>
        <v>0</v>
      </c>
      <c r="CH13" s="284">
        <f t="shared" si="49"/>
        <v>0</v>
      </c>
      <c r="CI13" s="284">
        <f t="shared" si="50"/>
        <v>20</v>
      </c>
      <c r="CJ13" s="284">
        <f t="shared" si="51"/>
        <v>16</v>
      </c>
      <c r="CK13" s="284">
        <f t="shared" si="52"/>
        <v>0</v>
      </c>
      <c r="CL13" s="284">
        <f t="shared" si="53"/>
        <v>0</v>
      </c>
      <c r="CM13" s="284">
        <f t="shared" si="54"/>
        <v>6763</v>
      </c>
      <c r="CN13" s="284">
        <f t="shared" si="55"/>
        <v>0</v>
      </c>
      <c r="CO13" s="284">
        <f t="shared" si="56"/>
        <v>4494</v>
      </c>
      <c r="CP13" s="284">
        <f t="shared" si="57"/>
        <v>468</v>
      </c>
      <c r="CQ13" s="284">
        <f t="shared" si="58"/>
        <v>66</v>
      </c>
      <c r="CR13" s="284">
        <f t="shared" si="59"/>
        <v>0</v>
      </c>
      <c r="CS13" s="284">
        <f t="shared" si="60"/>
        <v>1735</v>
      </c>
      <c r="CT13" s="284">
        <f t="shared" si="31"/>
        <v>5360</v>
      </c>
      <c r="CU13" s="284">
        <f t="shared" si="32"/>
        <v>0</v>
      </c>
      <c r="CV13" s="284">
        <f t="shared" si="33"/>
        <v>4151</v>
      </c>
      <c r="CW13" s="284">
        <f t="shared" si="34"/>
        <v>468</v>
      </c>
      <c r="CX13" s="284">
        <f t="shared" si="35"/>
        <v>66</v>
      </c>
      <c r="CY13" s="284">
        <f t="shared" si="36"/>
        <v>0</v>
      </c>
      <c r="CZ13" s="284">
        <f t="shared" si="37"/>
        <v>675</v>
      </c>
      <c r="DA13" s="284">
        <f t="shared" si="38"/>
        <v>1403</v>
      </c>
      <c r="DB13" s="284">
        <f t="shared" si="61"/>
        <v>0</v>
      </c>
      <c r="DC13" s="284">
        <f t="shared" si="62"/>
        <v>343</v>
      </c>
      <c r="DD13" s="284">
        <f t="shared" si="63"/>
        <v>0</v>
      </c>
      <c r="DE13" s="284">
        <f t="shared" si="64"/>
        <v>0</v>
      </c>
      <c r="DF13" s="284">
        <f t="shared" si="65"/>
        <v>0</v>
      </c>
      <c r="DG13" s="284">
        <f t="shared" si="66"/>
        <v>1060</v>
      </c>
      <c r="DH13" s="284">
        <v>0</v>
      </c>
      <c r="DI13" s="284">
        <f t="shared" si="40"/>
        <v>1</v>
      </c>
      <c r="DJ13" s="284">
        <v>1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44188</v>
      </c>
      <c r="E14" s="284">
        <f t="shared" si="1"/>
        <v>26862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19488</v>
      </c>
      <c r="K14" s="284">
        <v>1266</v>
      </c>
      <c r="L14" s="284">
        <v>18222</v>
      </c>
      <c r="M14" s="284">
        <v>0</v>
      </c>
      <c r="N14" s="284">
        <f t="shared" si="4"/>
        <v>365</v>
      </c>
      <c r="O14" s="284">
        <v>40</v>
      </c>
      <c r="P14" s="284">
        <v>325</v>
      </c>
      <c r="Q14" s="284">
        <v>0</v>
      </c>
      <c r="R14" s="284">
        <f t="shared" si="5"/>
        <v>6705</v>
      </c>
      <c r="S14" s="284">
        <v>899</v>
      </c>
      <c r="T14" s="284">
        <v>5806</v>
      </c>
      <c r="U14" s="284">
        <v>0</v>
      </c>
      <c r="V14" s="284">
        <f t="shared" si="6"/>
        <v>23</v>
      </c>
      <c r="W14" s="284">
        <v>20</v>
      </c>
      <c r="X14" s="284">
        <v>3</v>
      </c>
      <c r="Y14" s="284">
        <v>0</v>
      </c>
      <c r="Z14" s="284">
        <f t="shared" si="7"/>
        <v>281</v>
      </c>
      <c r="AA14" s="284">
        <v>223</v>
      </c>
      <c r="AB14" s="284">
        <v>58</v>
      </c>
      <c r="AC14" s="284">
        <v>0</v>
      </c>
      <c r="AD14" s="284">
        <f t="shared" si="8"/>
        <v>13564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12732</v>
      </c>
      <c r="AJ14" s="284">
        <v>0</v>
      </c>
      <c r="AK14" s="284">
        <v>0</v>
      </c>
      <c r="AL14" s="284">
        <v>12732</v>
      </c>
      <c r="AM14" s="284">
        <f t="shared" si="11"/>
        <v>17</v>
      </c>
      <c r="AN14" s="284">
        <v>0</v>
      </c>
      <c r="AO14" s="284">
        <v>0</v>
      </c>
      <c r="AP14" s="284">
        <v>17</v>
      </c>
      <c r="AQ14" s="284">
        <f t="shared" si="12"/>
        <v>748</v>
      </c>
      <c r="AR14" s="284">
        <v>0</v>
      </c>
      <c r="AS14" s="284">
        <v>0</v>
      </c>
      <c r="AT14" s="284">
        <v>748</v>
      </c>
      <c r="AU14" s="284">
        <f t="shared" si="13"/>
        <v>1</v>
      </c>
      <c r="AV14" s="284">
        <v>0</v>
      </c>
      <c r="AW14" s="284">
        <v>0</v>
      </c>
      <c r="AX14" s="284">
        <v>1</v>
      </c>
      <c r="AY14" s="284">
        <f t="shared" si="14"/>
        <v>66</v>
      </c>
      <c r="AZ14" s="284">
        <v>0</v>
      </c>
      <c r="BA14" s="284">
        <v>0</v>
      </c>
      <c r="BB14" s="284">
        <v>66</v>
      </c>
      <c r="BC14" s="284">
        <f t="shared" si="15"/>
        <v>3762</v>
      </c>
      <c r="BD14" s="284">
        <f t="shared" si="16"/>
        <v>3149</v>
      </c>
      <c r="BE14" s="284">
        <v>0</v>
      </c>
      <c r="BF14" s="284">
        <v>200</v>
      </c>
      <c r="BG14" s="284">
        <v>406</v>
      </c>
      <c r="BH14" s="284">
        <v>1705</v>
      </c>
      <c r="BI14" s="284">
        <v>2</v>
      </c>
      <c r="BJ14" s="284">
        <v>836</v>
      </c>
      <c r="BK14" s="284">
        <f t="shared" si="18"/>
        <v>613</v>
      </c>
      <c r="BL14" s="284">
        <v>0</v>
      </c>
      <c r="BM14" s="284">
        <v>0</v>
      </c>
      <c r="BN14" s="284">
        <v>3</v>
      </c>
      <c r="BO14" s="284">
        <v>348</v>
      </c>
      <c r="BP14" s="284">
        <v>0</v>
      </c>
      <c r="BQ14" s="284">
        <v>262</v>
      </c>
      <c r="BR14" s="284">
        <f t="shared" si="41"/>
        <v>30011</v>
      </c>
      <c r="BS14" s="284">
        <f t="shared" si="42"/>
        <v>0</v>
      </c>
      <c r="BT14" s="284">
        <f t="shared" si="43"/>
        <v>19688</v>
      </c>
      <c r="BU14" s="284">
        <f t="shared" si="44"/>
        <v>771</v>
      </c>
      <c r="BV14" s="284">
        <f t="shared" si="45"/>
        <v>8410</v>
      </c>
      <c r="BW14" s="284">
        <f t="shared" si="46"/>
        <v>25</v>
      </c>
      <c r="BX14" s="284">
        <f t="shared" si="47"/>
        <v>1117</v>
      </c>
      <c r="BY14" s="284">
        <f t="shared" si="21"/>
        <v>26862</v>
      </c>
      <c r="BZ14" s="284">
        <f t="shared" si="22"/>
        <v>0</v>
      </c>
      <c r="CA14" s="284">
        <f t="shared" si="23"/>
        <v>19488</v>
      </c>
      <c r="CB14" s="284">
        <f t="shared" si="24"/>
        <v>365</v>
      </c>
      <c r="CC14" s="284">
        <f t="shared" si="25"/>
        <v>6705</v>
      </c>
      <c r="CD14" s="284">
        <f t="shared" si="26"/>
        <v>23</v>
      </c>
      <c r="CE14" s="284">
        <f t="shared" si="27"/>
        <v>281</v>
      </c>
      <c r="CF14" s="284">
        <f t="shared" si="28"/>
        <v>3149</v>
      </c>
      <c r="CG14" s="284">
        <f t="shared" si="48"/>
        <v>0</v>
      </c>
      <c r="CH14" s="284">
        <f t="shared" si="49"/>
        <v>200</v>
      </c>
      <c r="CI14" s="284">
        <f t="shared" si="50"/>
        <v>406</v>
      </c>
      <c r="CJ14" s="284">
        <f t="shared" si="51"/>
        <v>1705</v>
      </c>
      <c r="CK14" s="284">
        <f t="shared" si="52"/>
        <v>2</v>
      </c>
      <c r="CL14" s="284">
        <f t="shared" si="53"/>
        <v>836</v>
      </c>
      <c r="CM14" s="284">
        <f t="shared" si="54"/>
        <v>14177</v>
      </c>
      <c r="CN14" s="284">
        <f t="shared" si="55"/>
        <v>0</v>
      </c>
      <c r="CO14" s="284">
        <f t="shared" si="56"/>
        <v>12732</v>
      </c>
      <c r="CP14" s="284">
        <f t="shared" si="57"/>
        <v>20</v>
      </c>
      <c r="CQ14" s="284">
        <f t="shared" si="58"/>
        <v>1096</v>
      </c>
      <c r="CR14" s="284">
        <f t="shared" si="59"/>
        <v>1</v>
      </c>
      <c r="CS14" s="284">
        <f t="shared" si="60"/>
        <v>328</v>
      </c>
      <c r="CT14" s="284">
        <f t="shared" si="31"/>
        <v>13564</v>
      </c>
      <c r="CU14" s="284">
        <f t="shared" si="32"/>
        <v>0</v>
      </c>
      <c r="CV14" s="284">
        <f t="shared" si="33"/>
        <v>12732</v>
      </c>
      <c r="CW14" s="284">
        <f t="shared" si="34"/>
        <v>17</v>
      </c>
      <c r="CX14" s="284">
        <f t="shared" si="35"/>
        <v>748</v>
      </c>
      <c r="CY14" s="284">
        <f t="shared" si="36"/>
        <v>1</v>
      </c>
      <c r="CZ14" s="284">
        <f t="shared" si="37"/>
        <v>66</v>
      </c>
      <c r="DA14" s="284">
        <f t="shared" si="38"/>
        <v>613</v>
      </c>
      <c r="DB14" s="284">
        <f t="shared" si="61"/>
        <v>0</v>
      </c>
      <c r="DC14" s="284">
        <f t="shared" si="62"/>
        <v>0</v>
      </c>
      <c r="DD14" s="284">
        <f t="shared" si="63"/>
        <v>3</v>
      </c>
      <c r="DE14" s="284">
        <f t="shared" si="64"/>
        <v>348</v>
      </c>
      <c r="DF14" s="284">
        <f t="shared" si="65"/>
        <v>0</v>
      </c>
      <c r="DG14" s="284">
        <f t="shared" si="66"/>
        <v>262</v>
      </c>
      <c r="DH14" s="284">
        <v>0</v>
      </c>
      <c r="DI14" s="284">
        <f t="shared" si="40"/>
        <v>5</v>
      </c>
      <c r="DJ14" s="284">
        <v>5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16780</v>
      </c>
      <c r="E15" s="284">
        <f t="shared" si="1"/>
        <v>12657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8740</v>
      </c>
      <c r="K15" s="284">
        <v>3172</v>
      </c>
      <c r="L15" s="284">
        <v>5568</v>
      </c>
      <c r="M15" s="284">
        <v>0</v>
      </c>
      <c r="N15" s="284">
        <f t="shared" si="4"/>
        <v>288</v>
      </c>
      <c r="O15" s="284">
        <v>0</v>
      </c>
      <c r="P15" s="284">
        <v>288</v>
      </c>
      <c r="Q15" s="284">
        <v>0</v>
      </c>
      <c r="R15" s="284">
        <f t="shared" si="5"/>
        <v>2825</v>
      </c>
      <c r="S15" s="284">
        <v>410</v>
      </c>
      <c r="T15" s="284">
        <v>2415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804</v>
      </c>
      <c r="AA15" s="284">
        <v>333</v>
      </c>
      <c r="AB15" s="284">
        <v>471</v>
      </c>
      <c r="AC15" s="284">
        <v>0</v>
      </c>
      <c r="AD15" s="284">
        <f t="shared" si="8"/>
        <v>3234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2683</v>
      </c>
      <c r="AJ15" s="284">
        <v>0</v>
      </c>
      <c r="AK15" s="284">
        <v>0</v>
      </c>
      <c r="AL15" s="284">
        <v>2683</v>
      </c>
      <c r="AM15" s="284">
        <f t="shared" si="11"/>
        <v>105</v>
      </c>
      <c r="AN15" s="284">
        <v>0</v>
      </c>
      <c r="AO15" s="284">
        <v>0</v>
      </c>
      <c r="AP15" s="284">
        <v>105</v>
      </c>
      <c r="AQ15" s="284">
        <f t="shared" si="12"/>
        <v>45</v>
      </c>
      <c r="AR15" s="284">
        <v>0</v>
      </c>
      <c r="AS15" s="284">
        <v>0</v>
      </c>
      <c r="AT15" s="284">
        <v>45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401</v>
      </c>
      <c r="AZ15" s="284">
        <v>0</v>
      </c>
      <c r="BA15" s="284">
        <v>0</v>
      </c>
      <c r="BB15" s="284">
        <v>401</v>
      </c>
      <c r="BC15" s="284">
        <f t="shared" si="15"/>
        <v>889</v>
      </c>
      <c r="BD15" s="284">
        <f t="shared" si="16"/>
        <v>889</v>
      </c>
      <c r="BE15" s="284">
        <v>0</v>
      </c>
      <c r="BF15" s="284">
        <v>158</v>
      </c>
      <c r="BG15" s="284">
        <v>17</v>
      </c>
      <c r="BH15" s="284">
        <v>24</v>
      </c>
      <c r="BI15" s="284">
        <v>0</v>
      </c>
      <c r="BJ15" s="284">
        <v>690</v>
      </c>
      <c r="BK15" s="284">
        <f t="shared" si="18"/>
        <v>0</v>
      </c>
      <c r="BL15" s="284">
        <v>0</v>
      </c>
      <c r="BM15" s="284">
        <v>0</v>
      </c>
      <c r="BN15" s="284">
        <v>0</v>
      </c>
      <c r="BO15" s="284">
        <v>0</v>
      </c>
      <c r="BP15" s="284">
        <v>0</v>
      </c>
      <c r="BQ15" s="284">
        <v>0</v>
      </c>
      <c r="BR15" s="284">
        <f t="shared" si="41"/>
        <v>13546</v>
      </c>
      <c r="BS15" s="284">
        <f t="shared" si="42"/>
        <v>0</v>
      </c>
      <c r="BT15" s="284">
        <f t="shared" si="43"/>
        <v>8898</v>
      </c>
      <c r="BU15" s="284">
        <f t="shared" si="44"/>
        <v>305</v>
      </c>
      <c r="BV15" s="284">
        <f t="shared" si="45"/>
        <v>2849</v>
      </c>
      <c r="BW15" s="284">
        <f t="shared" si="46"/>
        <v>0</v>
      </c>
      <c r="BX15" s="284">
        <f t="shared" si="47"/>
        <v>1494</v>
      </c>
      <c r="BY15" s="284">
        <f t="shared" si="21"/>
        <v>12657</v>
      </c>
      <c r="BZ15" s="284">
        <f t="shared" si="22"/>
        <v>0</v>
      </c>
      <c r="CA15" s="284">
        <f t="shared" si="23"/>
        <v>8740</v>
      </c>
      <c r="CB15" s="284">
        <f t="shared" si="24"/>
        <v>288</v>
      </c>
      <c r="CC15" s="284">
        <f t="shared" si="25"/>
        <v>2825</v>
      </c>
      <c r="CD15" s="284">
        <f t="shared" si="26"/>
        <v>0</v>
      </c>
      <c r="CE15" s="284">
        <f t="shared" si="27"/>
        <v>804</v>
      </c>
      <c r="CF15" s="284">
        <f t="shared" si="28"/>
        <v>889</v>
      </c>
      <c r="CG15" s="284">
        <f t="shared" si="48"/>
        <v>0</v>
      </c>
      <c r="CH15" s="284">
        <f t="shared" si="49"/>
        <v>158</v>
      </c>
      <c r="CI15" s="284">
        <f t="shared" si="50"/>
        <v>17</v>
      </c>
      <c r="CJ15" s="284">
        <f t="shared" si="51"/>
        <v>24</v>
      </c>
      <c r="CK15" s="284">
        <f t="shared" si="52"/>
        <v>0</v>
      </c>
      <c r="CL15" s="284">
        <f t="shared" si="53"/>
        <v>690</v>
      </c>
      <c r="CM15" s="284">
        <f t="shared" si="54"/>
        <v>3234</v>
      </c>
      <c r="CN15" s="284">
        <f t="shared" si="55"/>
        <v>0</v>
      </c>
      <c r="CO15" s="284">
        <f t="shared" si="56"/>
        <v>2683</v>
      </c>
      <c r="CP15" s="284">
        <f t="shared" si="57"/>
        <v>105</v>
      </c>
      <c r="CQ15" s="284">
        <f t="shared" si="58"/>
        <v>45</v>
      </c>
      <c r="CR15" s="284">
        <f t="shared" si="59"/>
        <v>0</v>
      </c>
      <c r="CS15" s="284">
        <f t="shared" si="60"/>
        <v>401</v>
      </c>
      <c r="CT15" s="284">
        <f t="shared" si="31"/>
        <v>3234</v>
      </c>
      <c r="CU15" s="284">
        <f t="shared" si="32"/>
        <v>0</v>
      </c>
      <c r="CV15" s="284">
        <f t="shared" si="33"/>
        <v>2683</v>
      </c>
      <c r="CW15" s="284">
        <f t="shared" si="34"/>
        <v>105</v>
      </c>
      <c r="CX15" s="284">
        <f t="shared" si="35"/>
        <v>45</v>
      </c>
      <c r="CY15" s="284">
        <f t="shared" si="36"/>
        <v>0</v>
      </c>
      <c r="CZ15" s="284">
        <f t="shared" si="37"/>
        <v>401</v>
      </c>
      <c r="DA15" s="284">
        <f t="shared" si="38"/>
        <v>0</v>
      </c>
      <c r="DB15" s="284">
        <f t="shared" si="61"/>
        <v>0</v>
      </c>
      <c r="DC15" s="284">
        <f t="shared" si="62"/>
        <v>0</v>
      </c>
      <c r="DD15" s="284">
        <f t="shared" si="63"/>
        <v>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11784</v>
      </c>
      <c r="E16" s="284">
        <f t="shared" si="1"/>
        <v>9962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6189</v>
      </c>
      <c r="K16" s="284">
        <v>876</v>
      </c>
      <c r="L16" s="284">
        <v>5313</v>
      </c>
      <c r="M16" s="284">
        <v>0</v>
      </c>
      <c r="N16" s="284">
        <f t="shared" si="4"/>
        <v>366</v>
      </c>
      <c r="O16" s="284">
        <v>70</v>
      </c>
      <c r="P16" s="284">
        <v>296</v>
      </c>
      <c r="Q16" s="284">
        <v>0</v>
      </c>
      <c r="R16" s="284">
        <f t="shared" si="5"/>
        <v>2822</v>
      </c>
      <c r="S16" s="284">
        <v>379</v>
      </c>
      <c r="T16" s="284">
        <v>2443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585</v>
      </c>
      <c r="AA16" s="284">
        <v>56</v>
      </c>
      <c r="AB16" s="284">
        <v>529</v>
      </c>
      <c r="AC16" s="284">
        <v>0</v>
      </c>
      <c r="AD16" s="284">
        <f t="shared" si="8"/>
        <v>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0</v>
      </c>
      <c r="AJ16" s="284">
        <v>0</v>
      </c>
      <c r="AK16" s="284">
        <v>0</v>
      </c>
      <c r="AL16" s="284">
        <v>0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1822</v>
      </c>
      <c r="BD16" s="284">
        <f t="shared" si="16"/>
        <v>218</v>
      </c>
      <c r="BE16" s="284">
        <v>0</v>
      </c>
      <c r="BF16" s="284">
        <v>124</v>
      </c>
      <c r="BG16" s="284">
        <v>40</v>
      </c>
      <c r="BH16" s="284">
        <v>0</v>
      </c>
      <c r="BI16" s="284">
        <v>0</v>
      </c>
      <c r="BJ16" s="284">
        <v>54</v>
      </c>
      <c r="BK16" s="284">
        <f t="shared" si="18"/>
        <v>1604</v>
      </c>
      <c r="BL16" s="284">
        <v>0</v>
      </c>
      <c r="BM16" s="284">
        <v>1516</v>
      </c>
      <c r="BN16" s="284">
        <v>21</v>
      </c>
      <c r="BO16" s="284">
        <v>18</v>
      </c>
      <c r="BP16" s="284">
        <v>0</v>
      </c>
      <c r="BQ16" s="284">
        <v>49</v>
      </c>
      <c r="BR16" s="284">
        <f t="shared" si="41"/>
        <v>10180</v>
      </c>
      <c r="BS16" s="284">
        <f t="shared" si="42"/>
        <v>0</v>
      </c>
      <c r="BT16" s="284">
        <f t="shared" si="43"/>
        <v>6313</v>
      </c>
      <c r="BU16" s="284">
        <f t="shared" si="44"/>
        <v>406</v>
      </c>
      <c r="BV16" s="284">
        <f t="shared" si="45"/>
        <v>2822</v>
      </c>
      <c r="BW16" s="284">
        <f t="shared" si="46"/>
        <v>0</v>
      </c>
      <c r="BX16" s="284">
        <f t="shared" si="47"/>
        <v>639</v>
      </c>
      <c r="BY16" s="284">
        <f t="shared" si="21"/>
        <v>9962</v>
      </c>
      <c r="BZ16" s="284">
        <f t="shared" si="22"/>
        <v>0</v>
      </c>
      <c r="CA16" s="284">
        <f t="shared" si="23"/>
        <v>6189</v>
      </c>
      <c r="CB16" s="284">
        <f t="shared" si="24"/>
        <v>366</v>
      </c>
      <c r="CC16" s="284">
        <f t="shared" si="25"/>
        <v>2822</v>
      </c>
      <c r="CD16" s="284">
        <f t="shared" si="26"/>
        <v>0</v>
      </c>
      <c r="CE16" s="284">
        <f t="shared" si="27"/>
        <v>585</v>
      </c>
      <c r="CF16" s="284">
        <f t="shared" si="28"/>
        <v>218</v>
      </c>
      <c r="CG16" s="284">
        <f t="shared" si="48"/>
        <v>0</v>
      </c>
      <c r="CH16" s="284">
        <f t="shared" si="49"/>
        <v>124</v>
      </c>
      <c r="CI16" s="284">
        <f t="shared" si="50"/>
        <v>40</v>
      </c>
      <c r="CJ16" s="284">
        <f t="shared" si="51"/>
        <v>0</v>
      </c>
      <c r="CK16" s="284">
        <f t="shared" si="52"/>
        <v>0</v>
      </c>
      <c r="CL16" s="284">
        <f t="shared" si="53"/>
        <v>54</v>
      </c>
      <c r="CM16" s="284">
        <f t="shared" si="54"/>
        <v>1604</v>
      </c>
      <c r="CN16" s="284">
        <f t="shared" si="55"/>
        <v>0</v>
      </c>
      <c r="CO16" s="284">
        <f t="shared" si="56"/>
        <v>1516</v>
      </c>
      <c r="CP16" s="284">
        <f t="shared" si="57"/>
        <v>21</v>
      </c>
      <c r="CQ16" s="284">
        <f t="shared" si="58"/>
        <v>18</v>
      </c>
      <c r="CR16" s="284">
        <f t="shared" si="59"/>
        <v>0</v>
      </c>
      <c r="CS16" s="284">
        <f t="shared" si="60"/>
        <v>49</v>
      </c>
      <c r="CT16" s="284">
        <f t="shared" si="31"/>
        <v>0</v>
      </c>
      <c r="CU16" s="284">
        <f t="shared" si="32"/>
        <v>0</v>
      </c>
      <c r="CV16" s="284">
        <f t="shared" si="33"/>
        <v>0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1604</v>
      </c>
      <c r="DB16" s="284">
        <f t="shared" si="61"/>
        <v>0</v>
      </c>
      <c r="DC16" s="284">
        <f t="shared" si="62"/>
        <v>1516</v>
      </c>
      <c r="DD16" s="284">
        <f t="shared" si="63"/>
        <v>21</v>
      </c>
      <c r="DE16" s="284">
        <f t="shared" si="64"/>
        <v>18</v>
      </c>
      <c r="DF16" s="284">
        <f t="shared" si="65"/>
        <v>0</v>
      </c>
      <c r="DG16" s="284">
        <f t="shared" si="66"/>
        <v>49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13759</v>
      </c>
      <c r="E17" s="284">
        <f t="shared" si="1"/>
        <v>6696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5929</v>
      </c>
      <c r="K17" s="284">
        <v>3018</v>
      </c>
      <c r="L17" s="284">
        <v>2911</v>
      </c>
      <c r="M17" s="284">
        <v>0</v>
      </c>
      <c r="N17" s="284">
        <f t="shared" si="4"/>
        <v>246</v>
      </c>
      <c r="O17" s="284">
        <v>183</v>
      </c>
      <c r="P17" s="284">
        <v>63</v>
      </c>
      <c r="Q17" s="284">
        <v>0</v>
      </c>
      <c r="R17" s="284">
        <f t="shared" si="5"/>
        <v>485</v>
      </c>
      <c r="S17" s="284">
        <v>116</v>
      </c>
      <c r="T17" s="284">
        <v>369</v>
      </c>
      <c r="U17" s="284">
        <v>0</v>
      </c>
      <c r="V17" s="284">
        <f t="shared" si="6"/>
        <v>12</v>
      </c>
      <c r="W17" s="284">
        <v>12</v>
      </c>
      <c r="X17" s="284">
        <v>0</v>
      </c>
      <c r="Y17" s="284">
        <v>0</v>
      </c>
      <c r="Z17" s="284">
        <f t="shared" si="7"/>
        <v>24</v>
      </c>
      <c r="AA17" s="284">
        <v>24</v>
      </c>
      <c r="AB17" s="284">
        <v>0</v>
      </c>
      <c r="AC17" s="284">
        <v>0</v>
      </c>
      <c r="AD17" s="284">
        <f t="shared" si="8"/>
        <v>4117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3718</v>
      </c>
      <c r="AJ17" s="284">
        <v>0</v>
      </c>
      <c r="AK17" s="284">
        <v>0</v>
      </c>
      <c r="AL17" s="284">
        <v>3718</v>
      </c>
      <c r="AM17" s="284">
        <f t="shared" si="11"/>
        <v>331</v>
      </c>
      <c r="AN17" s="284">
        <v>0</v>
      </c>
      <c r="AO17" s="284">
        <v>0</v>
      </c>
      <c r="AP17" s="284">
        <v>331</v>
      </c>
      <c r="AQ17" s="284">
        <f t="shared" si="12"/>
        <v>42</v>
      </c>
      <c r="AR17" s="284">
        <v>0</v>
      </c>
      <c r="AS17" s="284">
        <v>0</v>
      </c>
      <c r="AT17" s="284">
        <v>42</v>
      </c>
      <c r="AU17" s="284">
        <f t="shared" si="13"/>
        <v>26</v>
      </c>
      <c r="AV17" s="284">
        <v>0</v>
      </c>
      <c r="AW17" s="284">
        <v>0</v>
      </c>
      <c r="AX17" s="284">
        <v>26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2946</v>
      </c>
      <c r="BD17" s="284">
        <f t="shared" si="16"/>
        <v>441</v>
      </c>
      <c r="BE17" s="284">
        <v>0</v>
      </c>
      <c r="BF17" s="284">
        <v>82</v>
      </c>
      <c r="BG17" s="284">
        <v>285</v>
      </c>
      <c r="BH17" s="284">
        <v>12</v>
      </c>
      <c r="BI17" s="284">
        <v>40</v>
      </c>
      <c r="BJ17" s="284">
        <v>22</v>
      </c>
      <c r="BK17" s="284">
        <f t="shared" si="18"/>
        <v>2505</v>
      </c>
      <c r="BL17" s="284">
        <v>0</v>
      </c>
      <c r="BM17" s="284">
        <v>1564</v>
      </c>
      <c r="BN17" s="284">
        <v>941</v>
      </c>
      <c r="BO17" s="284">
        <v>0</v>
      </c>
      <c r="BP17" s="284">
        <v>0</v>
      </c>
      <c r="BQ17" s="284">
        <v>0</v>
      </c>
      <c r="BR17" s="284">
        <f t="shared" si="41"/>
        <v>7137</v>
      </c>
      <c r="BS17" s="284">
        <f t="shared" si="42"/>
        <v>0</v>
      </c>
      <c r="BT17" s="284">
        <f t="shared" si="43"/>
        <v>6011</v>
      </c>
      <c r="BU17" s="284">
        <f t="shared" si="44"/>
        <v>531</v>
      </c>
      <c r="BV17" s="284">
        <f t="shared" si="45"/>
        <v>497</v>
      </c>
      <c r="BW17" s="284">
        <f t="shared" si="46"/>
        <v>52</v>
      </c>
      <c r="BX17" s="284">
        <f t="shared" si="47"/>
        <v>46</v>
      </c>
      <c r="BY17" s="284">
        <f t="shared" si="21"/>
        <v>6696</v>
      </c>
      <c r="BZ17" s="284">
        <f t="shared" si="22"/>
        <v>0</v>
      </c>
      <c r="CA17" s="284">
        <f t="shared" si="23"/>
        <v>5929</v>
      </c>
      <c r="CB17" s="284">
        <f t="shared" si="24"/>
        <v>246</v>
      </c>
      <c r="CC17" s="284">
        <f t="shared" si="25"/>
        <v>485</v>
      </c>
      <c r="CD17" s="284">
        <f t="shared" si="26"/>
        <v>12</v>
      </c>
      <c r="CE17" s="284">
        <f t="shared" si="27"/>
        <v>24</v>
      </c>
      <c r="CF17" s="284">
        <f t="shared" si="28"/>
        <v>441</v>
      </c>
      <c r="CG17" s="284">
        <f t="shared" si="48"/>
        <v>0</v>
      </c>
      <c r="CH17" s="284">
        <f t="shared" si="49"/>
        <v>82</v>
      </c>
      <c r="CI17" s="284">
        <f t="shared" si="50"/>
        <v>285</v>
      </c>
      <c r="CJ17" s="284">
        <f t="shared" si="51"/>
        <v>12</v>
      </c>
      <c r="CK17" s="284">
        <f t="shared" si="52"/>
        <v>40</v>
      </c>
      <c r="CL17" s="284">
        <f t="shared" si="53"/>
        <v>22</v>
      </c>
      <c r="CM17" s="284">
        <f t="shared" si="54"/>
        <v>6622</v>
      </c>
      <c r="CN17" s="284">
        <f t="shared" si="55"/>
        <v>0</v>
      </c>
      <c r="CO17" s="284">
        <f t="shared" si="56"/>
        <v>5282</v>
      </c>
      <c r="CP17" s="284">
        <f t="shared" si="57"/>
        <v>1272</v>
      </c>
      <c r="CQ17" s="284">
        <f t="shared" si="58"/>
        <v>42</v>
      </c>
      <c r="CR17" s="284">
        <f t="shared" si="59"/>
        <v>26</v>
      </c>
      <c r="CS17" s="284">
        <f t="shared" si="60"/>
        <v>0</v>
      </c>
      <c r="CT17" s="284">
        <f t="shared" si="31"/>
        <v>4117</v>
      </c>
      <c r="CU17" s="284">
        <f t="shared" si="32"/>
        <v>0</v>
      </c>
      <c r="CV17" s="284">
        <f t="shared" si="33"/>
        <v>3718</v>
      </c>
      <c r="CW17" s="284">
        <f t="shared" si="34"/>
        <v>331</v>
      </c>
      <c r="CX17" s="284">
        <f t="shared" si="35"/>
        <v>42</v>
      </c>
      <c r="CY17" s="284">
        <f t="shared" si="36"/>
        <v>26</v>
      </c>
      <c r="CZ17" s="284">
        <f t="shared" si="37"/>
        <v>0</v>
      </c>
      <c r="DA17" s="284">
        <f t="shared" si="38"/>
        <v>2505</v>
      </c>
      <c r="DB17" s="284">
        <f t="shared" si="61"/>
        <v>0</v>
      </c>
      <c r="DC17" s="284">
        <f t="shared" si="62"/>
        <v>1564</v>
      </c>
      <c r="DD17" s="284">
        <f t="shared" si="63"/>
        <v>941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4</v>
      </c>
      <c r="DJ17" s="284">
        <v>4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7405</v>
      </c>
      <c r="E18" s="284">
        <f t="shared" si="1"/>
        <v>5584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4797</v>
      </c>
      <c r="K18" s="284">
        <v>0</v>
      </c>
      <c r="L18" s="284">
        <v>4797</v>
      </c>
      <c r="M18" s="284">
        <v>0</v>
      </c>
      <c r="N18" s="284">
        <f t="shared" si="4"/>
        <v>255</v>
      </c>
      <c r="O18" s="284">
        <v>0</v>
      </c>
      <c r="P18" s="284">
        <v>255</v>
      </c>
      <c r="Q18" s="284">
        <v>0</v>
      </c>
      <c r="R18" s="284">
        <f t="shared" si="5"/>
        <v>417</v>
      </c>
      <c r="S18" s="284">
        <v>0</v>
      </c>
      <c r="T18" s="284">
        <v>417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115</v>
      </c>
      <c r="AA18" s="284">
        <v>35</v>
      </c>
      <c r="AB18" s="284">
        <v>80</v>
      </c>
      <c r="AC18" s="284">
        <v>0</v>
      </c>
      <c r="AD18" s="284">
        <f t="shared" si="8"/>
        <v>511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487</v>
      </c>
      <c r="AJ18" s="284">
        <v>0</v>
      </c>
      <c r="AK18" s="284">
        <v>0</v>
      </c>
      <c r="AL18" s="284">
        <v>487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24</v>
      </c>
      <c r="AZ18" s="284">
        <v>0</v>
      </c>
      <c r="BA18" s="284">
        <v>0</v>
      </c>
      <c r="BB18" s="284">
        <v>24</v>
      </c>
      <c r="BC18" s="284">
        <f t="shared" si="15"/>
        <v>1310</v>
      </c>
      <c r="BD18" s="284">
        <f t="shared" si="16"/>
        <v>1138</v>
      </c>
      <c r="BE18" s="284">
        <v>0</v>
      </c>
      <c r="BF18" s="284">
        <v>307</v>
      </c>
      <c r="BG18" s="284">
        <v>220</v>
      </c>
      <c r="BH18" s="284">
        <v>359</v>
      </c>
      <c r="BI18" s="284">
        <v>0</v>
      </c>
      <c r="BJ18" s="284">
        <v>252</v>
      </c>
      <c r="BK18" s="284">
        <f t="shared" si="18"/>
        <v>172</v>
      </c>
      <c r="BL18" s="284">
        <v>0</v>
      </c>
      <c r="BM18" s="284">
        <v>142</v>
      </c>
      <c r="BN18" s="284">
        <v>0</v>
      </c>
      <c r="BO18" s="284">
        <v>0</v>
      </c>
      <c r="BP18" s="284">
        <v>0</v>
      </c>
      <c r="BQ18" s="284">
        <v>30</v>
      </c>
      <c r="BR18" s="284">
        <f t="shared" si="41"/>
        <v>6722</v>
      </c>
      <c r="BS18" s="284">
        <f t="shared" si="42"/>
        <v>0</v>
      </c>
      <c r="BT18" s="284">
        <f t="shared" si="43"/>
        <v>5104</v>
      </c>
      <c r="BU18" s="284">
        <f t="shared" si="44"/>
        <v>475</v>
      </c>
      <c r="BV18" s="284">
        <f t="shared" si="45"/>
        <v>776</v>
      </c>
      <c r="BW18" s="284">
        <f t="shared" si="46"/>
        <v>0</v>
      </c>
      <c r="BX18" s="284">
        <f t="shared" si="47"/>
        <v>367</v>
      </c>
      <c r="BY18" s="284">
        <f t="shared" si="21"/>
        <v>5584</v>
      </c>
      <c r="BZ18" s="284">
        <f t="shared" si="22"/>
        <v>0</v>
      </c>
      <c r="CA18" s="284">
        <f t="shared" si="23"/>
        <v>4797</v>
      </c>
      <c r="CB18" s="284">
        <f t="shared" si="24"/>
        <v>255</v>
      </c>
      <c r="CC18" s="284">
        <f t="shared" si="25"/>
        <v>417</v>
      </c>
      <c r="CD18" s="284">
        <f t="shared" si="26"/>
        <v>0</v>
      </c>
      <c r="CE18" s="284">
        <f t="shared" si="27"/>
        <v>115</v>
      </c>
      <c r="CF18" s="284">
        <f t="shared" si="28"/>
        <v>1138</v>
      </c>
      <c r="CG18" s="284">
        <f t="shared" si="48"/>
        <v>0</v>
      </c>
      <c r="CH18" s="284">
        <f t="shared" si="49"/>
        <v>307</v>
      </c>
      <c r="CI18" s="284">
        <f t="shared" si="50"/>
        <v>220</v>
      </c>
      <c r="CJ18" s="284">
        <f t="shared" si="51"/>
        <v>359</v>
      </c>
      <c r="CK18" s="284">
        <f t="shared" si="52"/>
        <v>0</v>
      </c>
      <c r="CL18" s="284">
        <f t="shared" si="53"/>
        <v>252</v>
      </c>
      <c r="CM18" s="284">
        <f t="shared" si="54"/>
        <v>683</v>
      </c>
      <c r="CN18" s="284">
        <f t="shared" si="55"/>
        <v>0</v>
      </c>
      <c r="CO18" s="284">
        <f t="shared" si="56"/>
        <v>629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54</v>
      </c>
      <c r="CT18" s="284">
        <f t="shared" si="31"/>
        <v>511</v>
      </c>
      <c r="CU18" s="284">
        <f t="shared" si="32"/>
        <v>0</v>
      </c>
      <c r="CV18" s="284">
        <f t="shared" si="33"/>
        <v>487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24</v>
      </c>
      <c r="DA18" s="284">
        <f t="shared" si="38"/>
        <v>172</v>
      </c>
      <c r="DB18" s="284">
        <f t="shared" si="61"/>
        <v>0</v>
      </c>
      <c r="DC18" s="284">
        <f t="shared" si="62"/>
        <v>142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30</v>
      </c>
      <c r="DH18" s="284">
        <v>0</v>
      </c>
      <c r="DI18" s="284">
        <f t="shared" si="40"/>
        <v>11</v>
      </c>
      <c r="DJ18" s="284">
        <v>0</v>
      </c>
      <c r="DK18" s="284">
        <v>1</v>
      </c>
      <c r="DL18" s="284">
        <v>0</v>
      </c>
      <c r="DM18" s="284">
        <v>10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44694</v>
      </c>
      <c r="E19" s="284">
        <f t="shared" si="1"/>
        <v>31670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22216</v>
      </c>
      <c r="K19" s="284">
        <v>16</v>
      </c>
      <c r="L19" s="284">
        <v>22200</v>
      </c>
      <c r="M19" s="284">
        <v>0</v>
      </c>
      <c r="N19" s="284">
        <f t="shared" si="4"/>
        <v>880</v>
      </c>
      <c r="O19" s="284">
        <v>156</v>
      </c>
      <c r="P19" s="284">
        <v>724</v>
      </c>
      <c r="Q19" s="284">
        <v>0</v>
      </c>
      <c r="R19" s="284">
        <f t="shared" si="5"/>
        <v>7560</v>
      </c>
      <c r="S19" s="284">
        <v>1281</v>
      </c>
      <c r="T19" s="284">
        <v>6279</v>
      </c>
      <c r="U19" s="284">
        <v>0</v>
      </c>
      <c r="V19" s="284">
        <f t="shared" si="6"/>
        <v>736</v>
      </c>
      <c r="W19" s="284">
        <v>7</v>
      </c>
      <c r="X19" s="284">
        <v>729</v>
      </c>
      <c r="Y19" s="284">
        <v>0</v>
      </c>
      <c r="Z19" s="284">
        <f t="shared" si="7"/>
        <v>278</v>
      </c>
      <c r="AA19" s="284">
        <v>278</v>
      </c>
      <c r="AB19" s="284">
        <v>0</v>
      </c>
      <c r="AC19" s="284">
        <v>0</v>
      </c>
      <c r="AD19" s="284">
        <f t="shared" si="8"/>
        <v>10251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10114</v>
      </c>
      <c r="AJ19" s="284">
        <v>0</v>
      </c>
      <c r="AK19" s="284">
        <v>35</v>
      </c>
      <c r="AL19" s="284">
        <v>10079</v>
      </c>
      <c r="AM19" s="284">
        <f t="shared" si="11"/>
        <v>48</v>
      </c>
      <c r="AN19" s="284">
        <v>0</v>
      </c>
      <c r="AO19" s="284">
        <v>0</v>
      </c>
      <c r="AP19" s="284">
        <v>48</v>
      </c>
      <c r="AQ19" s="284">
        <f t="shared" si="12"/>
        <v>20</v>
      </c>
      <c r="AR19" s="284">
        <v>0</v>
      </c>
      <c r="AS19" s="284">
        <v>0</v>
      </c>
      <c r="AT19" s="284">
        <v>20</v>
      </c>
      <c r="AU19" s="284">
        <f t="shared" si="13"/>
        <v>69</v>
      </c>
      <c r="AV19" s="284">
        <v>0</v>
      </c>
      <c r="AW19" s="284">
        <v>29</v>
      </c>
      <c r="AX19" s="284">
        <v>40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2773</v>
      </c>
      <c r="BD19" s="284">
        <f t="shared" si="16"/>
        <v>1841</v>
      </c>
      <c r="BE19" s="284">
        <v>0</v>
      </c>
      <c r="BF19" s="284">
        <v>1307</v>
      </c>
      <c r="BG19" s="284">
        <v>372</v>
      </c>
      <c r="BH19" s="284">
        <v>80</v>
      </c>
      <c r="BI19" s="284">
        <v>82</v>
      </c>
      <c r="BJ19" s="284">
        <v>0</v>
      </c>
      <c r="BK19" s="284">
        <f t="shared" si="18"/>
        <v>932</v>
      </c>
      <c r="BL19" s="284">
        <v>0</v>
      </c>
      <c r="BM19" s="284">
        <v>865</v>
      </c>
      <c r="BN19" s="284">
        <v>0</v>
      </c>
      <c r="BO19" s="284">
        <v>0</v>
      </c>
      <c r="BP19" s="284">
        <v>67</v>
      </c>
      <c r="BQ19" s="284">
        <v>0</v>
      </c>
      <c r="BR19" s="284">
        <f t="shared" si="41"/>
        <v>33511</v>
      </c>
      <c r="BS19" s="284">
        <f t="shared" si="42"/>
        <v>0</v>
      </c>
      <c r="BT19" s="284">
        <f t="shared" si="43"/>
        <v>23523</v>
      </c>
      <c r="BU19" s="284">
        <f t="shared" si="44"/>
        <v>1252</v>
      </c>
      <c r="BV19" s="284">
        <f t="shared" si="45"/>
        <v>7640</v>
      </c>
      <c r="BW19" s="284">
        <f t="shared" si="46"/>
        <v>818</v>
      </c>
      <c r="BX19" s="284">
        <f t="shared" si="47"/>
        <v>278</v>
      </c>
      <c r="BY19" s="284">
        <f t="shared" si="21"/>
        <v>31670</v>
      </c>
      <c r="BZ19" s="284">
        <f t="shared" si="22"/>
        <v>0</v>
      </c>
      <c r="CA19" s="284">
        <f t="shared" si="23"/>
        <v>22216</v>
      </c>
      <c r="CB19" s="284">
        <f t="shared" si="24"/>
        <v>880</v>
      </c>
      <c r="CC19" s="284">
        <f t="shared" si="25"/>
        <v>7560</v>
      </c>
      <c r="CD19" s="284">
        <f t="shared" si="26"/>
        <v>736</v>
      </c>
      <c r="CE19" s="284">
        <f t="shared" si="27"/>
        <v>278</v>
      </c>
      <c r="CF19" s="284">
        <f t="shared" si="28"/>
        <v>1841</v>
      </c>
      <c r="CG19" s="284">
        <f t="shared" si="48"/>
        <v>0</v>
      </c>
      <c r="CH19" s="284">
        <f t="shared" si="49"/>
        <v>1307</v>
      </c>
      <c r="CI19" s="284">
        <f t="shared" si="50"/>
        <v>372</v>
      </c>
      <c r="CJ19" s="284">
        <f t="shared" si="51"/>
        <v>80</v>
      </c>
      <c r="CK19" s="284">
        <f t="shared" si="52"/>
        <v>82</v>
      </c>
      <c r="CL19" s="284">
        <f t="shared" si="53"/>
        <v>0</v>
      </c>
      <c r="CM19" s="284">
        <f t="shared" si="54"/>
        <v>11183</v>
      </c>
      <c r="CN19" s="284">
        <f t="shared" si="55"/>
        <v>0</v>
      </c>
      <c r="CO19" s="284">
        <f t="shared" si="56"/>
        <v>10979</v>
      </c>
      <c r="CP19" s="284">
        <f t="shared" si="57"/>
        <v>48</v>
      </c>
      <c r="CQ19" s="284">
        <f t="shared" si="58"/>
        <v>20</v>
      </c>
      <c r="CR19" s="284">
        <f t="shared" si="59"/>
        <v>136</v>
      </c>
      <c r="CS19" s="284">
        <f t="shared" si="60"/>
        <v>0</v>
      </c>
      <c r="CT19" s="284">
        <f t="shared" si="31"/>
        <v>10251</v>
      </c>
      <c r="CU19" s="284">
        <f t="shared" si="32"/>
        <v>0</v>
      </c>
      <c r="CV19" s="284">
        <f t="shared" si="33"/>
        <v>10114</v>
      </c>
      <c r="CW19" s="284">
        <f t="shared" si="34"/>
        <v>48</v>
      </c>
      <c r="CX19" s="284">
        <f t="shared" si="35"/>
        <v>20</v>
      </c>
      <c r="CY19" s="284">
        <f t="shared" si="36"/>
        <v>69</v>
      </c>
      <c r="CZ19" s="284">
        <f t="shared" si="37"/>
        <v>0</v>
      </c>
      <c r="DA19" s="284">
        <f t="shared" si="38"/>
        <v>932</v>
      </c>
      <c r="DB19" s="284">
        <f t="shared" si="61"/>
        <v>0</v>
      </c>
      <c r="DC19" s="284">
        <f t="shared" si="62"/>
        <v>865</v>
      </c>
      <c r="DD19" s="284">
        <f t="shared" si="63"/>
        <v>0</v>
      </c>
      <c r="DE19" s="284">
        <f t="shared" si="64"/>
        <v>0</v>
      </c>
      <c r="DF19" s="284">
        <f t="shared" si="65"/>
        <v>67</v>
      </c>
      <c r="DG19" s="284">
        <f t="shared" si="66"/>
        <v>0</v>
      </c>
      <c r="DH19" s="284">
        <v>0</v>
      </c>
      <c r="DI19" s="284">
        <f t="shared" si="40"/>
        <v>7</v>
      </c>
      <c r="DJ19" s="284">
        <v>7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21753</v>
      </c>
      <c r="E20" s="284">
        <f t="shared" si="1"/>
        <v>14723</v>
      </c>
      <c r="F20" s="284">
        <f t="shared" si="2"/>
        <v>1</v>
      </c>
      <c r="G20" s="284">
        <v>1</v>
      </c>
      <c r="H20" s="284">
        <v>0</v>
      </c>
      <c r="I20" s="284">
        <v>0</v>
      </c>
      <c r="J20" s="284">
        <f t="shared" si="3"/>
        <v>12067</v>
      </c>
      <c r="K20" s="284">
        <v>8357</v>
      </c>
      <c r="L20" s="284">
        <v>3710</v>
      </c>
      <c r="M20" s="284">
        <v>0</v>
      </c>
      <c r="N20" s="284">
        <f t="shared" si="4"/>
        <v>490</v>
      </c>
      <c r="O20" s="284">
        <v>490</v>
      </c>
      <c r="P20" s="284">
        <v>0</v>
      </c>
      <c r="Q20" s="284">
        <v>0</v>
      </c>
      <c r="R20" s="284">
        <f t="shared" si="5"/>
        <v>1930</v>
      </c>
      <c r="S20" s="284">
        <v>1927</v>
      </c>
      <c r="T20" s="284">
        <v>3</v>
      </c>
      <c r="U20" s="284">
        <v>0</v>
      </c>
      <c r="V20" s="284">
        <f t="shared" si="6"/>
        <v>169</v>
      </c>
      <c r="W20" s="284">
        <v>169</v>
      </c>
      <c r="X20" s="284">
        <v>0</v>
      </c>
      <c r="Y20" s="284">
        <v>0</v>
      </c>
      <c r="Z20" s="284">
        <f t="shared" si="7"/>
        <v>66</v>
      </c>
      <c r="AA20" s="284">
        <v>66</v>
      </c>
      <c r="AB20" s="284">
        <v>0</v>
      </c>
      <c r="AC20" s="284">
        <v>0</v>
      </c>
      <c r="AD20" s="284">
        <f t="shared" si="8"/>
        <v>0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0</v>
      </c>
      <c r="AJ20" s="284">
        <v>0</v>
      </c>
      <c r="AK20" s="284">
        <v>0</v>
      </c>
      <c r="AL20" s="284">
        <v>0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7030</v>
      </c>
      <c r="BD20" s="284">
        <f t="shared" si="16"/>
        <v>1220</v>
      </c>
      <c r="BE20" s="284">
        <v>573</v>
      </c>
      <c r="BF20" s="284">
        <v>277</v>
      </c>
      <c r="BG20" s="284">
        <v>95</v>
      </c>
      <c r="BH20" s="284">
        <v>172</v>
      </c>
      <c r="BI20" s="284">
        <v>13</v>
      </c>
      <c r="BJ20" s="284">
        <v>90</v>
      </c>
      <c r="BK20" s="284">
        <f t="shared" si="18"/>
        <v>5810</v>
      </c>
      <c r="BL20" s="284">
        <v>224</v>
      </c>
      <c r="BM20" s="284">
        <v>5538</v>
      </c>
      <c r="BN20" s="284">
        <v>7</v>
      </c>
      <c r="BO20" s="284">
        <v>23</v>
      </c>
      <c r="BP20" s="284">
        <v>6</v>
      </c>
      <c r="BQ20" s="284">
        <v>12</v>
      </c>
      <c r="BR20" s="284">
        <f t="shared" si="41"/>
        <v>15943</v>
      </c>
      <c r="BS20" s="284">
        <f t="shared" si="42"/>
        <v>574</v>
      </c>
      <c r="BT20" s="284">
        <f t="shared" si="43"/>
        <v>12344</v>
      </c>
      <c r="BU20" s="284">
        <f t="shared" si="44"/>
        <v>585</v>
      </c>
      <c r="BV20" s="284">
        <f t="shared" si="45"/>
        <v>2102</v>
      </c>
      <c r="BW20" s="284">
        <f t="shared" si="46"/>
        <v>182</v>
      </c>
      <c r="BX20" s="284">
        <f t="shared" si="47"/>
        <v>156</v>
      </c>
      <c r="BY20" s="284">
        <f t="shared" si="21"/>
        <v>14723</v>
      </c>
      <c r="BZ20" s="284">
        <f t="shared" si="22"/>
        <v>1</v>
      </c>
      <c r="CA20" s="284">
        <f t="shared" si="23"/>
        <v>12067</v>
      </c>
      <c r="CB20" s="284">
        <f t="shared" si="24"/>
        <v>490</v>
      </c>
      <c r="CC20" s="284">
        <f t="shared" si="25"/>
        <v>1930</v>
      </c>
      <c r="CD20" s="284">
        <f t="shared" si="26"/>
        <v>169</v>
      </c>
      <c r="CE20" s="284">
        <f t="shared" si="27"/>
        <v>66</v>
      </c>
      <c r="CF20" s="284">
        <f t="shared" si="28"/>
        <v>1220</v>
      </c>
      <c r="CG20" s="284">
        <f t="shared" si="48"/>
        <v>573</v>
      </c>
      <c r="CH20" s="284">
        <f t="shared" si="49"/>
        <v>277</v>
      </c>
      <c r="CI20" s="284">
        <f t="shared" si="50"/>
        <v>95</v>
      </c>
      <c r="CJ20" s="284">
        <f t="shared" si="51"/>
        <v>172</v>
      </c>
      <c r="CK20" s="284">
        <f t="shared" si="52"/>
        <v>13</v>
      </c>
      <c r="CL20" s="284">
        <f t="shared" si="53"/>
        <v>90</v>
      </c>
      <c r="CM20" s="284">
        <f t="shared" si="54"/>
        <v>5810</v>
      </c>
      <c r="CN20" s="284">
        <f t="shared" si="55"/>
        <v>224</v>
      </c>
      <c r="CO20" s="284">
        <f t="shared" si="56"/>
        <v>5538</v>
      </c>
      <c r="CP20" s="284">
        <f t="shared" si="57"/>
        <v>7</v>
      </c>
      <c r="CQ20" s="284">
        <f t="shared" si="58"/>
        <v>23</v>
      </c>
      <c r="CR20" s="284">
        <f t="shared" si="59"/>
        <v>6</v>
      </c>
      <c r="CS20" s="284">
        <f t="shared" si="60"/>
        <v>12</v>
      </c>
      <c r="CT20" s="284">
        <f t="shared" si="31"/>
        <v>0</v>
      </c>
      <c r="CU20" s="284">
        <f t="shared" si="32"/>
        <v>0</v>
      </c>
      <c r="CV20" s="284">
        <f t="shared" si="33"/>
        <v>0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5810</v>
      </c>
      <c r="DB20" s="284">
        <f t="shared" si="61"/>
        <v>224</v>
      </c>
      <c r="DC20" s="284">
        <f t="shared" si="62"/>
        <v>5538</v>
      </c>
      <c r="DD20" s="284">
        <f t="shared" si="63"/>
        <v>7</v>
      </c>
      <c r="DE20" s="284">
        <f t="shared" si="64"/>
        <v>23</v>
      </c>
      <c r="DF20" s="284">
        <f t="shared" si="65"/>
        <v>6</v>
      </c>
      <c r="DG20" s="284">
        <f t="shared" si="66"/>
        <v>12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4312</v>
      </c>
      <c r="E21" s="284">
        <f t="shared" si="1"/>
        <v>3218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2623</v>
      </c>
      <c r="K21" s="284">
        <v>0</v>
      </c>
      <c r="L21" s="284">
        <v>2623</v>
      </c>
      <c r="M21" s="284">
        <v>0</v>
      </c>
      <c r="N21" s="284">
        <f t="shared" si="4"/>
        <v>65</v>
      </c>
      <c r="O21" s="284">
        <v>0</v>
      </c>
      <c r="P21" s="284">
        <v>65</v>
      </c>
      <c r="Q21" s="284">
        <v>0</v>
      </c>
      <c r="R21" s="284">
        <f t="shared" si="5"/>
        <v>522</v>
      </c>
      <c r="S21" s="284">
        <v>0</v>
      </c>
      <c r="T21" s="284">
        <v>522</v>
      </c>
      <c r="U21" s="284">
        <v>0</v>
      </c>
      <c r="V21" s="284">
        <f t="shared" si="6"/>
        <v>8</v>
      </c>
      <c r="W21" s="284">
        <v>0</v>
      </c>
      <c r="X21" s="284">
        <v>8</v>
      </c>
      <c r="Y21" s="284">
        <v>0</v>
      </c>
      <c r="Z21" s="284">
        <f t="shared" si="7"/>
        <v>0</v>
      </c>
      <c r="AA21" s="284">
        <v>0</v>
      </c>
      <c r="AB21" s="284">
        <v>0</v>
      </c>
      <c r="AC21" s="284">
        <v>0</v>
      </c>
      <c r="AD21" s="284">
        <f t="shared" si="8"/>
        <v>0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0</v>
      </c>
      <c r="AJ21" s="284">
        <v>0</v>
      </c>
      <c r="AK21" s="284">
        <v>0</v>
      </c>
      <c r="AL21" s="284">
        <v>0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1094</v>
      </c>
      <c r="BD21" s="284">
        <f t="shared" si="16"/>
        <v>384</v>
      </c>
      <c r="BE21" s="284">
        <v>0</v>
      </c>
      <c r="BF21" s="284">
        <v>326</v>
      </c>
      <c r="BG21" s="284">
        <v>11</v>
      </c>
      <c r="BH21" s="284">
        <v>40</v>
      </c>
      <c r="BI21" s="284">
        <v>0</v>
      </c>
      <c r="BJ21" s="284">
        <v>7</v>
      </c>
      <c r="BK21" s="284">
        <f t="shared" si="18"/>
        <v>710</v>
      </c>
      <c r="BL21" s="284">
        <v>0</v>
      </c>
      <c r="BM21" s="284">
        <v>710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3602</v>
      </c>
      <c r="BS21" s="284">
        <f t="shared" si="42"/>
        <v>0</v>
      </c>
      <c r="BT21" s="284">
        <f t="shared" si="43"/>
        <v>2949</v>
      </c>
      <c r="BU21" s="284">
        <f t="shared" si="44"/>
        <v>76</v>
      </c>
      <c r="BV21" s="284">
        <f t="shared" si="45"/>
        <v>562</v>
      </c>
      <c r="BW21" s="284">
        <f t="shared" si="46"/>
        <v>8</v>
      </c>
      <c r="BX21" s="284">
        <f t="shared" si="47"/>
        <v>7</v>
      </c>
      <c r="BY21" s="284">
        <f t="shared" si="21"/>
        <v>3218</v>
      </c>
      <c r="BZ21" s="284">
        <f t="shared" si="22"/>
        <v>0</v>
      </c>
      <c r="CA21" s="284">
        <f t="shared" si="23"/>
        <v>2623</v>
      </c>
      <c r="CB21" s="284">
        <f t="shared" si="24"/>
        <v>65</v>
      </c>
      <c r="CC21" s="284">
        <f t="shared" si="25"/>
        <v>522</v>
      </c>
      <c r="CD21" s="284">
        <f t="shared" si="26"/>
        <v>8</v>
      </c>
      <c r="CE21" s="284">
        <f t="shared" si="27"/>
        <v>0</v>
      </c>
      <c r="CF21" s="284">
        <f t="shared" si="28"/>
        <v>384</v>
      </c>
      <c r="CG21" s="284">
        <f t="shared" si="48"/>
        <v>0</v>
      </c>
      <c r="CH21" s="284">
        <f t="shared" si="49"/>
        <v>326</v>
      </c>
      <c r="CI21" s="284">
        <f t="shared" si="50"/>
        <v>11</v>
      </c>
      <c r="CJ21" s="284">
        <f t="shared" si="51"/>
        <v>40</v>
      </c>
      <c r="CK21" s="284">
        <f t="shared" si="52"/>
        <v>0</v>
      </c>
      <c r="CL21" s="284">
        <f t="shared" si="53"/>
        <v>7</v>
      </c>
      <c r="CM21" s="284">
        <f t="shared" si="54"/>
        <v>710</v>
      </c>
      <c r="CN21" s="284">
        <f t="shared" si="55"/>
        <v>0</v>
      </c>
      <c r="CO21" s="284">
        <f t="shared" si="56"/>
        <v>710</v>
      </c>
      <c r="CP21" s="284">
        <f t="shared" si="57"/>
        <v>0</v>
      </c>
      <c r="CQ21" s="284">
        <f t="shared" si="58"/>
        <v>0</v>
      </c>
      <c r="CR21" s="284">
        <f t="shared" si="59"/>
        <v>0</v>
      </c>
      <c r="CS21" s="284">
        <f t="shared" si="60"/>
        <v>0</v>
      </c>
      <c r="CT21" s="284">
        <f t="shared" si="31"/>
        <v>0</v>
      </c>
      <c r="CU21" s="284">
        <f t="shared" si="32"/>
        <v>0</v>
      </c>
      <c r="CV21" s="284">
        <f t="shared" si="33"/>
        <v>0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710</v>
      </c>
      <c r="DB21" s="284">
        <f t="shared" si="61"/>
        <v>0</v>
      </c>
      <c r="DC21" s="284">
        <f t="shared" si="62"/>
        <v>710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4</v>
      </c>
      <c r="DJ21" s="284">
        <v>0</v>
      </c>
      <c r="DK21" s="284">
        <v>4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1373</v>
      </c>
      <c r="E22" s="284">
        <f t="shared" si="1"/>
        <v>1207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867</v>
      </c>
      <c r="K22" s="284">
        <v>0</v>
      </c>
      <c r="L22" s="284">
        <v>867</v>
      </c>
      <c r="M22" s="284">
        <v>0</v>
      </c>
      <c r="N22" s="284">
        <f t="shared" si="4"/>
        <v>0</v>
      </c>
      <c r="O22" s="284">
        <v>0</v>
      </c>
      <c r="P22" s="284">
        <v>0</v>
      </c>
      <c r="Q22" s="284">
        <v>0</v>
      </c>
      <c r="R22" s="284">
        <f t="shared" si="5"/>
        <v>291</v>
      </c>
      <c r="S22" s="284">
        <v>0</v>
      </c>
      <c r="T22" s="284">
        <v>291</v>
      </c>
      <c r="U22" s="284">
        <v>0</v>
      </c>
      <c r="V22" s="284">
        <f t="shared" si="6"/>
        <v>31</v>
      </c>
      <c r="W22" s="284">
        <v>0</v>
      </c>
      <c r="X22" s="284">
        <v>31</v>
      </c>
      <c r="Y22" s="284">
        <v>0</v>
      </c>
      <c r="Z22" s="284">
        <f t="shared" si="7"/>
        <v>18</v>
      </c>
      <c r="AA22" s="284">
        <v>0</v>
      </c>
      <c r="AB22" s="284">
        <v>18</v>
      </c>
      <c r="AC22" s="284">
        <v>0</v>
      </c>
      <c r="AD22" s="284">
        <f t="shared" si="8"/>
        <v>0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0</v>
      </c>
      <c r="AJ22" s="284">
        <v>0</v>
      </c>
      <c r="AK22" s="284">
        <v>0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166</v>
      </c>
      <c r="BD22" s="284">
        <f t="shared" si="16"/>
        <v>166</v>
      </c>
      <c r="BE22" s="284">
        <v>0</v>
      </c>
      <c r="BF22" s="284">
        <v>101</v>
      </c>
      <c r="BG22" s="284">
        <v>0</v>
      </c>
      <c r="BH22" s="284">
        <v>0</v>
      </c>
      <c r="BI22" s="284">
        <v>0</v>
      </c>
      <c r="BJ22" s="284">
        <v>65</v>
      </c>
      <c r="BK22" s="284">
        <f t="shared" si="18"/>
        <v>0</v>
      </c>
      <c r="BL22" s="284">
        <v>0</v>
      </c>
      <c r="BM22" s="284">
        <v>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1373</v>
      </c>
      <c r="BS22" s="284">
        <f t="shared" si="42"/>
        <v>0</v>
      </c>
      <c r="BT22" s="284">
        <f t="shared" si="43"/>
        <v>968</v>
      </c>
      <c r="BU22" s="284">
        <f t="shared" si="44"/>
        <v>0</v>
      </c>
      <c r="BV22" s="284">
        <f t="shared" si="45"/>
        <v>291</v>
      </c>
      <c r="BW22" s="284">
        <f t="shared" si="46"/>
        <v>31</v>
      </c>
      <c r="BX22" s="284">
        <f t="shared" si="47"/>
        <v>83</v>
      </c>
      <c r="BY22" s="284">
        <f t="shared" si="21"/>
        <v>1207</v>
      </c>
      <c r="BZ22" s="284">
        <f t="shared" si="22"/>
        <v>0</v>
      </c>
      <c r="CA22" s="284">
        <f t="shared" si="23"/>
        <v>867</v>
      </c>
      <c r="CB22" s="284">
        <f t="shared" si="24"/>
        <v>0</v>
      </c>
      <c r="CC22" s="284">
        <f t="shared" si="25"/>
        <v>291</v>
      </c>
      <c r="CD22" s="284">
        <f t="shared" si="26"/>
        <v>31</v>
      </c>
      <c r="CE22" s="284">
        <f t="shared" si="27"/>
        <v>18</v>
      </c>
      <c r="CF22" s="284">
        <f t="shared" si="28"/>
        <v>166</v>
      </c>
      <c r="CG22" s="284">
        <f t="shared" si="48"/>
        <v>0</v>
      </c>
      <c r="CH22" s="284">
        <f t="shared" si="49"/>
        <v>101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65</v>
      </c>
      <c r="CM22" s="284">
        <f t="shared" si="54"/>
        <v>0</v>
      </c>
      <c r="CN22" s="284">
        <f t="shared" si="55"/>
        <v>0</v>
      </c>
      <c r="CO22" s="284">
        <f t="shared" si="56"/>
        <v>0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0</v>
      </c>
      <c r="CU22" s="284">
        <f t="shared" si="32"/>
        <v>0</v>
      </c>
      <c r="CV22" s="284">
        <f t="shared" si="33"/>
        <v>0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0</v>
      </c>
      <c r="DB22" s="284">
        <f t="shared" si="61"/>
        <v>0</v>
      </c>
      <c r="DC22" s="284">
        <f t="shared" si="62"/>
        <v>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718</v>
      </c>
      <c r="E23" s="284">
        <f t="shared" si="1"/>
        <v>682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570</v>
      </c>
      <c r="K23" s="284">
        <v>0</v>
      </c>
      <c r="L23" s="284">
        <v>570</v>
      </c>
      <c r="M23" s="284">
        <v>0</v>
      </c>
      <c r="N23" s="284">
        <f t="shared" si="4"/>
        <v>16</v>
      </c>
      <c r="O23" s="284">
        <v>0</v>
      </c>
      <c r="P23" s="284">
        <v>16</v>
      </c>
      <c r="Q23" s="284">
        <v>0</v>
      </c>
      <c r="R23" s="284">
        <f t="shared" si="5"/>
        <v>96</v>
      </c>
      <c r="S23" s="284">
        <v>0</v>
      </c>
      <c r="T23" s="284">
        <v>96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0</v>
      </c>
      <c r="AA23" s="284">
        <v>0</v>
      </c>
      <c r="AB23" s="284">
        <v>0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36</v>
      </c>
      <c r="BD23" s="284">
        <f t="shared" si="16"/>
        <v>36</v>
      </c>
      <c r="BE23" s="284">
        <v>0</v>
      </c>
      <c r="BF23" s="284">
        <v>20</v>
      </c>
      <c r="BG23" s="284">
        <v>0</v>
      </c>
      <c r="BH23" s="284">
        <v>0</v>
      </c>
      <c r="BI23" s="284">
        <v>0</v>
      </c>
      <c r="BJ23" s="284">
        <v>16</v>
      </c>
      <c r="BK23" s="284">
        <f t="shared" si="18"/>
        <v>0</v>
      </c>
      <c r="BL23" s="284">
        <v>0</v>
      </c>
      <c r="BM23" s="284">
        <v>0</v>
      </c>
      <c r="BN23" s="284">
        <v>0</v>
      </c>
      <c r="BO23" s="284">
        <v>0</v>
      </c>
      <c r="BP23" s="284">
        <v>0</v>
      </c>
      <c r="BQ23" s="284">
        <v>0</v>
      </c>
      <c r="BR23" s="284">
        <f t="shared" si="41"/>
        <v>718</v>
      </c>
      <c r="BS23" s="284">
        <f t="shared" si="42"/>
        <v>0</v>
      </c>
      <c r="BT23" s="284">
        <f t="shared" si="43"/>
        <v>590</v>
      </c>
      <c r="BU23" s="284">
        <f t="shared" si="44"/>
        <v>16</v>
      </c>
      <c r="BV23" s="284">
        <f t="shared" si="45"/>
        <v>96</v>
      </c>
      <c r="BW23" s="284">
        <f t="shared" si="46"/>
        <v>0</v>
      </c>
      <c r="BX23" s="284">
        <f t="shared" si="47"/>
        <v>16</v>
      </c>
      <c r="BY23" s="284">
        <f t="shared" si="21"/>
        <v>682</v>
      </c>
      <c r="BZ23" s="284">
        <f t="shared" si="22"/>
        <v>0</v>
      </c>
      <c r="CA23" s="284">
        <f t="shared" si="23"/>
        <v>570</v>
      </c>
      <c r="CB23" s="284">
        <f t="shared" si="24"/>
        <v>16</v>
      </c>
      <c r="CC23" s="284">
        <f t="shared" si="25"/>
        <v>96</v>
      </c>
      <c r="CD23" s="284">
        <f t="shared" si="26"/>
        <v>0</v>
      </c>
      <c r="CE23" s="284">
        <f t="shared" si="27"/>
        <v>0</v>
      </c>
      <c r="CF23" s="284">
        <f t="shared" si="28"/>
        <v>36</v>
      </c>
      <c r="CG23" s="284">
        <f t="shared" si="48"/>
        <v>0</v>
      </c>
      <c r="CH23" s="284">
        <f t="shared" si="49"/>
        <v>20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16</v>
      </c>
      <c r="CM23" s="284">
        <f t="shared" si="54"/>
        <v>0</v>
      </c>
      <c r="CN23" s="284">
        <f t="shared" si="55"/>
        <v>0</v>
      </c>
      <c r="CO23" s="284">
        <f t="shared" si="56"/>
        <v>0</v>
      </c>
      <c r="CP23" s="284">
        <f t="shared" si="57"/>
        <v>0</v>
      </c>
      <c r="CQ23" s="284">
        <f t="shared" si="58"/>
        <v>0</v>
      </c>
      <c r="CR23" s="284">
        <f t="shared" si="59"/>
        <v>0</v>
      </c>
      <c r="CS23" s="284">
        <f t="shared" si="60"/>
        <v>0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0</v>
      </c>
      <c r="DB23" s="284">
        <f t="shared" si="61"/>
        <v>0</v>
      </c>
      <c r="DC23" s="284">
        <f t="shared" si="62"/>
        <v>0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4</v>
      </c>
      <c r="DJ23" s="284">
        <v>0</v>
      </c>
      <c r="DK23" s="284">
        <v>0</v>
      </c>
      <c r="DL23" s="284">
        <v>4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4503</v>
      </c>
      <c r="E24" s="284">
        <f t="shared" si="1"/>
        <v>3554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2982</v>
      </c>
      <c r="K24" s="284">
        <v>0</v>
      </c>
      <c r="L24" s="284">
        <v>2982</v>
      </c>
      <c r="M24" s="284">
        <v>0</v>
      </c>
      <c r="N24" s="284">
        <f t="shared" si="4"/>
        <v>101</v>
      </c>
      <c r="O24" s="284">
        <v>0</v>
      </c>
      <c r="P24" s="284">
        <v>101</v>
      </c>
      <c r="Q24" s="284">
        <v>0</v>
      </c>
      <c r="R24" s="284">
        <f t="shared" si="5"/>
        <v>458</v>
      </c>
      <c r="S24" s="284">
        <v>0</v>
      </c>
      <c r="T24" s="284">
        <v>458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13</v>
      </c>
      <c r="AA24" s="284">
        <v>0</v>
      </c>
      <c r="AB24" s="284">
        <v>13</v>
      </c>
      <c r="AC24" s="284">
        <v>0</v>
      </c>
      <c r="AD24" s="284">
        <f t="shared" si="8"/>
        <v>470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470</v>
      </c>
      <c r="AJ24" s="284">
        <v>0</v>
      </c>
      <c r="AK24" s="284">
        <v>470</v>
      </c>
      <c r="AL24" s="284">
        <v>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479</v>
      </c>
      <c r="BD24" s="284">
        <f t="shared" si="16"/>
        <v>357</v>
      </c>
      <c r="BE24" s="284">
        <v>0</v>
      </c>
      <c r="BF24" s="284">
        <v>145</v>
      </c>
      <c r="BG24" s="284">
        <v>0</v>
      </c>
      <c r="BH24" s="284">
        <v>7</v>
      </c>
      <c r="BI24" s="284">
        <v>0</v>
      </c>
      <c r="BJ24" s="284">
        <v>205</v>
      </c>
      <c r="BK24" s="284">
        <f t="shared" si="18"/>
        <v>122</v>
      </c>
      <c r="BL24" s="284">
        <v>0</v>
      </c>
      <c r="BM24" s="284">
        <v>97</v>
      </c>
      <c r="BN24" s="284">
        <v>0</v>
      </c>
      <c r="BO24" s="284">
        <v>0</v>
      </c>
      <c r="BP24" s="284">
        <v>0</v>
      </c>
      <c r="BQ24" s="284">
        <v>25</v>
      </c>
      <c r="BR24" s="284">
        <f t="shared" si="41"/>
        <v>3911</v>
      </c>
      <c r="BS24" s="284">
        <f t="shared" si="42"/>
        <v>0</v>
      </c>
      <c r="BT24" s="284">
        <f t="shared" si="43"/>
        <v>3127</v>
      </c>
      <c r="BU24" s="284">
        <f t="shared" si="44"/>
        <v>101</v>
      </c>
      <c r="BV24" s="284">
        <f t="shared" si="45"/>
        <v>465</v>
      </c>
      <c r="BW24" s="284">
        <f t="shared" si="46"/>
        <v>0</v>
      </c>
      <c r="BX24" s="284">
        <f t="shared" si="47"/>
        <v>218</v>
      </c>
      <c r="BY24" s="284">
        <f t="shared" si="21"/>
        <v>3554</v>
      </c>
      <c r="BZ24" s="284">
        <f t="shared" si="22"/>
        <v>0</v>
      </c>
      <c r="CA24" s="284">
        <f t="shared" si="23"/>
        <v>2982</v>
      </c>
      <c r="CB24" s="284">
        <f t="shared" si="24"/>
        <v>101</v>
      </c>
      <c r="CC24" s="284">
        <f t="shared" si="25"/>
        <v>458</v>
      </c>
      <c r="CD24" s="284">
        <f t="shared" si="26"/>
        <v>0</v>
      </c>
      <c r="CE24" s="284">
        <f t="shared" si="27"/>
        <v>13</v>
      </c>
      <c r="CF24" s="284">
        <f t="shared" si="28"/>
        <v>357</v>
      </c>
      <c r="CG24" s="284">
        <f t="shared" si="48"/>
        <v>0</v>
      </c>
      <c r="CH24" s="284">
        <f t="shared" si="49"/>
        <v>145</v>
      </c>
      <c r="CI24" s="284">
        <f t="shared" si="50"/>
        <v>0</v>
      </c>
      <c r="CJ24" s="284">
        <f t="shared" si="51"/>
        <v>7</v>
      </c>
      <c r="CK24" s="284">
        <f t="shared" si="52"/>
        <v>0</v>
      </c>
      <c r="CL24" s="284">
        <f t="shared" si="53"/>
        <v>205</v>
      </c>
      <c r="CM24" s="284">
        <f t="shared" si="54"/>
        <v>592</v>
      </c>
      <c r="CN24" s="284">
        <f t="shared" si="55"/>
        <v>0</v>
      </c>
      <c r="CO24" s="284">
        <f t="shared" si="56"/>
        <v>567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25</v>
      </c>
      <c r="CT24" s="284">
        <f t="shared" si="31"/>
        <v>470</v>
      </c>
      <c r="CU24" s="284">
        <f t="shared" si="32"/>
        <v>0</v>
      </c>
      <c r="CV24" s="284">
        <f t="shared" si="33"/>
        <v>470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122</v>
      </c>
      <c r="DB24" s="284">
        <f t="shared" si="61"/>
        <v>0</v>
      </c>
      <c r="DC24" s="284">
        <f t="shared" si="62"/>
        <v>97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25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4614</v>
      </c>
      <c r="E25" s="284">
        <f t="shared" si="1"/>
        <v>2940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2566</v>
      </c>
      <c r="K25" s="284">
        <v>0</v>
      </c>
      <c r="L25" s="284">
        <v>2566</v>
      </c>
      <c r="M25" s="284">
        <v>0</v>
      </c>
      <c r="N25" s="284">
        <f t="shared" si="4"/>
        <v>68</v>
      </c>
      <c r="O25" s="284">
        <v>0</v>
      </c>
      <c r="P25" s="284">
        <v>68</v>
      </c>
      <c r="Q25" s="284">
        <v>0</v>
      </c>
      <c r="R25" s="284">
        <f t="shared" si="5"/>
        <v>298</v>
      </c>
      <c r="S25" s="284">
        <v>0</v>
      </c>
      <c r="T25" s="284">
        <v>298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8</v>
      </c>
      <c r="AA25" s="284">
        <v>0</v>
      </c>
      <c r="AB25" s="284">
        <v>0</v>
      </c>
      <c r="AC25" s="284">
        <v>8</v>
      </c>
      <c r="AD25" s="284">
        <f t="shared" si="8"/>
        <v>1200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1196</v>
      </c>
      <c r="AJ25" s="284">
        <v>0</v>
      </c>
      <c r="AK25" s="284">
        <v>0</v>
      </c>
      <c r="AL25" s="284">
        <v>1196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4</v>
      </c>
      <c r="AZ25" s="284">
        <v>0</v>
      </c>
      <c r="BA25" s="284">
        <v>0</v>
      </c>
      <c r="BB25" s="284">
        <v>4</v>
      </c>
      <c r="BC25" s="284">
        <f t="shared" si="15"/>
        <v>474</v>
      </c>
      <c r="BD25" s="284">
        <f t="shared" si="16"/>
        <v>335</v>
      </c>
      <c r="BE25" s="284">
        <v>0</v>
      </c>
      <c r="BF25" s="284">
        <v>175</v>
      </c>
      <c r="BG25" s="284">
        <v>0</v>
      </c>
      <c r="BH25" s="284">
        <v>8</v>
      </c>
      <c r="BI25" s="284">
        <v>0</v>
      </c>
      <c r="BJ25" s="284">
        <v>152</v>
      </c>
      <c r="BK25" s="284">
        <f t="shared" si="18"/>
        <v>139</v>
      </c>
      <c r="BL25" s="284">
        <v>0</v>
      </c>
      <c r="BM25" s="284">
        <v>81</v>
      </c>
      <c r="BN25" s="284">
        <v>0</v>
      </c>
      <c r="BO25" s="284">
        <v>0</v>
      </c>
      <c r="BP25" s="284">
        <v>0</v>
      </c>
      <c r="BQ25" s="284">
        <v>58</v>
      </c>
      <c r="BR25" s="284">
        <f t="shared" si="41"/>
        <v>3275</v>
      </c>
      <c r="BS25" s="284">
        <f t="shared" si="42"/>
        <v>0</v>
      </c>
      <c r="BT25" s="284">
        <f t="shared" si="43"/>
        <v>2741</v>
      </c>
      <c r="BU25" s="284">
        <f t="shared" si="44"/>
        <v>68</v>
      </c>
      <c r="BV25" s="284">
        <f t="shared" si="45"/>
        <v>306</v>
      </c>
      <c r="BW25" s="284">
        <f t="shared" si="46"/>
        <v>0</v>
      </c>
      <c r="BX25" s="284">
        <f t="shared" si="47"/>
        <v>160</v>
      </c>
      <c r="BY25" s="284">
        <f t="shared" si="21"/>
        <v>2940</v>
      </c>
      <c r="BZ25" s="284">
        <f t="shared" si="22"/>
        <v>0</v>
      </c>
      <c r="CA25" s="284">
        <f t="shared" si="23"/>
        <v>2566</v>
      </c>
      <c r="CB25" s="284">
        <f t="shared" si="24"/>
        <v>68</v>
      </c>
      <c r="CC25" s="284">
        <f t="shared" si="25"/>
        <v>298</v>
      </c>
      <c r="CD25" s="284">
        <f t="shared" si="26"/>
        <v>0</v>
      </c>
      <c r="CE25" s="284">
        <f t="shared" si="27"/>
        <v>8</v>
      </c>
      <c r="CF25" s="284">
        <f t="shared" si="28"/>
        <v>335</v>
      </c>
      <c r="CG25" s="284">
        <f t="shared" si="48"/>
        <v>0</v>
      </c>
      <c r="CH25" s="284">
        <f t="shared" si="49"/>
        <v>175</v>
      </c>
      <c r="CI25" s="284">
        <f t="shared" si="50"/>
        <v>0</v>
      </c>
      <c r="CJ25" s="284">
        <f t="shared" si="51"/>
        <v>8</v>
      </c>
      <c r="CK25" s="284">
        <f t="shared" si="52"/>
        <v>0</v>
      </c>
      <c r="CL25" s="284">
        <f t="shared" si="53"/>
        <v>152</v>
      </c>
      <c r="CM25" s="284">
        <f t="shared" si="54"/>
        <v>1339</v>
      </c>
      <c r="CN25" s="284">
        <f t="shared" si="55"/>
        <v>0</v>
      </c>
      <c r="CO25" s="284">
        <f t="shared" si="56"/>
        <v>1277</v>
      </c>
      <c r="CP25" s="284">
        <f t="shared" si="57"/>
        <v>0</v>
      </c>
      <c r="CQ25" s="284">
        <f t="shared" si="58"/>
        <v>0</v>
      </c>
      <c r="CR25" s="284">
        <f t="shared" si="59"/>
        <v>0</v>
      </c>
      <c r="CS25" s="284">
        <f t="shared" si="60"/>
        <v>62</v>
      </c>
      <c r="CT25" s="284">
        <f t="shared" si="31"/>
        <v>1200</v>
      </c>
      <c r="CU25" s="284">
        <f t="shared" si="32"/>
        <v>0</v>
      </c>
      <c r="CV25" s="284">
        <f t="shared" si="33"/>
        <v>1196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4</v>
      </c>
      <c r="DA25" s="284">
        <f t="shared" si="38"/>
        <v>139</v>
      </c>
      <c r="DB25" s="284">
        <f t="shared" si="61"/>
        <v>0</v>
      </c>
      <c r="DC25" s="284">
        <f t="shared" si="62"/>
        <v>81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58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878</v>
      </c>
      <c r="E26" s="284">
        <f t="shared" si="1"/>
        <v>801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671</v>
      </c>
      <c r="K26" s="284">
        <v>0</v>
      </c>
      <c r="L26" s="284">
        <v>671</v>
      </c>
      <c r="M26" s="284">
        <v>0</v>
      </c>
      <c r="N26" s="284">
        <f t="shared" si="4"/>
        <v>4</v>
      </c>
      <c r="O26" s="284">
        <v>0</v>
      </c>
      <c r="P26" s="284">
        <v>4</v>
      </c>
      <c r="Q26" s="284">
        <v>0</v>
      </c>
      <c r="R26" s="284">
        <f t="shared" si="5"/>
        <v>88</v>
      </c>
      <c r="S26" s="284">
        <v>0</v>
      </c>
      <c r="T26" s="284">
        <v>88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38</v>
      </c>
      <c r="AA26" s="284">
        <v>0</v>
      </c>
      <c r="AB26" s="284">
        <v>38</v>
      </c>
      <c r="AC26" s="284">
        <v>0</v>
      </c>
      <c r="AD26" s="284">
        <f t="shared" si="8"/>
        <v>4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0</v>
      </c>
      <c r="AJ26" s="284">
        <v>0</v>
      </c>
      <c r="AK26" s="284">
        <v>0</v>
      </c>
      <c r="AL26" s="284">
        <v>0</v>
      </c>
      <c r="AM26" s="284">
        <f t="shared" si="11"/>
        <v>1</v>
      </c>
      <c r="AN26" s="284">
        <v>0</v>
      </c>
      <c r="AO26" s="284">
        <v>1</v>
      </c>
      <c r="AP26" s="284">
        <v>0</v>
      </c>
      <c r="AQ26" s="284">
        <f t="shared" si="12"/>
        <v>2</v>
      </c>
      <c r="AR26" s="284">
        <v>0</v>
      </c>
      <c r="AS26" s="284">
        <v>2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1</v>
      </c>
      <c r="AZ26" s="284">
        <v>0</v>
      </c>
      <c r="BA26" s="284">
        <v>1</v>
      </c>
      <c r="BB26" s="284">
        <v>0</v>
      </c>
      <c r="BC26" s="284">
        <f t="shared" si="15"/>
        <v>73</v>
      </c>
      <c r="BD26" s="284">
        <f t="shared" si="16"/>
        <v>15</v>
      </c>
      <c r="BE26" s="284">
        <v>0</v>
      </c>
      <c r="BF26" s="284">
        <v>8</v>
      </c>
      <c r="BG26" s="284">
        <v>1</v>
      </c>
      <c r="BH26" s="284">
        <v>1</v>
      </c>
      <c r="BI26" s="284">
        <v>0</v>
      </c>
      <c r="BJ26" s="284">
        <v>5</v>
      </c>
      <c r="BK26" s="284">
        <f t="shared" si="18"/>
        <v>58</v>
      </c>
      <c r="BL26" s="284">
        <v>0</v>
      </c>
      <c r="BM26" s="284">
        <v>53</v>
      </c>
      <c r="BN26" s="284">
        <v>2</v>
      </c>
      <c r="BO26" s="284">
        <v>1</v>
      </c>
      <c r="BP26" s="284">
        <v>0</v>
      </c>
      <c r="BQ26" s="284">
        <v>2</v>
      </c>
      <c r="BR26" s="284">
        <f t="shared" si="41"/>
        <v>816</v>
      </c>
      <c r="BS26" s="284">
        <f t="shared" si="42"/>
        <v>0</v>
      </c>
      <c r="BT26" s="284">
        <f t="shared" si="43"/>
        <v>679</v>
      </c>
      <c r="BU26" s="284">
        <f t="shared" si="44"/>
        <v>5</v>
      </c>
      <c r="BV26" s="284">
        <f t="shared" si="45"/>
        <v>89</v>
      </c>
      <c r="BW26" s="284">
        <f t="shared" si="46"/>
        <v>0</v>
      </c>
      <c r="BX26" s="284">
        <f t="shared" si="47"/>
        <v>43</v>
      </c>
      <c r="BY26" s="284">
        <f t="shared" si="21"/>
        <v>801</v>
      </c>
      <c r="BZ26" s="284">
        <f t="shared" si="22"/>
        <v>0</v>
      </c>
      <c r="CA26" s="284">
        <f t="shared" si="23"/>
        <v>671</v>
      </c>
      <c r="CB26" s="284">
        <f t="shared" si="24"/>
        <v>4</v>
      </c>
      <c r="CC26" s="284">
        <f t="shared" si="25"/>
        <v>88</v>
      </c>
      <c r="CD26" s="284">
        <f t="shared" si="26"/>
        <v>0</v>
      </c>
      <c r="CE26" s="284">
        <f t="shared" si="27"/>
        <v>38</v>
      </c>
      <c r="CF26" s="284">
        <f t="shared" si="28"/>
        <v>15</v>
      </c>
      <c r="CG26" s="284">
        <f t="shared" si="48"/>
        <v>0</v>
      </c>
      <c r="CH26" s="284">
        <f t="shared" si="49"/>
        <v>8</v>
      </c>
      <c r="CI26" s="284">
        <f t="shared" si="50"/>
        <v>1</v>
      </c>
      <c r="CJ26" s="284">
        <f t="shared" si="51"/>
        <v>1</v>
      </c>
      <c r="CK26" s="284">
        <f t="shared" si="52"/>
        <v>0</v>
      </c>
      <c r="CL26" s="284">
        <f t="shared" si="53"/>
        <v>5</v>
      </c>
      <c r="CM26" s="284">
        <f t="shared" si="54"/>
        <v>62</v>
      </c>
      <c r="CN26" s="284">
        <f t="shared" si="55"/>
        <v>0</v>
      </c>
      <c r="CO26" s="284">
        <f t="shared" si="56"/>
        <v>53</v>
      </c>
      <c r="CP26" s="284">
        <f t="shared" si="57"/>
        <v>3</v>
      </c>
      <c r="CQ26" s="284">
        <f t="shared" si="58"/>
        <v>3</v>
      </c>
      <c r="CR26" s="284">
        <f t="shared" si="59"/>
        <v>0</v>
      </c>
      <c r="CS26" s="284">
        <f t="shared" si="60"/>
        <v>3</v>
      </c>
      <c r="CT26" s="284">
        <f t="shared" si="31"/>
        <v>4</v>
      </c>
      <c r="CU26" s="284">
        <f t="shared" si="32"/>
        <v>0</v>
      </c>
      <c r="CV26" s="284">
        <f t="shared" si="33"/>
        <v>0</v>
      </c>
      <c r="CW26" s="284">
        <f t="shared" si="34"/>
        <v>1</v>
      </c>
      <c r="CX26" s="284">
        <f t="shared" si="35"/>
        <v>2</v>
      </c>
      <c r="CY26" s="284">
        <f t="shared" si="36"/>
        <v>0</v>
      </c>
      <c r="CZ26" s="284">
        <f t="shared" si="37"/>
        <v>1</v>
      </c>
      <c r="DA26" s="284">
        <f t="shared" si="38"/>
        <v>58</v>
      </c>
      <c r="DB26" s="284">
        <f t="shared" si="61"/>
        <v>0</v>
      </c>
      <c r="DC26" s="284">
        <f t="shared" si="62"/>
        <v>53</v>
      </c>
      <c r="DD26" s="284">
        <f t="shared" si="63"/>
        <v>2</v>
      </c>
      <c r="DE26" s="284">
        <f t="shared" si="64"/>
        <v>1</v>
      </c>
      <c r="DF26" s="284">
        <f t="shared" si="65"/>
        <v>0</v>
      </c>
      <c r="DG26" s="284">
        <f t="shared" si="66"/>
        <v>2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山口県</v>
      </c>
      <c r="B7" s="294" t="str">
        <f>ごみ処理概要!B7</f>
        <v>35000</v>
      </c>
      <c r="C7" s="295" t="s">
        <v>3</v>
      </c>
      <c r="D7" s="296">
        <f t="shared" ref="D7:D26" si="0">SUM(E7,T7,AI7,AX7,BM7,CB7,CQ7,DF7,DU7,DZ7)</f>
        <v>469382</v>
      </c>
      <c r="E7" s="296">
        <f t="shared" ref="E7:E26" si="1">SUM(F7,M7)</f>
        <v>363670</v>
      </c>
      <c r="F7" s="296">
        <f t="shared" ref="F7:F26" si="2">SUM(G7:L7)</f>
        <v>283077</v>
      </c>
      <c r="G7" s="296">
        <f t="shared" ref="G7:L7" si="3">SUM(G$8:G$207)</f>
        <v>0</v>
      </c>
      <c r="H7" s="296">
        <f t="shared" si="3"/>
        <v>279855</v>
      </c>
      <c r="I7" s="296">
        <f t="shared" si="3"/>
        <v>125</v>
      </c>
      <c r="J7" s="296">
        <f t="shared" si="3"/>
        <v>0</v>
      </c>
      <c r="K7" s="296">
        <f t="shared" si="3"/>
        <v>0</v>
      </c>
      <c r="L7" s="296">
        <f t="shared" si="3"/>
        <v>3097</v>
      </c>
      <c r="M7" s="296">
        <f t="shared" ref="M7:M26" si="4">SUM(N7:S7)</f>
        <v>80593</v>
      </c>
      <c r="N7" s="296">
        <f t="shared" ref="N7:S7" si="5">SUM(N$8:N$207)</f>
        <v>0</v>
      </c>
      <c r="O7" s="296">
        <f t="shared" si="5"/>
        <v>77367</v>
      </c>
      <c r="P7" s="296">
        <f t="shared" si="5"/>
        <v>108</v>
      </c>
      <c r="Q7" s="296">
        <f t="shared" si="5"/>
        <v>0</v>
      </c>
      <c r="R7" s="296">
        <f t="shared" si="5"/>
        <v>0</v>
      </c>
      <c r="S7" s="296">
        <f t="shared" si="5"/>
        <v>3118</v>
      </c>
      <c r="T7" s="296">
        <f t="shared" ref="T7:T26" si="6">SUM(U7,AB7)</f>
        <v>21059</v>
      </c>
      <c r="U7" s="296">
        <f t="shared" ref="U7:U26" si="7">SUM(V7:AA7)</f>
        <v>6513</v>
      </c>
      <c r="V7" s="296">
        <f t="shared" ref="V7:AA7" si="8">SUM(V$8:V$207)</f>
        <v>1</v>
      </c>
      <c r="W7" s="296">
        <f t="shared" si="8"/>
        <v>0</v>
      </c>
      <c r="X7" s="296">
        <f t="shared" si="8"/>
        <v>2921</v>
      </c>
      <c r="Y7" s="296">
        <f t="shared" si="8"/>
        <v>0</v>
      </c>
      <c r="Z7" s="296">
        <f t="shared" si="8"/>
        <v>142</v>
      </c>
      <c r="AA7" s="296">
        <f t="shared" si="8"/>
        <v>3449</v>
      </c>
      <c r="AB7" s="296">
        <f t="shared" ref="AB7:AB26" si="9">SUM(AC7:AH7)</f>
        <v>14546</v>
      </c>
      <c r="AC7" s="296">
        <f t="shared" ref="AC7:AH7" si="10">SUM(AC$8:AC$207)</f>
        <v>797</v>
      </c>
      <c r="AD7" s="296">
        <f t="shared" si="10"/>
        <v>0</v>
      </c>
      <c r="AE7" s="296">
        <f t="shared" si="10"/>
        <v>4033</v>
      </c>
      <c r="AF7" s="296">
        <f t="shared" si="10"/>
        <v>0</v>
      </c>
      <c r="AG7" s="296">
        <f t="shared" si="10"/>
        <v>0</v>
      </c>
      <c r="AH7" s="296">
        <f t="shared" si="10"/>
        <v>9716</v>
      </c>
      <c r="AI7" s="296">
        <f t="shared" ref="AI7:AI26" si="11">SUM(AJ7,AQ7)</f>
        <v>0</v>
      </c>
      <c r="AJ7" s="296">
        <f t="shared" ref="AJ7:AJ26" si="12">SUM(AK7:AP7)</f>
        <v>0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0</v>
      </c>
      <c r="AO7" s="296">
        <f t="shared" si="13"/>
        <v>0</v>
      </c>
      <c r="AP7" s="296">
        <f t="shared" si="13"/>
        <v>0</v>
      </c>
      <c r="AQ7" s="296">
        <f t="shared" ref="AQ7:AQ26" si="14">SUM(AR7:AW7)</f>
        <v>0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26" si="16">SUM(AY7,BF7)</f>
        <v>0</v>
      </c>
      <c r="AY7" s="296">
        <f t="shared" ref="AY7:AY26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26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6" si="21">SUM(BN7,BU7)</f>
        <v>5676</v>
      </c>
      <c r="BN7" s="296">
        <f t="shared" ref="BN7:BN26" si="22">SUM(BO7:BT7)</f>
        <v>5676</v>
      </c>
      <c r="BO7" s="296">
        <f t="shared" ref="BO7:BT7" si="23">SUM(BO$8:BO$207)</f>
        <v>0</v>
      </c>
      <c r="BP7" s="296">
        <f t="shared" si="23"/>
        <v>5676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26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26" si="26">SUM(CC7,CJ7)</f>
        <v>6168</v>
      </c>
      <c r="CC7" s="296">
        <f t="shared" ref="CC7:CC26" si="27">SUM(CD7:CI7)</f>
        <v>5423</v>
      </c>
      <c r="CD7" s="296">
        <f t="shared" ref="CD7:CI7" si="28">SUM(CD$8:CD$207)</f>
        <v>0</v>
      </c>
      <c r="CE7" s="296">
        <f t="shared" si="28"/>
        <v>5284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139</v>
      </c>
      <c r="CJ7" s="296">
        <f t="shared" ref="CJ7:CJ26" si="29">SUM(CK7:CP7)</f>
        <v>745</v>
      </c>
      <c r="CK7" s="296">
        <f t="shared" ref="CK7:CP7" si="30">SUM(CK$8:CK$207)</f>
        <v>0</v>
      </c>
      <c r="CL7" s="296">
        <f t="shared" si="30"/>
        <v>463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282</v>
      </c>
      <c r="CQ7" s="296">
        <f t="shared" ref="CQ7:CQ26" si="31">SUM(CR7,CY7)</f>
        <v>42786</v>
      </c>
      <c r="CR7" s="296">
        <f t="shared" ref="CR7:CR26" si="32">SUM(CS7:CX7)</f>
        <v>35726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3723</v>
      </c>
      <c r="CV7" s="296">
        <f t="shared" si="33"/>
        <v>30541</v>
      </c>
      <c r="CW7" s="296">
        <f t="shared" si="33"/>
        <v>923</v>
      </c>
      <c r="CX7" s="296">
        <f t="shared" si="33"/>
        <v>539</v>
      </c>
      <c r="CY7" s="296">
        <f t="shared" ref="CY7:CY26" si="34">SUM(CZ7:DE7)</f>
        <v>7060</v>
      </c>
      <c r="CZ7" s="296">
        <f t="shared" ref="CZ7:DE7" si="35">SUM(CZ$8:CZ$207)</f>
        <v>0</v>
      </c>
      <c r="DA7" s="296">
        <f t="shared" si="35"/>
        <v>39</v>
      </c>
      <c r="DB7" s="296">
        <f t="shared" si="35"/>
        <v>1815</v>
      </c>
      <c r="DC7" s="296">
        <f t="shared" si="35"/>
        <v>4810</v>
      </c>
      <c r="DD7" s="296">
        <f t="shared" si="35"/>
        <v>61</v>
      </c>
      <c r="DE7" s="296">
        <f t="shared" si="35"/>
        <v>335</v>
      </c>
      <c r="DF7" s="296">
        <f t="shared" ref="DF7:DF26" si="36">SUM(DG7,DN7)</f>
        <v>607</v>
      </c>
      <c r="DG7" s="296">
        <f t="shared" ref="DG7:DG26" si="37">SUM(DH7:DM7)</f>
        <v>521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490</v>
      </c>
      <c r="DK7" s="296">
        <f t="shared" si="38"/>
        <v>0</v>
      </c>
      <c r="DL7" s="296">
        <f t="shared" si="38"/>
        <v>31</v>
      </c>
      <c r="DM7" s="296">
        <f t="shared" si="38"/>
        <v>0</v>
      </c>
      <c r="DN7" s="296">
        <f t="shared" ref="DN7:DN26" si="39">SUM(DO7:DT7)</f>
        <v>86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86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26" si="41">SUM(DV7:DY7)</f>
        <v>22226</v>
      </c>
      <c r="DV7" s="296">
        <f>SUM(DV$8:DV$207)</f>
        <v>17895</v>
      </c>
      <c r="DW7" s="296">
        <f>SUM(DW$8:DW$207)</f>
        <v>37</v>
      </c>
      <c r="DX7" s="296">
        <f>SUM(DX$8:DX$207)</f>
        <v>4254</v>
      </c>
      <c r="DY7" s="296">
        <f>SUM(DY$8:DY$207)</f>
        <v>40</v>
      </c>
      <c r="DZ7" s="296">
        <f t="shared" ref="DZ7:DZ26" si="42">SUM(EA7,EH7)</f>
        <v>7190</v>
      </c>
      <c r="EA7" s="296">
        <f t="shared" ref="EA7:EA26" si="43">SUM(EB7:EG7)</f>
        <v>2702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2533</v>
      </c>
      <c r="EE7" s="296">
        <f t="shared" si="44"/>
        <v>0</v>
      </c>
      <c r="EF7" s="296">
        <f t="shared" si="44"/>
        <v>169</v>
      </c>
      <c r="EG7" s="296">
        <f t="shared" si="44"/>
        <v>0</v>
      </c>
      <c r="EH7" s="296">
        <f t="shared" ref="EH7:EH26" si="45">SUM(EI7:EN7)</f>
        <v>4488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3069</v>
      </c>
      <c r="EL7" s="296">
        <f t="shared" si="46"/>
        <v>0</v>
      </c>
      <c r="EM7" s="296">
        <f t="shared" si="46"/>
        <v>109</v>
      </c>
      <c r="EN7" s="296">
        <f t="shared" si="46"/>
        <v>1310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90040</v>
      </c>
      <c r="E8" s="284">
        <f t="shared" si="1"/>
        <v>68400</v>
      </c>
      <c r="F8" s="284">
        <f t="shared" si="2"/>
        <v>41739</v>
      </c>
      <c r="G8" s="284">
        <v>0</v>
      </c>
      <c r="H8" s="284">
        <v>41739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26661</v>
      </c>
      <c r="N8" s="284">
        <v>0</v>
      </c>
      <c r="O8" s="284">
        <v>26661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12184</v>
      </c>
      <c r="U8" s="284">
        <f t="shared" si="7"/>
        <v>2736</v>
      </c>
      <c r="V8" s="284">
        <v>0</v>
      </c>
      <c r="W8" s="284">
        <v>0</v>
      </c>
      <c r="X8" s="284">
        <v>0</v>
      </c>
      <c r="Y8" s="284">
        <v>0</v>
      </c>
      <c r="Z8" s="284">
        <v>116</v>
      </c>
      <c r="AA8" s="284">
        <v>2620</v>
      </c>
      <c r="AB8" s="284">
        <f t="shared" si="9"/>
        <v>9448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9448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5320</v>
      </c>
      <c r="CR8" s="284">
        <f t="shared" si="32"/>
        <v>5299</v>
      </c>
      <c r="CS8" s="284">
        <v>0</v>
      </c>
      <c r="CT8" s="284">
        <v>0</v>
      </c>
      <c r="CU8" s="284">
        <v>0</v>
      </c>
      <c r="CV8" s="284">
        <v>5299</v>
      </c>
      <c r="CW8" s="284">
        <v>0</v>
      </c>
      <c r="CX8" s="284">
        <v>0</v>
      </c>
      <c r="CY8" s="284">
        <f t="shared" si="34"/>
        <v>21</v>
      </c>
      <c r="CZ8" s="284">
        <v>0</v>
      </c>
      <c r="DA8" s="284">
        <v>0</v>
      </c>
      <c r="DB8" s="284">
        <v>0</v>
      </c>
      <c r="DC8" s="284">
        <v>21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2848</v>
      </c>
      <c r="DV8" s="284">
        <v>2848</v>
      </c>
      <c r="DW8" s="284">
        <v>0</v>
      </c>
      <c r="DX8" s="284">
        <v>0</v>
      </c>
      <c r="DY8" s="284">
        <v>0</v>
      </c>
      <c r="DZ8" s="284">
        <f t="shared" si="42"/>
        <v>1288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1288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1288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55966</v>
      </c>
      <c r="E9" s="284">
        <f t="shared" si="1"/>
        <v>48655</v>
      </c>
      <c r="F9" s="284">
        <f t="shared" si="2"/>
        <v>26953</v>
      </c>
      <c r="G9" s="284">
        <v>0</v>
      </c>
      <c r="H9" s="284">
        <v>26953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21702</v>
      </c>
      <c r="N9" s="284">
        <v>0</v>
      </c>
      <c r="O9" s="284">
        <v>21702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3044</v>
      </c>
      <c r="U9" s="284">
        <f t="shared" si="7"/>
        <v>1718</v>
      </c>
      <c r="V9" s="284">
        <v>0</v>
      </c>
      <c r="W9" s="284">
        <v>0</v>
      </c>
      <c r="X9" s="284">
        <v>1546</v>
      </c>
      <c r="Y9" s="284">
        <v>0</v>
      </c>
      <c r="Z9" s="284">
        <v>0</v>
      </c>
      <c r="AA9" s="284">
        <v>172</v>
      </c>
      <c r="AB9" s="284">
        <f t="shared" si="9"/>
        <v>1326</v>
      </c>
      <c r="AC9" s="284">
        <v>0</v>
      </c>
      <c r="AD9" s="284">
        <v>0</v>
      </c>
      <c r="AE9" s="284">
        <v>1193</v>
      </c>
      <c r="AF9" s="284">
        <v>0</v>
      </c>
      <c r="AG9" s="284">
        <v>0</v>
      </c>
      <c r="AH9" s="284">
        <v>133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3279</v>
      </c>
      <c r="CR9" s="284">
        <f t="shared" si="32"/>
        <v>3026</v>
      </c>
      <c r="CS9" s="284">
        <v>0</v>
      </c>
      <c r="CT9" s="284">
        <v>0</v>
      </c>
      <c r="CU9" s="284">
        <v>0</v>
      </c>
      <c r="CV9" s="284">
        <v>3026</v>
      </c>
      <c r="CW9" s="284">
        <v>0</v>
      </c>
      <c r="CX9" s="284">
        <v>0</v>
      </c>
      <c r="CY9" s="284">
        <f t="shared" si="34"/>
        <v>253</v>
      </c>
      <c r="CZ9" s="284">
        <v>0</v>
      </c>
      <c r="DA9" s="284">
        <v>0</v>
      </c>
      <c r="DB9" s="284">
        <v>0</v>
      </c>
      <c r="DC9" s="284">
        <v>253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836</v>
      </c>
      <c r="DV9" s="284">
        <v>824</v>
      </c>
      <c r="DW9" s="284">
        <v>11</v>
      </c>
      <c r="DX9" s="284">
        <v>1</v>
      </c>
      <c r="DY9" s="284">
        <v>0</v>
      </c>
      <c r="DZ9" s="284">
        <f t="shared" si="42"/>
        <v>152</v>
      </c>
      <c r="EA9" s="284">
        <f t="shared" si="43"/>
        <v>1</v>
      </c>
      <c r="EB9" s="284">
        <v>0</v>
      </c>
      <c r="EC9" s="284">
        <v>0</v>
      </c>
      <c r="ED9" s="284">
        <v>1</v>
      </c>
      <c r="EE9" s="284">
        <v>0</v>
      </c>
      <c r="EF9" s="284">
        <v>0</v>
      </c>
      <c r="EG9" s="284">
        <v>0</v>
      </c>
      <c r="EH9" s="284">
        <f t="shared" si="45"/>
        <v>151</v>
      </c>
      <c r="EI9" s="284">
        <v>0</v>
      </c>
      <c r="EJ9" s="284">
        <v>0</v>
      </c>
      <c r="EK9" s="284">
        <v>151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71047</v>
      </c>
      <c r="E10" s="284">
        <f t="shared" si="1"/>
        <v>57792</v>
      </c>
      <c r="F10" s="284">
        <f t="shared" si="2"/>
        <v>50397</v>
      </c>
      <c r="G10" s="284">
        <v>0</v>
      </c>
      <c r="H10" s="284">
        <v>50397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7395</v>
      </c>
      <c r="N10" s="284">
        <v>0</v>
      </c>
      <c r="O10" s="284">
        <v>7395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14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14</v>
      </c>
      <c r="CK10" s="284">
        <v>0</v>
      </c>
      <c r="CL10" s="284">
        <v>14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7858</v>
      </c>
      <c r="CR10" s="284">
        <f t="shared" si="32"/>
        <v>4008</v>
      </c>
      <c r="CS10" s="284">
        <v>0</v>
      </c>
      <c r="CT10" s="284">
        <v>0</v>
      </c>
      <c r="CU10" s="284">
        <v>2257</v>
      </c>
      <c r="CV10" s="284">
        <v>1548</v>
      </c>
      <c r="CW10" s="284">
        <v>74</v>
      </c>
      <c r="CX10" s="284">
        <v>129</v>
      </c>
      <c r="CY10" s="284">
        <f t="shared" si="34"/>
        <v>3850</v>
      </c>
      <c r="CZ10" s="284">
        <v>0</v>
      </c>
      <c r="DA10" s="284">
        <v>0</v>
      </c>
      <c r="DB10" s="284">
        <v>1248</v>
      </c>
      <c r="DC10" s="284">
        <v>2602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3974</v>
      </c>
      <c r="DV10" s="284">
        <v>1482</v>
      </c>
      <c r="DW10" s="284">
        <v>0</v>
      </c>
      <c r="DX10" s="284">
        <v>2492</v>
      </c>
      <c r="DY10" s="284">
        <v>0</v>
      </c>
      <c r="DZ10" s="284">
        <f t="shared" si="42"/>
        <v>1409</v>
      </c>
      <c r="EA10" s="284">
        <f t="shared" si="43"/>
        <v>533</v>
      </c>
      <c r="EB10" s="284">
        <v>0</v>
      </c>
      <c r="EC10" s="284">
        <v>0</v>
      </c>
      <c r="ED10" s="284">
        <v>533</v>
      </c>
      <c r="EE10" s="284">
        <v>0</v>
      </c>
      <c r="EF10" s="284">
        <v>0</v>
      </c>
      <c r="EG10" s="284">
        <v>0</v>
      </c>
      <c r="EH10" s="284">
        <f t="shared" si="45"/>
        <v>876</v>
      </c>
      <c r="EI10" s="284">
        <v>0</v>
      </c>
      <c r="EJ10" s="284">
        <v>0</v>
      </c>
      <c r="EK10" s="284">
        <v>876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16810</v>
      </c>
      <c r="E11" s="284">
        <f t="shared" si="1"/>
        <v>12170</v>
      </c>
      <c r="F11" s="284">
        <f t="shared" si="2"/>
        <v>8883</v>
      </c>
      <c r="G11" s="284">
        <v>0</v>
      </c>
      <c r="H11" s="284">
        <v>8883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3287</v>
      </c>
      <c r="N11" s="284">
        <v>0</v>
      </c>
      <c r="O11" s="284">
        <v>3287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1432</v>
      </c>
      <c r="U11" s="284">
        <f t="shared" si="7"/>
        <v>844</v>
      </c>
      <c r="V11" s="284">
        <v>0</v>
      </c>
      <c r="W11" s="284">
        <v>0</v>
      </c>
      <c r="X11" s="284">
        <v>720</v>
      </c>
      <c r="Y11" s="284">
        <v>0</v>
      </c>
      <c r="Z11" s="284">
        <v>26</v>
      </c>
      <c r="AA11" s="284">
        <v>98</v>
      </c>
      <c r="AB11" s="284">
        <f t="shared" si="9"/>
        <v>588</v>
      </c>
      <c r="AC11" s="284">
        <v>0</v>
      </c>
      <c r="AD11" s="284">
        <v>0</v>
      </c>
      <c r="AE11" s="284">
        <v>588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1380</v>
      </c>
      <c r="CR11" s="284">
        <f t="shared" si="32"/>
        <v>1380</v>
      </c>
      <c r="CS11" s="284">
        <v>0</v>
      </c>
      <c r="CT11" s="284">
        <v>0</v>
      </c>
      <c r="CU11" s="284">
        <v>0</v>
      </c>
      <c r="CV11" s="284">
        <v>1380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1828</v>
      </c>
      <c r="DV11" s="284">
        <v>1828</v>
      </c>
      <c r="DW11" s="284">
        <v>0</v>
      </c>
      <c r="DX11" s="284">
        <v>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37978</v>
      </c>
      <c r="E12" s="284">
        <f t="shared" si="1"/>
        <v>27431</v>
      </c>
      <c r="F12" s="284">
        <f t="shared" si="2"/>
        <v>22760</v>
      </c>
      <c r="G12" s="284">
        <v>0</v>
      </c>
      <c r="H12" s="284">
        <v>22760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4671</v>
      </c>
      <c r="N12" s="284">
        <v>0</v>
      </c>
      <c r="O12" s="284">
        <v>4671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2456</v>
      </c>
      <c r="U12" s="284">
        <f t="shared" si="7"/>
        <v>284</v>
      </c>
      <c r="V12" s="284">
        <v>0</v>
      </c>
      <c r="W12" s="284">
        <v>0</v>
      </c>
      <c r="X12" s="284">
        <v>284</v>
      </c>
      <c r="Y12" s="284">
        <v>0</v>
      </c>
      <c r="Z12" s="284">
        <v>0</v>
      </c>
      <c r="AA12" s="284">
        <v>0</v>
      </c>
      <c r="AB12" s="284">
        <f t="shared" si="9"/>
        <v>2172</v>
      </c>
      <c r="AC12" s="284">
        <v>0</v>
      </c>
      <c r="AD12" s="284">
        <v>0</v>
      </c>
      <c r="AE12" s="284">
        <v>2172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5676</v>
      </c>
      <c r="BN12" s="284">
        <f t="shared" si="22"/>
        <v>5676</v>
      </c>
      <c r="BO12" s="284">
        <v>0</v>
      </c>
      <c r="BP12" s="284">
        <v>5676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1374</v>
      </c>
      <c r="CR12" s="284">
        <f t="shared" si="32"/>
        <v>794</v>
      </c>
      <c r="CS12" s="284">
        <v>0</v>
      </c>
      <c r="CT12" s="284">
        <v>0</v>
      </c>
      <c r="CU12" s="284">
        <v>0</v>
      </c>
      <c r="CV12" s="284">
        <v>794</v>
      </c>
      <c r="CW12" s="284">
        <v>0</v>
      </c>
      <c r="CX12" s="284">
        <v>0</v>
      </c>
      <c r="CY12" s="284">
        <f t="shared" si="34"/>
        <v>580</v>
      </c>
      <c r="CZ12" s="284">
        <v>0</v>
      </c>
      <c r="DA12" s="284">
        <v>0</v>
      </c>
      <c r="DB12" s="284">
        <v>0</v>
      </c>
      <c r="DC12" s="284">
        <v>580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599</v>
      </c>
      <c r="DV12" s="284">
        <v>298</v>
      </c>
      <c r="DW12" s="284">
        <v>0</v>
      </c>
      <c r="DX12" s="284">
        <v>301</v>
      </c>
      <c r="DY12" s="284">
        <v>0</v>
      </c>
      <c r="DZ12" s="284">
        <f t="shared" si="42"/>
        <v>442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442</v>
      </c>
      <c r="EI12" s="284">
        <v>0</v>
      </c>
      <c r="EJ12" s="284">
        <v>0</v>
      </c>
      <c r="EK12" s="284">
        <v>442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20780</v>
      </c>
      <c r="E13" s="284">
        <f t="shared" si="1"/>
        <v>16184</v>
      </c>
      <c r="F13" s="284">
        <f t="shared" si="2"/>
        <v>14781</v>
      </c>
      <c r="G13" s="284">
        <v>0</v>
      </c>
      <c r="H13" s="284">
        <v>13302</v>
      </c>
      <c r="I13" s="284">
        <v>0</v>
      </c>
      <c r="J13" s="284">
        <v>0</v>
      </c>
      <c r="K13" s="284">
        <v>0</v>
      </c>
      <c r="L13" s="284">
        <v>1479</v>
      </c>
      <c r="M13" s="284">
        <f t="shared" si="4"/>
        <v>1403</v>
      </c>
      <c r="N13" s="284">
        <v>0</v>
      </c>
      <c r="O13" s="284">
        <v>343</v>
      </c>
      <c r="P13" s="284">
        <v>0</v>
      </c>
      <c r="Q13" s="284">
        <v>0</v>
      </c>
      <c r="R13" s="284">
        <v>0</v>
      </c>
      <c r="S13" s="284">
        <v>1060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2529</v>
      </c>
      <c r="CR13" s="284">
        <f t="shared" si="32"/>
        <v>2513</v>
      </c>
      <c r="CS13" s="284">
        <v>0</v>
      </c>
      <c r="CT13" s="284">
        <v>0</v>
      </c>
      <c r="CU13" s="284">
        <v>0</v>
      </c>
      <c r="CV13" s="284">
        <v>2513</v>
      </c>
      <c r="CW13" s="284">
        <v>0</v>
      </c>
      <c r="CX13" s="284">
        <v>0</v>
      </c>
      <c r="CY13" s="284">
        <f t="shared" si="34"/>
        <v>16</v>
      </c>
      <c r="CZ13" s="284">
        <v>0</v>
      </c>
      <c r="DA13" s="284">
        <v>0</v>
      </c>
      <c r="DB13" s="284">
        <v>0</v>
      </c>
      <c r="DC13" s="284">
        <v>16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1242</v>
      </c>
      <c r="DV13" s="284">
        <v>1242</v>
      </c>
      <c r="DW13" s="284">
        <v>0</v>
      </c>
      <c r="DX13" s="284">
        <v>0</v>
      </c>
      <c r="DY13" s="284">
        <v>0</v>
      </c>
      <c r="DZ13" s="284">
        <f t="shared" si="42"/>
        <v>825</v>
      </c>
      <c r="EA13" s="284">
        <f t="shared" si="43"/>
        <v>805</v>
      </c>
      <c r="EB13" s="284">
        <v>0</v>
      </c>
      <c r="EC13" s="284">
        <v>0</v>
      </c>
      <c r="ED13" s="284">
        <v>805</v>
      </c>
      <c r="EE13" s="284">
        <v>0</v>
      </c>
      <c r="EF13" s="284">
        <v>0</v>
      </c>
      <c r="EG13" s="284">
        <v>0</v>
      </c>
      <c r="EH13" s="284">
        <f t="shared" si="45"/>
        <v>20</v>
      </c>
      <c r="EI13" s="284">
        <v>0</v>
      </c>
      <c r="EJ13" s="284">
        <v>0</v>
      </c>
      <c r="EK13" s="284">
        <v>20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44188</v>
      </c>
      <c r="E14" s="284">
        <f t="shared" si="1"/>
        <v>33777</v>
      </c>
      <c r="F14" s="284">
        <f t="shared" si="2"/>
        <v>32479</v>
      </c>
      <c r="G14" s="284">
        <v>0</v>
      </c>
      <c r="H14" s="284">
        <v>32220</v>
      </c>
      <c r="I14" s="284">
        <v>0</v>
      </c>
      <c r="J14" s="284">
        <v>0</v>
      </c>
      <c r="K14" s="284">
        <v>0</v>
      </c>
      <c r="L14" s="284">
        <v>259</v>
      </c>
      <c r="M14" s="284">
        <f t="shared" si="4"/>
        <v>1298</v>
      </c>
      <c r="N14" s="284">
        <v>0</v>
      </c>
      <c r="O14" s="284">
        <v>200</v>
      </c>
      <c r="P14" s="284">
        <v>0</v>
      </c>
      <c r="Q14" s="284">
        <v>0</v>
      </c>
      <c r="R14" s="284">
        <v>0</v>
      </c>
      <c r="S14" s="284">
        <v>1098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7182</v>
      </c>
      <c r="CR14" s="284">
        <f t="shared" si="32"/>
        <v>6181</v>
      </c>
      <c r="CS14" s="284">
        <v>0</v>
      </c>
      <c r="CT14" s="284">
        <v>0</v>
      </c>
      <c r="CU14" s="284">
        <v>336</v>
      </c>
      <c r="CV14" s="284">
        <v>5733</v>
      </c>
      <c r="CW14" s="284">
        <v>24</v>
      </c>
      <c r="CX14" s="284">
        <v>88</v>
      </c>
      <c r="CY14" s="284">
        <f t="shared" si="34"/>
        <v>1001</v>
      </c>
      <c r="CZ14" s="284">
        <v>0</v>
      </c>
      <c r="DA14" s="284">
        <v>0</v>
      </c>
      <c r="DB14" s="284">
        <v>25</v>
      </c>
      <c r="DC14" s="284">
        <v>974</v>
      </c>
      <c r="DD14" s="284">
        <v>2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2799</v>
      </c>
      <c r="DV14" s="284">
        <v>1720</v>
      </c>
      <c r="DW14" s="284">
        <v>0</v>
      </c>
      <c r="DX14" s="284">
        <v>1079</v>
      </c>
      <c r="DY14" s="284">
        <v>0</v>
      </c>
      <c r="DZ14" s="284">
        <f t="shared" si="42"/>
        <v>430</v>
      </c>
      <c r="EA14" s="284">
        <f t="shared" si="43"/>
        <v>46</v>
      </c>
      <c r="EB14" s="284">
        <v>0</v>
      </c>
      <c r="EC14" s="284">
        <v>0</v>
      </c>
      <c r="ED14" s="284">
        <v>46</v>
      </c>
      <c r="EE14" s="284">
        <v>0</v>
      </c>
      <c r="EF14" s="284">
        <v>0</v>
      </c>
      <c r="EG14" s="284">
        <v>0</v>
      </c>
      <c r="EH14" s="284">
        <f t="shared" si="45"/>
        <v>384</v>
      </c>
      <c r="EI14" s="284">
        <v>0</v>
      </c>
      <c r="EJ14" s="284">
        <v>0</v>
      </c>
      <c r="EK14" s="284">
        <v>384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16780</v>
      </c>
      <c r="E15" s="284">
        <f t="shared" si="1"/>
        <v>13476</v>
      </c>
      <c r="F15" s="284">
        <f t="shared" si="2"/>
        <v>12628</v>
      </c>
      <c r="G15" s="284">
        <v>0</v>
      </c>
      <c r="H15" s="284">
        <v>11423</v>
      </c>
      <c r="I15" s="284">
        <v>0</v>
      </c>
      <c r="J15" s="284">
        <v>0</v>
      </c>
      <c r="K15" s="284">
        <v>0</v>
      </c>
      <c r="L15" s="284">
        <v>1205</v>
      </c>
      <c r="M15" s="284">
        <f t="shared" si="4"/>
        <v>848</v>
      </c>
      <c r="N15" s="284">
        <v>0</v>
      </c>
      <c r="O15" s="284">
        <v>158</v>
      </c>
      <c r="P15" s="284">
        <v>0</v>
      </c>
      <c r="Q15" s="284">
        <v>0</v>
      </c>
      <c r="R15" s="284">
        <v>0</v>
      </c>
      <c r="S15" s="284">
        <v>690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2211</v>
      </c>
      <c r="CR15" s="284">
        <f t="shared" si="32"/>
        <v>2187</v>
      </c>
      <c r="CS15" s="284">
        <v>0</v>
      </c>
      <c r="CT15" s="284">
        <v>0</v>
      </c>
      <c r="CU15" s="284">
        <v>0</v>
      </c>
      <c r="CV15" s="284">
        <v>2187</v>
      </c>
      <c r="CW15" s="284">
        <v>0</v>
      </c>
      <c r="CX15" s="284">
        <v>0</v>
      </c>
      <c r="CY15" s="284">
        <f t="shared" si="34"/>
        <v>24</v>
      </c>
      <c r="CZ15" s="284">
        <v>0</v>
      </c>
      <c r="DA15" s="284">
        <v>0</v>
      </c>
      <c r="DB15" s="284">
        <v>0</v>
      </c>
      <c r="DC15" s="284">
        <v>24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683</v>
      </c>
      <c r="DV15" s="284">
        <v>683</v>
      </c>
      <c r="DW15" s="284">
        <v>0</v>
      </c>
      <c r="DX15" s="284">
        <v>0</v>
      </c>
      <c r="DY15" s="284">
        <v>0</v>
      </c>
      <c r="DZ15" s="284">
        <f t="shared" si="42"/>
        <v>410</v>
      </c>
      <c r="EA15" s="284">
        <f t="shared" si="43"/>
        <v>393</v>
      </c>
      <c r="EB15" s="284">
        <v>0</v>
      </c>
      <c r="EC15" s="284">
        <v>0</v>
      </c>
      <c r="ED15" s="284">
        <v>393</v>
      </c>
      <c r="EE15" s="284">
        <v>0</v>
      </c>
      <c r="EF15" s="284">
        <v>0</v>
      </c>
      <c r="EG15" s="284">
        <v>0</v>
      </c>
      <c r="EH15" s="284">
        <f t="shared" si="45"/>
        <v>17</v>
      </c>
      <c r="EI15" s="284">
        <v>0</v>
      </c>
      <c r="EJ15" s="284">
        <v>0</v>
      </c>
      <c r="EK15" s="284">
        <v>17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11784</v>
      </c>
      <c r="E16" s="284">
        <f t="shared" si="1"/>
        <v>8037</v>
      </c>
      <c r="F16" s="284">
        <f t="shared" si="2"/>
        <v>6320</v>
      </c>
      <c r="G16" s="284">
        <v>0</v>
      </c>
      <c r="H16" s="284">
        <v>6189</v>
      </c>
      <c r="I16" s="284">
        <v>0</v>
      </c>
      <c r="J16" s="284">
        <v>0</v>
      </c>
      <c r="K16" s="284">
        <v>0</v>
      </c>
      <c r="L16" s="284">
        <v>131</v>
      </c>
      <c r="M16" s="284">
        <f t="shared" si="4"/>
        <v>1717</v>
      </c>
      <c r="N16" s="284">
        <v>0</v>
      </c>
      <c r="O16" s="284">
        <v>1640</v>
      </c>
      <c r="P16" s="284">
        <v>0</v>
      </c>
      <c r="Q16" s="284">
        <v>0</v>
      </c>
      <c r="R16" s="284">
        <v>0</v>
      </c>
      <c r="S16" s="284">
        <v>77</v>
      </c>
      <c r="T16" s="284">
        <f t="shared" si="6"/>
        <v>907</v>
      </c>
      <c r="U16" s="284">
        <f t="shared" si="7"/>
        <v>820</v>
      </c>
      <c r="V16" s="284">
        <v>0</v>
      </c>
      <c r="W16" s="284">
        <v>0</v>
      </c>
      <c r="X16" s="284">
        <v>366</v>
      </c>
      <c r="Y16" s="284">
        <v>0</v>
      </c>
      <c r="Z16" s="284">
        <v>0</v>
      </c>
      <c r="AA16" s="284">
        <v>454</v>
      </c>
      <c r="AB16" s="284">
        <f t="shared" si="9"/>
        <v>87</v>
      </c>
      <c r="AC16" s="284">
        <v>0</v>
      </c>
      <c r="AD16" s="284">
        <v>0</v>
      </c>
      <c r="AE16" s="284">
        <v>61</v>
      </c>
      <c r="AF16" s="284">
        <v>0</v>
      </c>
      <c r="AG16" s="284">
        <v>0</v>
      </c>
      <c r="AH16" s="284">
        <v>26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619</v>
      </c>
      <c r="CR16" s="284">
        <f t="shared" si="32"/>
        <v>601</v>
      </c>
      <c r="CS16" s="284">
        <v>0</v>
      </c>
      <c r="CT16" s="284">
        <v>0</v>
      </c>
      <c r="CU16" s="284">
        <v>0</v>
      </c>
      <c r="CV16" s="284">
        <v>601</v>
      </c>
      <c r="CW16" s="284">
        <v>0</v>
      </c>
      <c r="CX16" s="284">
        <v>0</v>
      </c>
      <c r="CY16" s="284">
        <f t="shared" si="34"/>
        <v>18</v>
      </c>
      <c r="CZ16" s="284">
        <v>0</v>
      </c>
      <c r="DA16" s="284">
        <v>0</v>
      </c>
      <c r="DB16" s="284">
        <v>0</v>
      </c>
      <c r="DC16" s="284">
        <v>18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2221</v>
      </c>
      <c r="DV16" s="284">
        <v>2221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13759</v>
      </c>
      <c r="E17" s="284">
        <f t="shared" si="1"/>
        <v>11293</v>
      </c>
      <c r="F17" s="284">
        <f t="shared" si="2"/>
        <v>9647</v>
      </c>
      <c r="G17" s="284">
        <v>0</v>
      </c>
      <c r="H17" s="284">
        <v>9647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1646</v>
      </c>
      <c r="N17" s="284">
        <v>0</v>
      </c>
      <c r="O17" s="284">
        <v>1646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483</v>
      </c>
      <c r="CR17" s="284">
        <f t="shared" si="32"/>
        <v>329</v>
      </c>
      <c r="CS17" s="284">
        <v>0</v>
      </c>
      <c r="CT17" s="284">
        <v>0</v>
      </c>
      <c r="CU17" s="284">
        <v>0</v>
      </c>
      <c r="CV17" s="284">
        <v>293</v>
      </c>
      <c r="CW17" s="284">
        <v>12</v>
      </c>
      <c r="CX17" s="284">
        <v>24</v>
      </c>
      <c r="CY17" s="284">
        <f t="shared" si="34"/>
        <v>154</v>
      </c>
      <c r="CZ17" s="284">
        <v>0</v>
      </c>
      <c r="DA17" s="284">
        <v>0</v>
      </c>
      <c r="DB17" s="284">
        <v>142</v>
      </c>
      <c r="DC17" s="284">
        <v>12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300</v>
      </c>
      <c r="DV17" s="284">
        <v>234</v>
      </c>
      <c r="DW17" s="284">
        <v>26</v>
      </c>
      <c r="DX17" s="284">
        <v>0</v>
      </c>
      <c r="DY17" s="284">
        <v>40</v>
      </c>
      <c r="DZ17" s="284">
        <f t="shared" si="42"/>
        <v>1683</v>
      </c>
      <c r="EA17" s="284">
        <f t="shared" si="43"/>
        <v>577</v>
      </c>
      <c r="EB17" s="284">
        <v>0</v>
      </c>
      <c r="EC17" s="284">
        <v>0</v>
      </c>
      <c r="ED17" s="284">
        <v>577</v>
      </c>
      <c r="EE17" s="284">
        <v>0</v>
      </c>
      <c r="EF17" s="284">
        <v>0</v>
      </c>
      <c r="EG17" s="284">
        <v>0</v>
      </c>
      <c r="EH17" s="284">
        <f t="shared" si="45"/>
        <v>1106</v>
      </c>
      <c r="EI17" s="284">
        <v>0</v>
      </c>
      <c r="EJ17" s="284">
        <v>0</v>
      </c>
      <c r="EK17" s="284">
        <v>1084</v>
      </c>
      <c r="EL17" s="284">
        <v>0</v>
      </c>
      <c r="EM17" s="284">
        <v>0</v>
      </c>
      <c r="EN17" s="284">
        <v>22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7405</v>
      </c>
      <c r="E18" s="284">
        <f t="shared" si="1"/>
        <v>233</v>
      </c>
      <c r="F18" s="284">
        <f t="shared" si="2"/>
        <v>125</v>
      </c>
      <c r="G18" s="284">
        <v>0</v>
      </c>
      <c r="H18" s="284">
        <v>0</v>
      </c>
      <c r="I18" s="284">
        <v>125</v>
      </c>
      <c r="J18" s="284">
        <v>0</v>
      </c>
      <c r="K18" s="284">
        <v>0</v>
      </c>
      <c r="L18" s="284">
        <v>0</v>
      </c>
      <c r="M18" s="284">
        <f t="shared" si="4"/>
        <v>108</v>
      </c>
      <c r="N18" s="284">
        <v>0</v>
      </c>
      <c r="O18" s="284">
        <v>0</v>
      </c>
      <c r="P18" s="284">
        <v>108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6154</v>
      </c>
      <c r="CC18" s="284">
        <f t="shared" si="27"/>
        <v>5423</v>
      </c>
      <c r="CD18" s="284">
        <v>0</v>
      </c>
      <c r="CE18" s="284">
        <v>5284</v>
      </c>
      <c r="CF18" s="284">
        <v>0</v>
      </c>
      <c r="CG18" s="284">
        <v>0</v>
      </c>
      <c r="CH18" s="284">
        <v>0</v>
      </c>
      <c r="CI18" s="284">
        <v>139</v>
      </c>
      <c r="CJ18" s="284">
        <f t="shared" si="29"/>
        <v>731</v>
      </c>
      <c r="CK18" s="284">
        <v>0</v>
      </c>
      <c r="CL18" s="284">
        <v>449</v>
      </c>
      <c r="CM18" s="284">
        <v>0</v>
      </c>
      <c r="CN18" s="284">
        <v>0</v>
      </c>
      <c r="CO18" s="284">
        <v>0</v>
      </c>
      <c r="CP18" s="284">
        <v>282</v>
      </c>
      <c r="CQ18" s="284">
        <f t="shared" si="31"/>
        <v>337</v>
      </c>
      <c r="CR18" s="284">
        <f t="shared" si="32"/>
        <v>181</v>
      </c>
      <c r="CS18" s="284">
        <v>0</v>
      </c>
      <c r="CT18" s="284">
        <v>0</v>
      </c>
      <c r="CU18" s="284">
        <v>33</v>
      </c>
      <c r="CV18" s="284">
        <v>148</v>
      </c>
      <c r="CW18" s="284">
        <v>0</v>
      </c>
      <c r="CX18" s="284">
        <v>0</v>
      </c>
      <c r="CY18" s="284">
        <f t="shared" si="34"/>
        <v>156</v>
      </c>
      <c r="CZ18" s="284">
        <v>0</v>
      </c>
      <c r="DA18" s="284">
        <v>0</v>
      </c>
      <c r="DB18" s="284">
        <v>28</v>
      </c>
      <c r="DC18" s="284">
        <v>128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500</v>
      </c>
      <c r="DV18" s="284">
        <v>269</v>
      </c>
      <c r="DW18" s="284">
        <v>0</v>
      </c>
      <c r="DX18" s="284">
        <v>231</v>
      </c>
      <c r="DY18" s="284">
        <v>0</v>
      </c>
      <c r="DZ18" s="284">
        <f t="shared" si="42"/>
        <v>181</v>
      </c>
      <c r="EA18" s="284">
        <f t="shared" si="43"/>
        <v>97</v>
      </c>
      <c r="EB18" s="284">
        <v>0</v>
      </c>
      <c r="EC18" s="284">
        <v>0</v>
      </c>
      <c r="ED18" s="284">
        <v>97</v>
      </c>
      <c r="EE18" s="284">
        <v>0</v>
      </c>
      <c r="EF18" s="284">
        <v>0</v>
      </c>
      <c r="EG18" s="284">
        <v>0</v>
      </c>
      <c r="EH18" s="284">
        <f t="shared" si="45"/>
        <v>84</v>
      </c>
      <c r="EI18" s="284">
        <v>0</v>
      </c>
      <c r="EJ18" s="284">
        <v>0</v>
      </c>
      <c r="EK18" s="284">
        <v>84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44694</v>
      </c>
      <c r="E19" s="284">
        <f t="shared" si="1"/>
        <v>34463</v>
      </c>
      <c r="F19" s="284">
        <f t="shared" si="2"/>
        <v>32330</v>
      </c>
      <c r="G19" s="284">
        <v>0</v>
      </c>
      <c r="H19" s="284">
        <v>32330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2133</v>
      </c>
      <c r="N19" s="284">
        <v>0</v>
      </c>
      <c r="O19" s="284">
        <v>2133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7251</v>
      </c>
      <c r="CR19" s="284">
        <f t="shared" si="32"/>
        <v>6728</v>
      </c>
      <c r="CS19" s="284">
        <v>0</v>
      </c>
      <c r="CT19" s="284">
        <v>0</v>
      </c>
      <c r="CU19" s="284">
        <v>928</v>
      </c>
      <c r="CV19" s="284">
        <v>4717</v>
      </c>
      <c r="CW19" s="284">
        <v>805</v>
      </c>
      <c r="CX19" s="284">
        <v>278</v>
      </c>
      <c r="CY19" s="284">
        <f t="shared" si="34"/>
        <v>523</v>
      </c>
      <c r="CZ19" s="284">
        <v>0</v>
      </c>
      <c r="DA19" s="284">
        <v>39</v>
      </c>
      <c r="DB19" s="284">
        <v>372</v>
      </c>
      <c r="DC19" s="284">
        <v>53</v>
      </c>
      <c r="DD19" s="284">
        <v>59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2890</v>
      </c>
      <c r="DV19" s="284">
        <v>2863</v>
      </c>
      <c r="DW19" s="284">
        <v>0</v>
      </c>
      <c r="DX19" s="284">
        <v>27</v>
      </c>
      <c r="DY19" s="284">
        <v>0</v>
      </c>
      <c r="DZ19" s="284">
        <f t="shared" si="42"/>
        <v>90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90</v>
      </c>
      <c r="EI19" s="284">
        <v>0</v>
      </c>
      <c r="EJ19" s="284">
        <v>0</v>
      </c>
      <c r="EK19" s="284">
        <v>0</v>
      </c>
      <c r="EL19" s="284">
        <v>0</v>
      </c>
      <c r="EM19" s="284">
        <v>90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21753</v>
      </c>
      <c r="E20" s="284">
        <f t="shared" si="1"/>
        <v>17882</v>
      </c>
      <c r="F20" s="284">
        <f t="shared" si="2"/>
        <v>12067</v>
      </c>
      <c r="G20" s="284">
        <v>0</v>
      </c>
      <c r="H20" s="284">
        <v>12067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5815</v>
      </c>
      <c r="N20" s="284">
        <v>0</v>
      </c>
      <c r="O20" s="284">
        <v>5815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982</v>
      </c>
      <c r="U20" s="284">
        <f t="shared" si="7"/>
        <v>67</v>
      </c>
      <c r="V20" s="284">
        <v>1</v>
      </c>
      <c r="W20" s="284">
        <v>0</v>
      </c>
      <c r="X20" s="284">
        <v>0</v>
      </c>
      <c r="Y20" s="284">
        <v>0</v>
      </c>
      <c r="Z20" s="284">
        <v>0</v>
      </c>
      <c r="AA20" s="284">
        <v>66</v>
      </c>
      <c r="AB20" s="284">
        <f t="shared" si="9"/>
        <v>915</v>
      </c>
      <c r="AC20" s="284">
        <v>797</v>
      </c>
      <c r="AD20" s="284">
        <v>0</v>
      </c>
      <c r="AE20" s="284">
        <v>16</v>
      </c>
      <c r="AF20" s="284">
        <v>0</v>
      </c>
      <c r="AG20" s="284">
        <v>0</v>
      </c>
      <c r="AH20" s="284">
        <v>102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768</v>
      </c>
      <c r="CR20" s="284">
        <f t="shared" si="32"/>
        <v>695</v>
      </c>
      <c r="CS20" s="284">
        <v>0</v>
      </c>
      <c r="CT20" s="284">
        <v>0</v>
      </c>
      <c r="CU20" s="284">
        <v>0</v>
      </c>
      <c r="CV20" s="284">
        <v>695</v>
      </c>
      <c r="CW20" s="284">
        <v>0</v>
      </c>
      <c r="CX20" s="284">
        <v>0</v>
      </c>
      <c r="CY20" s="284">
        <f t="shared" si="34"/>
        <v>73</v>
      </c>
      <c r="CZ20" s="284">
        <v>0</v>
      </c>
      <c r="DA20" s="284">
        <v>0</v>
      </c>
      <c r="DB20" s="284">
        <v>0</v>
      </c>
      <c r="DC20" s="284">
        <v>73</v>
      </c>
      <c r="DD20" s="284">
        <v>0</v>
      </c>
      <c r="DE20" s="284">
        <v>0</v>
      </c>
      <c r="DF20" s="284">
        <f t="shared" si="36"/>
        <v>576</v>
      </c>
      <c r="DG20" s="284">
        <f t="shared" si="37"/>
        <v>490</v>
      </c>
      <c r="DH20" s="284">
        <v>0</v>
      </c>
      <c r="DI20" s="284">
        <v>0</v>
      </c>
      <c r="DJ20" s="284">
        <v>490</v>
      </c>
      <c r="DK20" s="284">
        <v>0</v>
      </c>
      <c r="DL20" s="284">
        <v>0</v>
      </c>
      <c r="DM20" s="284">
        <v>0</v>
      </c>
      <c r="DN20" s="284">
        <f t="shared" si="39"/>
        <v>86</v>
      </c>
      <c r="DO20" s="284">
        <v>0</v>
      </c>
      <c r="DP20" s="284">
        <v>0</v>
      </c>
      <c r="DQ20" s="284">
        <v>86</v>
      </c>
      <c r="DR20" s="284">
        <v>0</v>
      </c>
      <c r="DS20" s="284">
        <v>0</v>
      </c>
      <c r="DT20" s="284">
        <v>0</v>
      </c>
      <c r="DU20" s="284">
        <f t="shared" si="41"/>
        <v>1357</v>
      </c>
      <c r="DV20" s="284">
        <v>1235</v>
      </c>
      <c r="DW20" s="284">
        <v>0</v>
      </c>
      <c r="DX20" s="284">
        <v>122</v>
      </c>
      <c r="DY20" s="284">
        <v>0</v>
      </c>
      <c r="DZ20" s="284">
        <f t="shared" si="42"/>
        <v>188</v>
      </c>
      <c r="EA20" s="284">
        <f t="shared" si="43"/>
        <v>169</v>
      </c>
      <c r="EB20" s="284">
        <v>0</v>
      </c>
      <c r="EC20" s="284">
        <v>0</v>
      </c>
      <c r="ED20" s="284">
        <v>0</v>
      </c>
      <c r="EE20" s="284">
        <v>0</v>
      </c>
      <c r="EF20" s="284">
        <v>169</v>
      </c>
      <c r="EG20" s="284">
        <v>0</v>
      </c>
      <c r="EH20" s="284">
        <f t="shared" si="45"/>
        <v>19</v>
      </c>
      <c r="EI20" s="284">
        <v>0</v>
      </c>
      <c r="EJ20" s="284">
        <v>0</v>
      </c>
      <c r="EK20" s="284">
        <v>0</v>
      </c>
      <c r="EL20" s="284">
        <v>0</v>
      </c>
      <c r="EM20" s="284">
        <v>19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4312</v>
      </c>
      <c r="E21" s="284">
        <f t="shared" si="1"/>
        <v>3659</v>
      </c>
      <c r="F21" s="284">
        <f t="shared" si="2"/>
        <v>2623</v>
      </c>
      <c r="G21" s="284">
        <v>0</v>
      </c>
      <c r="H21" s="284">
        <v>2623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1036</v>
      </c>
      <c r="N21" s="284">
        <v>0</v>
      </c>
      <c r="O21" s="284">
        <v>1036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577</v>
      </c>
      <c r="CR21" s="284">
        <f t="shared" si="32"/>
        <v>530</v>
      </c>
      <c r="CS21" s="284">
        <v>0</v>
      </c>
      <c r="CT21" s="284">
        <v>0</v>
      </c>
      <c r="CU21" s="284">
        <v>0</v>
      </c>
      <c r="CV21" s="284">
        <v>522</v>
      </c>
      <c r="CW21" s="284">
        <v>8</v>
      </c>
      <c r="CX21" s="284">
        <v>0</v>
      </c>
      <c r="CY21" s="284">
        <f t="shared" si="34"/>
        <v>47</v>
      </c>
      <c r="CZ21" s="284">
        <v>0</v>
      </c>
      <c r="DA21" s="284">
        <v>0</v>
      </c>
      <c r="DB21" s="284">
        <v>0</v>
      </c>
      <c r="DC21" s="284">
        <v>40</v>
      </c>
      <c r="DD21" s="284">
        <v>0</v>
      </c>
      <c r="DE21" s="284">
        <v>7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76</v>
      </c>
      <c r="EA21" s="284">
        <f t="shared" si="43"/>
        <v>65</v>
      </c>
      <c r="EB21" s="284">
        <v>0</v>
      </c>
      <c r="EC21" s="284">
        <v>0</v>
      </c>
      <c r="ED21" s="284">
        <v>65</v>
      </c>
      <c r="EE21" s="284">
        <v>0</v>
      </c>
      <c r="EF21" s="284">
        <v>0</v>
      </c>
      <c r="EG21" s="284">
        <v>0</v>
      </c>
      <c r="EH21" s="284">
        <f t="shared" si="45"/>
        <v>11</v>
      </c>
      <c r="EI21" s="284">
        <v>0</v>
      </c>
      <c r="EJ21" s="284">
        <v>0</v>
      </c>
      <c r="EK21" s="284">
        <v>11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1373</v>
      </c>
      <c r="E22" s="284">
        <f t="shared" si="1"/>
        <v>968</v>
      </c>
      <c r="F22" s="284">
        <f t="shared" si="2"/>
        <v>867</v>
      </c>
      <c r="G22" s="284">
        <v>0</v>
      </c>
      <c r="H22" s="284">
        <v>867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101</v>
      </c>
      <c r="N22" s="284">
        <v>0</v>
      </c>
      <c r="O22" s="284">
        <v>101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301</v>
      </c>
      <c r="CR22" s="284">
        <f t="shared" si="32"/>
        <v>236</v>
      </c>
      <c r="CS22" s="284">
        <v>0</v>
      </c>
      <c r="CT22" s="284">
        <v>0</v>
      </c>
      <c r="CU22" s="284">
        <v>0</v>
      </c>
      <c r="CV22" s="284">
        <v>218</v>
      </c>
      <c r="CW22" s="284">
        <v>0</v>
      </c>
      <c r="CX22" s="284">
        <v>18</v>
      </c>
      <c r="CY22" s="284">
        <f t="shared" si="34"/>
        <v>65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65</v>
      </c>
      <c r="DF22" s="284">
        <f t="shared" si="36"/>
        <v>31</v>
      </c>
      <c r="DG22" s="284">
        <f t="shared" si="37"/>
        <v>31</v>
      </c>
      <c r="DH22" s="284">
        <v>0</v>
      </c>
      <c r="DI22" s="284">
        <v>0</v>
      </c>
      <c r="DJ22" s="284">
        <v>0</v>
      </c>
      <c r="DK22" s="284">
        <v>0</v>
      </c>
      <c r="DL22" s="284">
        <v>31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73</v>
      </c>
      <c r="DV22" s="284">
        <v>73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718</v>
      </c>
      <c r="E23" s="284">
        <f t="shared" si="1"/>
        <v>606</v>
      </c>
      <c r="F23" s="284">
        <f t="shared" si="2"/>
        <v>570</v>
      </c>
      <c r="G23" s="284">
        <v>0</v>
      </c>
      <c r="H23" s="284">
        <v>570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36</v>
      </c>
      <c r="N23" s="284">
        <v>0</v>
      </c>
      <c r="O23" s="284">
        <v>20</v>
      </c>
      <c r="P23" s="284">
        <v>0</v>
      </c>
      <c r="Q23" s="284">
        <v>0</v>
      </c>
      <c r="R23" s="284">
        <v>0</v>
      </c>
      <c r="S23" s="284">
        <v>16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21</v>
      </c>
      <c r="CR23" s="284">
        <f t="shared" si="32"/>
        <v>21</v>
      </c>
      <c r="CS23" s="284">
        <v>0</v>
      </c>
      <c r="CT23" s="284">
        <v>0</v>
      </c>
      <c r="CU23" s="284">
        <v>0</v>
      </c>
      <c r="CV23" s="284">
        <v>21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75</v>
      </c>
      <c r="DV23" s="284">
        <v>75</v>
      </c>
      <c r="DW23" s="284">
        <v>0</v>
      </c>
      <c r="DX23" s="284">
        <v>0</v>
      </c>
      <c r="DY23" s="284">
        <v>0</v>
      </c>
      <c r="DZ23" s="284">
        <f t="shared" si="42"/>
        <v>16</v>
      </c>
      <c r="EA23" s="284">
        <f t="shared" si="43"/>
        <v>16</v>
      </c>
      <c r="EB23" s="284">
        <v>0</v>
      </c>
      <c r="EC23" s="284">
        <v>0</v>
      </c>
      <c r="ED23" s="284">
        <v>16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4503</v>
      </c>
      <c r="E24" s="284">
        <f t="shared" si="1"/>
        <v>3781</v>
      </c>
      <c r="F24" s="284">
        <f t="shared" si="2"/>
        <v>3463</v>
      </c>
      <c r="G24" s="284">
        <v>0</v>
      </c>
      <c r="H24" s="284">
        <v>3452</v>
      </c>
      <c r="I24" s="284">
        <v>0</v>
      </c>
      <c r="J24" s="284">
        <v>0</v>
      </c>
      <c r="K24" s="284">
        <v>0</v>
      </c>
      <c r="L24" s="284">
        <v>11</v>
      </c>
      <c r="M24" s="284">
        <f t="shared" si="4"/>
        <v>318</v>
      </c>
      <c r="N24" s="284">
        <v>0</v>
      </c>
      <c r="O24" s="284">
        <v>242</v>
      </c>
      <c r="P24" s="284">
        <v>0</v>
      </c>
      <c r="Q24" s="284">
        <v>0</v>
      </c>
      <c r="R24" s="284">
        <v>0</v>
      </c>
      <c r="S24" s="284">
        <v>76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722</v>
      </c>
      <c r="CR24" s="284">
        <f t="shared" si="32"/>
        <v>561</v>
      </c>
      <c r="CS24" s="284">
        <v>0</v>
      </c>
      <c r="CT24" s="284">
        <v>0</v>
      </c>
      <c r="CU24" s="284">
        <v>101</v>
      </c>
      <c r="CV24" s="284">
        <v>458</v>
      </c>
      <c r="CW24" s="284">
        <v>0</v>
      </c>
      <c r="CX24" s="284">
        <v>2</v>
      </c>
      <c r="CY24" s="284">
        <f t="shared" si="34"/>
        <v>161</v>
      </c>
      <c r="CZ24" s="284">
        <v>0</v>
      </c>
      <c r="DA24" s="284">
        <v>0</v>
      </c>
      <c r="DB24" s="284">
        <v>0</v>
      </c>
      <c r="DC24" s="284">
        <v>7</v>
      </c>
      <c r="DD24" s="284">
        <v>0</v>
      </c>
      <c r="DE24" s="284">
        <v>154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0</v>
      </c>
      <c r="DV24" s="284">
        <v>0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4614</v>
      </c>
      <c r="E25" s="284">
        <f t="shared" si="1"/>
        <v>4131</v>
      </c>
      <c r="F25" s="284">
        <f t="shared" si="2"/>
        <v>3774</v>
      </c>
      <c r="G25" s="284">
        <v>0</v>
      </c>
      <c r="H25" s="284">
        <v>3762</v>
      </c>
      <c r="I25" s="284">
        <v>0</v>
      </c>
      <c r="J25" s="284">
        <v>0</v>
      </c>
      <c r="K25" s="284">
        <v>0</v>
      </c>
      <c r="L25" s="284">
        <v>12</v>
      </c>
      <c r="M25" s="284">
        <f t="shared" si="4"/>
        <v>357</v>
      </c>
      <c r="N25" s="284">
        <v>0</v>
      </c>
      <c r="O25" s="284">
        <v>256</v>
      </c>
      <c r="P25" s="284">
        <v>0</v>
      </c>
      <c r="Q25" s="284">
        <v>0</v>
      </c>
      <c r="R25" s="284">
        <v>0</v>
      </c>
      <c r="S25" s="284">
        <v>101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482</v>
      </c>
      <c r="CR25" s="284">
        <f t="shared" si="32"/>
        <v>366</v>
      </c>
      <c r="CS25" s="284">
        <v>0</v>
      </c>
      <c r="CT25" s="284">
        <v>0</v>
      </c>
      <c r="CU25" s="284">
        <v>68</v>
      </c>
      <c r="CV25" s="284">
        <v>298</v>
      </c>
      <c r="CW25" s="284">
        <v>0</v>
      </c>
      <c r="CX25" s="284">
        <v>0</v>
      </c>
      <c r="CY25" s="284">
        <f t="shared" si="34"/>
        <v>116</v>
      </c>
      <c r="CZ25" s="284">
        <v>0</v>
      </c>
      <c r="DA25" s="284">
        <v>0</v>
      </c>
      <c r="DB25" s="284">
        <v>0</v>
      </c>
      <c r="DC25" s="284">
        <v>7</v>
      </c>
      <c r="DD25" s="284">
        <v>0</v>
      </c>
      <c r="DE25" s="284">
        <v>109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</v>
      </c>
      <c r="DV25" s="284">
        <v>0</v>
      </c>
      <c r="DW25" s="284">
        <v>0</v>
      </c>
      <c r="DX25" s="284">
        <v>1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878</v>
      </c>
      <c r="E26" s="284">
        <f t="shared" si="1"/>
        <v>732</v>
      </c>
      <c r="F26" s="284">
        <f t="shared" si="2"/>
        <v>671</v>
      </c>
      <c r="G26" s="284">
        <v>0</v>
      </c>
      <c r="H26" s="284">
        <v>671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61</v>
      </c>
      <c r="N26" s="284">
        <v>0</v>
      </c>
      <c r="O26" s="284">
        <v>61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54</v>
      </c>
      <c r="U26" s="284">
        <f t="shared" si="7"/>
        <v>44</v>
      </c>
      <c r="V26" s="284">
        <v>0</v>
      </c>
      <c r="W26" s="284">
        <v>0</v>
      </c>
      <c r="X26" s="284">
        <v>5</v>
      </c>
      <c r="Y26" s="284">
        <v>0</v>
      </c>
      <c r="Z26" s="284">
        <v>0</v>
      </c>
      <c r="AA26" s="284">
        <v>39</v>
      </c>
      <c r="AB26" s="284">
        <f t="shared" si="9"/>
        <v>10</v>
      </c>
      <c r="AC26" s="284">
        <v>0</v>
      </c>
      <c r="AD26" s="284">
        <v>0</v>
      </c>
      <c r="AE26" s="284">
        <v>3</v>
      </c>
      <c r="AF26" s="284">
        <v>0</v>
      </c>
      <c r="AG26" s="284">
        <v>0</v>
      </c>
      <c r="AH26" s="284">
        <v>7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92</v>
      </c>
      <c r="CR26" s="284">
        <f t="shared" si="32"/>
        <v>90</v>
      </c>
      <c r="CS26" s="284">
        <v>0</v>
      </c>
      <c r="CT26" s="284">
        <v>0</v>
      </c>
      <c r="CU26" s="284">
        <v>0</v>
      </c>
      <c r="CV26" s="284">
        <v>90</v>
      </c>
      <c r="CW26" s="284">
        <v>0</v>
      </c>
      <c r="CX26" s="284">
        <v>0</v>
      </c>
      <c r="CY26" s="284">
        <f t="shared" si="34"/>
        <v>2</v>
      </c>
      <c r="CZ26" s="284">
        <v>0</v>
      </c>
      <c r="DA26" s="284">
        <v>0</v>
      </c>
      <c r="DB26" s="284">
        <v>0</v>
      </c>
      <c r="DC26" s="284">
        <v>2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山口県</v>
      </c>
      <c r="B7" s="294" t="str">
        <f>ごみ処理概要!B7</f>
        <v>35000</v>
      </c>
      <c r="C7" s="295" t="s">
        <v>3</v>
      </c>
      <c r="D7" s="296">
        <f t="shared" ref="D7:D26" si="0">SUM(E7,F7,N7,O7)</f>
        <v>468828</v>
      </c>
      <c r="E7" s="296">
        <f t="shared" ref="E7:E26" si="1">+Q7</f>
        <v>363629</v>
      </c>
      <c r="F7" s="296">
        <f t="shared" ref="F7:F26" si="2">SUM(G7:M7)</f>
        <v>75779</v>
      </c>
      <c r="G7" s="296">
        <f t="shared" ref="G7:M7" si="3">SUM(G$8:G$207)</f>
        <v>21058</v>
      </c>
      <c r="H7" s="296">
        <f t="shared" si="3"/>
        <v>0</v>
      </c>
      <c r="I7" s="296">
        <f t="shared" si="3"/>
        <v>0</v>
      </c>
      <c r="J7" s="296">
        <f t="shared" si="3"/>
        <v>5676</v>
      </c>
      <c r="K7" s="296">
        <f t="shared" si="3"/>
        <v>6329</v>
      </c>
      <c r="L7" s="296">
        <f t="shared" si="3"/>
        <v>42716</v>
      </c>
      <c r="M7" s="296">
        <f t="shared" si="3"/>
        <v>0</v>
      </c>
      <c r="N7" s="296">
        <f t="shared" ref="N7:N26" si="4">+AA7</f>
        <v>7201</v>
      </c>
      <c r="O7" s="296">
        <f>+資源化量内訳!Y7</f>
        <v>22219</v>
      </c>
      <c r="P7" s="296">
        <f t="shared" ref="P7:P26" si="5">+SUM(Q7,R7)</f>
        <v>385730</v>
      </c>
      <c r="Q7" s="296">
        <f>SUM(Q$8:Q$207)</f>
        <v>363629</v>
      </c>
      <c r="R7" s="296">
        <f t="shared" ref="R7:R26" si="6">+SUM(S7,T7,U7,V7,W7,X7,Y7)</f>
        <v>22101</v>
      </c>
      <c r="S7" s="296">
        <f t="shared" ref="S7:Y7" si="7">SUM(S$8:S$207)</f>
        <v>14364</v>
      </c>
      <c r="T7" s="296">
        <f t="shared" si="7"/>
        <v>0</v>
      </c>
      <c r="U7" s="296">
        <f t="shared" si="7"/>
        <v>0</v>
      </c>
      <c r="V7" s="296">
        <f t="shared" si="7"/>
        <v>2514</v>
      </c>
      <c r="W7" s="296">
        <f t="shared" si="7"/>
        <v>0</v>
      </c>
      <c r="X7" s="296">
        <f t="shared" si="7"/>
        <v>5223</v>
      </c>
      <c r="Y7" s="296">
        <f t="shared" si="7"/>
        <v>0</v>
      </c>
      <c r="Z7" s="296">
        <f t="shared" ref="Z7:Z26" si="8">SUM(AA7:AC7)</f>
        <v>24360</v>
      </c>
      <c r="AA7" s="296">
        <f>SUM(AA$8:AA$207)</f>
        <v>7201</v>
      </c>
      <c r="AB7" s="296">
        <f>SUM(AB$8:AB$207)</f>
        <v>9574</v>
      </c>
      <c r="AC7" s="296">
        <f t="shared" ref="AC7:AC26" si="9">SUM(AD7:AJ7)</f>
        <v>7585</v>
      </c>
      <c r="AD7" s="296">
        <f t="shared" ref="AD7:AJ7" si="10">SUM(AD$8:AD$207)</f>
        <v>3008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4577</v>
      </c>
      <c r="AJ7" s="296">
        <f t="shared" si="10"/>
        <v>0</v>
      </c>
      <c r="AK7" s="296">
        <f t="shared" ref="AK7:AK26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90040</v>
      </c>
      <c r="E8" s="284">
        <f t="shared" si="1"/>
        <v>68400</v>
      </c>
      <c r="F8" s="284">
        <f t="shared" si="2"/>
        <v>17504</v>
      </c>
      <c r="G8" s="284">
        <v>12184</v>
      </c>
      <c r="H8" s="284">
        <v>0</v>
      </c>
      <c r="I8" s="284">
        <v>0</v>
      </c>
      <c r="J8" s="284">
        <v>0</v>
      </c>
      <c r="K8" s="284">
        <v>0</v>
      </c>
      <c r="L8" s="284">
        <v>5320</v>
      </c>
      <c r="M8" s="284">
        <v>0</v>
      </c>
      <c r="N8" s="284">
        <f t="shared" si="4"/>
        <v>1288</v>
      </c>
      <c r="O8" s="284">
        <f>+資源化量内訳!Y8</f>
        <v>2848</v>
      </c>
      <c r="P8" s="284">
        <f t="shared" si="5"/>
        <v>79922</v>
      </c>
      <c r="Q8" s="284">
        <v>68400</v>
      </c>
      <c r="R8" s="284">
        <f t="shared" si="6"/>
        <v>11522</v>
      </c>
      <c r="S8" s="284">
        <v>10659</v>
      </c>
      <c r="T8" s="284">
        <v>0</v>
      </c>
      <c r="U8" s="284">
        <v>0</v>
      </c>
      <c r="V8" s="284">
        <v>0</v>
      </c>
      <c r="W8" s="284">
        <v>0</v>
      </c>
      <c r="X8" s="284">
        <v>863</v>
      </c>
      <c r="Y8" s="284">
        <v>0</v>
      </c>
      <c r="Z8" s="284">
        <f t="shared" si="8"/>
        <v>3573</v>
      </c>
      <c r="AA8" s="284">
        <v>1288</v>
      </c>
      <c r="AB8" s="284">
        <v>1246</v>
      </c>
      <c r="AC8" s="284">
        <f t="shared" si="9"/>
        <v>1039</v>
      </c>
      <c r="AD8" s="284">
        <v>723</v>
      </c>
      <c r="AE8" s="284">
        <v>0</v>
      </c>
      <c r="AF8" s="284">
        <v>0</v>
      </c>
      <c r="AG8" s="284">
        <v>0</v>
      </c>
      <c r="AH8" s="284">
        <v>0</v>
      </c>
      <c r="AI8" s="284">
        <v>316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55965</v>
      </c>
      <c r="E9" s="284">
        <f t="shared" si="1"/>
        <v>48655</v>
      </c>
      <c r="F9" s="284">
        <f t="shared" si="2"/>
        <v>6322</v>
      </c>
      <c r="G9" s="284">
        <v>3044</v>
      </c>
      <c r="H9" s="284">
        <v>0</v>
      </c>
      <c r="I9" s="284">
        <v>0</v>
      </c>
      <c r="J9" s="284">
        <v>0</v>
      </c>
      <c r="K9" s="284">
        <v>0</v>
      </c>
      <c r="L9" s="284">
        <v>3278</v>
      </c>
      <c r="M9" s="284">
        <v>0</v>
      </c>
      <c r="N9" s="284">
        <f t="shared" si="4"/>
        <v>152</v>
      </c>
      <c r="O9" s="284">
        <f>+資源化量内訳!Y9</f>
        <v>836</v>
      </c>
      <c r="P9" s="284">
        <f t="shared" si="5"/>
        <v>49960</v>
      </c>
      <c r="Q9" s="284">
        <v>48655</v>
      </c>
      <c r="R9" s="284">
        <f t="shared" si="6"/>
        <v>1305</v>
      </c>
      <c r="S9" s="284">
        <v>1023</v>
      </c>
      <c r="T9" s="284">
        <v>0</v>
      </c>
      <c r="U9" s="284">
        <v>0</v>
      </c>
      <c r="V9" s="284">
        <v>0</v>
      </c>
      <c r="W9" s="284">
        <v>0</v>
      </c>
      <c r="X9" s="284">
        <v>282</v>
      </c>
      <c r="Y9" s="284">
        <v>0</v>
      </c>
      <c r="Z9" s="284">
        <f t="shared" si="8"/>
        <v>6153</v>
      </c>
      <c r="AA9" s="284">
        <v>152</v>
      </c>
      <c r="AB9" s="284">
        <v>4423</v>
      </c>
      <c r="AC9" s="284">
        <f t="shared" si="9"/>
        <v>1578</v>
      </c>
      <c r="AD9" s="284">
        <v>1237</v>
      </c>
      <c r="AE9" s="284">
        <v>0</v>
      </c>
      <c r="AF9" s="284">
        <v>0</v>
      </c>
      <c r="AG9" s="284">
        <v>0</v>
      </c>
      <c r="AH9" s="284">
        <v>0</v>
      </c>
      <c r="AI9" s="284">
        <v>341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71046</v>
      </c>
      <c r="E10" s="284">
        <f t="shared" si="1"/>
        <v>57792</v>
      </c>
      <c r="F10" s="284">
        <f t="shared" si="2"/>
        <v>7872</v>
      </c>
      <c r="G10" s="284">
        <v>0</v>
      </c>
      <c r="H10" s="284">
        <v>0</v>
      </c>
      <c r="I10" s="284">
        <v>0</v>
      </c>
      <c r="J10" s="284">
        <v>0</v>
      </c>
      <c r="K10" s="284">
        <v>14</v>
      </c>
      <c r="L10" s="284">
        <v>7858</v>
      </c>
      <c r="M10" s="284">
        <v>0</v>
      </c>
      <c r="N10" s="284">
        <f t="shared" si="4"/>
        <v>1409</v>
      </c>
      <c r="O10" s="284">
        <f>+資源化量内訳!Y10</f>
        <v>3973</v>
      </c>
      <c r="P10" s="284">
        <f t="shared" si="5"/>
        <v>58666</v>
      </c>
      <c r="Q10" s="284">
        <v>57792</v>
      </c>
      <c r="R10" s="284">
        <f t="shared" si="6"/>
        <v>874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874</v>
      </c>
      <c r="Y10" s="284">
        <v>0</v>
      </c>
      <c r="Z10" s="284">
        <f t="shared" si="8"/>
        <v>3255</v>
      </c>
      <c r="AA10" s="284">
        <v>1409</v>
      </c>
      <c r="AB10" s="284">
        <v>766</v>
      </c>
      <c r="AC10" s="284">
        <f t="shared" si="9"/>
        <v>1080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1080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16810</v>
      </c>
      <c r="E11" s="284">
        <f t="shared" si="1"/>
        <v>12170</v>
      </c>
      <c r="F11" s="284">
        <f t="shared" si="2"/>
        <v>2812</v>
      </c>
      <c r="G11" s="284">
        <v>1432</v>
      </c>
      <c r="H11" s="284">
        <v>0</v>
      </c>
      <c r="I11" s="284">
        <v>0</v>
      </c>
      <c r="J11" s="284">
        <v>0</v>
      </c>
      <c r="K11" s="284">
        <v>0</v>
      </c>
      <c r="L11" s="284">
        <v>1380</v>
      </c>
      <c r="M11" s="284">
        <v>0</v>
      </c>
      <c r="N11" s="284">
        <f t="shared" si="4"/>
        <v>0</v>
      </c>
      <c r="O11" s="284">
        <f>+資源化量内訳!Y11</f>
        <v>1828</v>
      </c>
      <c r="P11" s="284">
        <f t="shared" si="5"/>
        <v>12367</v>
      </c>
      <c r="Q11" s="284">
        <v>12170</v>
      </c>
      <c r="R11" s="284">
        <f t="shared" si="6"/>
        <v>197</v>
      </c>
      <c r="S11" s="284">
        <v>197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550</v>
      </c>
      <c r="AA11" s="284">
        <v>0</v>
      </c>
      <c r="AB11" s="284">
        <v>57</v>
      </c>
      <c r="AC11" s="284">
        <f t="shared" si="9"/>
        <v>493</v>
      </c>
      <c r="AD11" s="284">
        <v>493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37978</v>
      </c>
      <c r="E12" s="284">
        <f t="shared" si="1"/>
        <v>27431</v>
      </c>
      <c r="F12" s="284">
        <f t="shared" si="2"/>
        <v>9506</v>
      </c>
      <c r="G12" s="284">
        <v>2456</v>
      </c>
      <c r="H12" s="284">
        <v>0</v>
      </c>
      <c r="I12" s="284">
        <v>0</v>
      </c>
      <c r="J12" s="284">
        <v>5676</v>
      </c>
      <c r="K12" s="284">
        <v>0</v>
      </c>
      <c r="L12" s="284">
        <v>1374</v>
      </c>
      <c r="M12" s="284">
        <v>0</v>
      </c>
      <c r="N12" s="284">
        <f t="shared" si="4"/>
        <v>442</v>
      </c>
      <c r="O12" s="284">
        <f>+資源化量内訳!Y12</f>
        <v>599</v>
      </c>
      <c r="P12" s="284">
        <f t="shared" si="5"/>
        <v>31224</v>
      </c>
      <c r="Q12" s="284">
        <v>27431</v>
      </c>
      <c r="R12" s="284">
        <f t="shared" si="6"/>
        <v>3793</v>
      </c>
      <c r="S12" s="284">
        <v>1279</v>
      </c>
      <c r="T12" s="284">
        <v>0</v>
      </c>
      <c r="U12" s="284">
        <v>0</v>
      </c>
      <c r="V12" s="284">
        <v>2514</v>
      </c>
      <c r="W12" s="284">
        <v>0</v>
      </c>
      <c r="X12" s="284">
        <v>0</v>
      </c>
      <c r="Y12" s="284">
        <v>0</v>
      </c>
      <c r="Z12" s="284">
        <f t="shared" si="8"/>
        <v>1245</v>
      </c>
      <c r="AA12" s="284">
        <v>442</v>
      </c>
      <c r="AB12" s="284">
        <v>497</v>
      </c>
      <c r="AC12" s="284">
        <f t="shared" si="9"/>
        <v>306</v>
      </c>
      <c r="AD12" s="284">
        <v>306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20780</v>
      </c>
      <c r="E13" s="284">
        <f t="shared" si="1"/>
        <v>16184</v>
      </c>
      <c r="F13" s="284">
        <f t="shared" si="2"/>
        <v>2529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2529</v>
      </c>
      <c r="M13" s="284">
        <v>0</v>
      </c>
      <c r="N13" s="284">
        <f t="shared" si="4"/>
        <v>825</v>
      </c>
      <c r="O13" s="284">
        <f>+資源化量内訳!Y13</f>
        <v>1242</v>
      </c>
      <c r="P13" s="284">
        <f t="shared" si="5"/>
        <v>16213</v>
      </c>
      <c r="Q13" s="284">
        <v>16184</v>
      </c>
      <c r="R13" s="284">
        <f t="shared" si="6"/>
        <v>29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29</v>
      </c>
      <c r="Y13" s="284">
        <v>0</v>
      </c>
      <c r="Z13" s="284">
        <f t="shared" si="8"/>
        <v>1564</v>
      </c>
      <c r="AA13" s="284">
        <v>825</v>
      </c>
      <c r="AB13" s="284">
        <v>470</v>
      </c>
      <c r="AC13" s="284">
        <f t="shared" si="9"/>
        <v>269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269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44183</v>
      </c>
      <c r="E14" s="284">
        <f t="shared" si="1"/>
        <v>33777</v>
      </c>
      <c r="F14" s="284">
        <f t="shared" si="2"/>
        <v>7182</v>
      </c>
      <c r="G14" s="284">
        <v>0</v>
      </c>
      <c r="H14" s="284">
        <v>0</v>
      </c>
      <c r="I14" s="284">
        <v>0</v>
      </c>
      <c r="J14" s="284">
        <v>0</v>
      </c>
      <c r="K14" s="284">
        <v>0</v>
      </c>
      <c r="L14" s="284">
        <v>7182</v>
      </c>
      <c r="M14" s="284">
        <v>0</v>
      </c>
      <c r="N14" s="284">
        <f t="shared" si="4"/>
        <v>430</v>
      </c>
      <c r="O14" s="284">
        <f>+資源化量内訳!Y14</f>
        <v>2794</v>
      </c>
      <c r="P14" s="284">
        <f t="shared" si="5"/>
        <v>36434</v>
      </c>
      <c r="Q14" s="284">
        <v>33777</v>
      </c>
      <c r="R14" s="284">
        <f t="shared" si="6"/>
        <v>2657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2657</v>
      </c>
      <c r="Y14" s="284">
        <v>0</v>
      </c>
      <c r="Z14" s="284">
        <f t="shared" si="8"/>
        <v>1843</v>
      </c>
      <c r="AA14" s="284">
        <v>430</v>
      </c>
      <c r="AB14" s="284">
        <v>306</v>
      </c>
      <c r="AC14" s="284">
        <f t="shared" si="9"/>
        <v>1107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1107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16754</v>
      </c>
      <c r="E15" s="284">
        <f t="shared" si="1"/>
        <v>13451</v>
      </c>
      <c r="F15" s="284">
        <f t="shared" si="2"/>
        <v>2210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2210</v>
      </c>
      <c r="M15" s="284">
        <v>0</v>
      </c>
      <c r="N15" s="284">
        <f t="shared" si="4"/>
        <v>410</v>
      </c>
      <c r="O15" s="284">
        <f>+資源化量内訳!Y15</f>
        <v>683</v>
      </c>
      <c r="P15" s="284">
        <f t="shared" si="5"/>
        <v>13477</v>
      </c>
      <c r="Q15" s="284">
        <v>13451</v>
      </c>
      <c r="R15" s="284">
        <f t="shared" si="6"/>
        <v>26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26</v>
      </c>
      <c r="Y15" s="284">
        <v>0</v>
      </c>
      <c r="Z15" s="284">
        <f t="shared" si="8"/>
        <v>1037</v>
      </c>
      <c r="AA15" s="284">
        <v>410</v>
      </c>
      <c r="AB15" s="284">
        <v>392</v>
      </c>
      <c r="AC15" s="284">
        <f t="shared" si="9"/>
        <v>235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235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11784</v>
      </c>
      <c r="E16" s="284">
        <f t="shared" si="1"/>
        <v>8037</v>
      </c>
      <c r="F16" s="284">
        <f t="shared" si="2"/>
        <v>1526</v>
      </c>
      <c r="G16" s="284">
        <v>907</v>
      </c>
      <c r="H16" s="284">
        <v>0</v>
      </c>
      <c r="I16" s="284">
        <v>0</v>
      </c>
      <c r="J16" s="284">
        <v>0</v>
      </c>
      <c r="K16" s="284">
        <v>0</v>
      </c>
      <c r="L16" s="284">
        <v>619</v>
      </c>
      <c r="M16" s="284">
        <v>0</v>
      </c>
      <c r="N16" s="284">
        <f t="shared" si="4"/>
        <v>0</v>
      </c>
      <c r="O16" s="284">
        <f>+資源化量内訳!Y16</f>
        <v>2221</v>
      </c>
      <c r="P16" s="284">
        <f t="shared" si="5"/>
        <v>8506</v>
      </c>
      <c r="Q16" s="284">
        <v>8037</v>
      </c>
      <c r="R16" s="284">
        <f t="shared" si="6"/>
        <v>469</v>
      </c>
      <c r="S16" s="284">
        <v>469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296</v>
      </c>
      <c r="AA16" s="284">
        <v>0</v>
      </c>
      <c r="AB16" s="284">
        <v>47</v>
      </c>
      <c r="AC16" s="284">
        <f t="shared" si="9"/>
        <v>249</v>
      </c>
      <c r="AD16" s="284">
        <v>249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13759</v>
      </c>
      <c r="E17" s="284">
        <f t="shared" si="1"/>
        <v>11293</v>
      </c>
      <c r="F17" s="284">
        <f t="shared" si="2"/>
        <v>483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483</v>
      </c>
      <c r="M17" s="284">
        <v>0</v>
      </c>
      <c r="N17" s="284">
        <f t="shared" si="4"/>
        <v>1683</v>
      </c>
      <c r="O17" s="284">
        <f>+資源化量内訳!Y17</f>
        <v>300</v>
      </c>
      <c r="P17" s="284">
        <f t="shared" si="5"/>
        <v>11303</v>
      </c>
      <c r="Q17" s="284">
        <v>11293</v>
      </c>
      <c r="R17" s="284">
        <f t="shared" si="6"/>
        <v>10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10</v>
      </c>
      <c r="Y17" s="284">
        <v>0</v>
      </c>
      <c r="Z17" s="284">
        <f t="shared" si="8"/>
        <v>1901</v>
      </c>
      <c r="AA17" s="284">
        <v>1683</v>
      </c>
      <c r="AB17" s="284">
        <v>181</v>
      </c>
      <c r="AC17" s="284">
        <f t="shared" si="9"/>
        <v>37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37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7405</v>
      </c>
      <c r="E18" s="284">
        <f t="shared" si="1"/>
        <v>233</v>
      </c>
      <c r="F18" s="284">
        <f t="shared" si="2"/>
        <v>6491</v>
      </c>
      <c r="G18" s="284">
        <v>0</v>
      </c>
      <c r="H18" s="284">
        <v>0</v>
      </c>
      <c r="I18" s="284">
        <v>0</v>
      </c>
      <c r="J18" s="284">
        <v>0</v>
      </c>
      <c r="K18" s="284">
        <v>6154</v>
      </c>
      <c r="L18" s="284">
        <v>337</v>
      </c>
      <c r="M18" s="284">
        <v>0</v>
      </c>
      <c r="N18" s="284">
        <f t="shared" si="4"/>
        <v>181</v>
      </c>
      <c r="O18" s="284">
        <f>+資源化量内訳!Y18</f>
        <v>500</v>
      </c>
      <c r="P18" s="284">
        <f t="shared" si="5"/>
        <v>233</v>
      </c>
      <c r="Q18" s="284">
        <v>233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181</v>
      </c>
      <c r="AA18" s="284">
        <v>181</v>
      </c>
      <c r="AB18" s="284">
        <v>0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44694</v>
      </c>
      <c r="E19" s="284">
        <f t="shared" si="1"/>
        <v>34463</v>
      </c>
      <c r="F19" s="284">
        <f t="shared" si="2"/>
        <v>7251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7251</v>
      </c>
      <c r="M19" s="284">
        <v>0</v>
      </c>
      <c r="N19" s="284">
        <f t="shared" si="4"/>
        <v>90</v>
      </c>
      <c r="O19" s="284">
        <f>+資源化量内訳!Y19</f>
        <v>2890</v>
      </c>
      <c r="P19" s="284">
        <f t="shared" si="5"/>
        <v>34881</v>
      </c>
      <c r="Q19" s="284">
        <v>34463</v>
      </c>
      <c r="R19" s="284">
        <f t="shared" si="6"/>
        <v>418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418</v>
      </c>
      <c r="Y19" s="284">
        <v>0</v>
      </c>
      <c r="Z19" s="284">
        <f t="shared" si="8"/>
        <v>1932</v>
      </c>
      <c r="AA19" s="284">
        <v>90</v>
      </c>
      <c r="AB19" s="284">
        <v>1006</v>
      </c>
      <c r="AC19" s="284">
        <f t="shared" si="9"/>
        <v>836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836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21177</v>
      </c>
      <c r="E20" s="284">
        <f t="shared" si="1"/>
        <v>17882</v>
      </c>
      <c r="F20" s="284">
        <f t="shared" si="2"/>
        <v>1750</v>
      </c>
      <c r="G20" s="284">
        <v>982</v>
      </c>
      <c r="H20" s="284">
        <v>0</v>
      </c>
      <c r="I20" s="284">
        <v>0</v>
      </c>
      <c r="J20" s="284">
        <v>0</v>
      </c>
      <c r="K20" s="284">
        <v>0</v>
      </c>
      <c r="L20" s="284">
        <v>768</v>
      </c>
      <c r="M20" s="284">
        <v>0</v>
      </c>
      <c r="N20" s="284">
        <f t="shared" si="4"/>
        <v>188</v>
      </c>
      <c r="O20" s="284">
        <f>+資源化量内訳!Y20</f>
        <v>1357</v>
      </c>
      <c r="P20" s="284">
        <f t="shared" si="5"/>
        <v>18619</v>
      </c>
      <c r="Q20" s="284">
        <v>17882</v>
      </c>
      <c r="R20" s="284">
        <f t="shared" si="6"/>
        <v>737</v>
      </c>
      <c r="S20" s="284">
        <v>737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219</v>
      </c>
      <c r="AA20" s="284">
        <v>188</v>
      </c>
      <c r="AB20" s="284">
        <v>31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4268</v>
      </c>
      <c r="E21" s="284">
        <f t="shared" si="1"/>
        <v>3659</v>
      </c>
      <c r="F21" s="284">
        <f t="shared" si="2"/>
        <v>526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526</v>
      </c>
      <c r="M21" s="284">
        <v>0</v>
      </c>
      <c r="N21" s="284">
        <f t="shared" si="4"/>
        <v>83</v>
      </c>
      <c r="O21" s="284">
        <f>+資源化量内訳!Y21</f>
        <v>0</v>
      </c>
      <c r="P21" s="284">
        <f t="shared" si="5"/>
        <v>3659</v>
      </c>
      <c r="Q21" s="284">
        <v>3659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96</v>
      </c>
      <c r="AA21" s="284">
        <v>83</v>
      </c>
      <c r="AB21" s="284">
        <v>13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1404</v>
      </c>
      <c r="E22" s="284">
        <f t="shared" si="1"/>
        <v>968</v>
      </c>
      <c r="F22" s="284">
        <f t="shared" si="2"/>
        <v>364</v>
      </c>
      <c r="G22" s="284">
        <v>0</v>
      </c>
      <c r="H22" s="284">
        <v>0</v>
      </c>
      <c r="I22" s="284">
        <v>0</v>
      </c>
      <c r="J22" s="284">
        <v>0</v>
      </c>
      <c r="K22" s="284">
        <v>161</v>
      </c>
      <c r="L22" s="284">
        <v>203</v>
      </c>
      <c r="M22" s="284">
        <v>0</v>
      </c>
      <c r="N22" s="284">
        <f t="shared" si="4"/>
        <v>0</v>
      </c>
      <c r="O22" s="284">
        <f>+資源化量内訳!Y22</f>
        <v>72</v>
      </c>
      <c r="P22" s="284">
        <f t="shared" si="5"/>
        <v>968</v>
      </c>
      <c r="Q22" s="284">
        <v>968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57</v>
      </c>
      <c r="AA22" s="284">
        <v>0</v>
      </c>
      <c r="AB22" s="284">
        <v>0</v>
      </c>
      <c r="AC22" s="284">
        <f t="shared" si="9"/>
        <v>57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57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783</v>
      </c>
      <c r="E23" s="284">
        <f t="shared" si="1"/>
        <v>590</v>
      </c>
      <c r="F23" s="284">
        <f t="shared" si="2"/>
        <v>97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97</v>
      </c>
      <c r="M23" s="284">
        <v>0</v>
      </c>
      <c r="N23" s="284">
        <f t="shared" si="4"/>
        <v>20</v>
      </c>
      <c r="O23" s="284">
        <f>+資源化量内訳!Y23</f>
        <v>76</v>
      </c>
      <c r="P23" s="284">
        <f t="shared" si="5"/>
        <v>590</v>
      </c>
      <c r="Q23" s="284">
        <v>590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29</v>
      </c>
      <c r="AA23" s="284">
        <v>20</v>
      </c>
      <c r="AB23" s="284">
        <v>9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4503</v>
      </c>
      <c r="E24" s="284">
        <f t="shared" si="1"/>
        <v>3781</v>
      </c>
      <c r="F24" s="284">
        <f t="shared" si="2"/>
        <v>722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722</v>
      </c>
      <c r="M24" s="284">
        <v>0</v>
      </c>
      <c r="N24" s="284">
        <f t="shared" si="4"/>
        <v>0</v>
      </c>
      <c r="O24" s="284">
        <f>+資源化量内訳!Y24</f>
        <v>0</v>
      </c>
      <c r="P24" s="284">
        <f t="shared" si="5"/>
        <v>3819</v>
      </c>
      <c r="Q24" s="284">
        <v>3781</v>
      </c>
      <c r="R24" s="284">
        <f t="shared" si="6"/>
        <v>38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38</v>
      </c>
      <c r="Y24" s="284">
        <v>0</v>
      </c>
      <c r="Z24" s="284">
        <f t="shared" si="8"/>
        <v>261</v>
      </c>
      <c r="AA24" s="284">
        <v>0</v>
      </c>
      <c r="AB24" s="284">
        <v>60</v>
      </c>
      <c r="AC24" s="284">
        <f t="shared" si="9"/>
        <v>201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201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4614</v>
      </c>
      <c r="E25" s="284">
        <f t="shared" si="1"/>
        <v>4132</v>
      </c>
      <c r="F25" s="284">
        <f t="shared" si="2"/>
        <v>482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482</v>
      </c>
      <c r="M25" s="284">
        <v>0</v>
      </c>
      <c r="N25" s="284">
        <f t="shared" si="4"/>
        <v>0</v>
      </c>
      <c r="O25" s="284">
        <f>+資源化量内訳!Y25</f>
        <v>0</v>
      </c>
      <c r="P25" s="284">
        <f t="shared" si="5"/>
        <v>4158</v>
      </c>
      <c r="Q25" s="284">
        <v>4132</v>
      </c>
      <c r="R25" s="284">
        <f t="shared" si="6"/>
        <v>26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26</v>
      </c>
      <c r="Y25" s="284">
        <v>0</v>
      </c>
      <c r="Z25" s="284">
        <f t="shared" si="8"/>
        <v>164</v>
      </c>
      <c r="AA25" s="284">
        <v>0</v>
      </c>
      <c r="AB25" s="284">
        <v>66</v>
      </c>
      <c r="AC25" s="284">
        <f t="shared" si="9"/>
        <v>98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98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881</v>
      </c>
      <c r="E26" s="284">
        <f t="shared" si="1"/>
        <v>731</v>
      </c>
      <c r="F26" s="284">
        <f t="shared" si="2"/>
        <v>150</v>
      </c>
      <c r="G26" s="284">
        <v>53</v>
      </c>
      <c r="H26" s="284">
        <v>0</v>
      </c>
      <c r="I26" s="284">
        <v>0</v>
      </c>
      <c r="J26" s="284">
        <v>0</v>
      </c>
      <c r="K26" s="284">
        <v>0</v>
      </c>
      <c r="L26" s="284">
        <v>97</v>
      </c>
      <c r="M26" s="284">
        <v>0</v>
      </c>
      <c r="N26" s="284">
        <f t="shared" si="4"/>
        <v>0</v>
      </c>
      <c r="O26" s="284">
        <f>+資源化量内訳!Y26</f>
        <v>0</v>
      </c>
      <c r="P26" s="284">
        <f t="shared" si="5"/>
        <v>731</v>
      </c>
      <c r="Q26" s="284">
        <v>731</v>
      </c>
      <c r="R26" s="284">
        <f t="shared" si="6"/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4</v>
      </c>
      <c r="AA26" s="284">
        <v>0</v>
      </c>
      <c r="AB26" s="284">
        <v>4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2"/>
      <c r="AL27" s="282"/>
      <c r="AM27" s="282"/>
      <c r="AN27" s="282"/>
      <c r="AO27" s="282"/>
      <c r="AP27" s="282"/>
      <c r="AQ27" s="282"/>
      <c r="AR27" s="282"/>
      <c r="AS27" s="282"/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山口県</v>
      </c>
      <c r="B7" s="294" t="str">
        <f>ごみ処理概要!B7</f>
        <v>35000</v>
      </c>
      <c r="C7" s="295" t="s">
        <v>3</v>
      </c>
      <c r="D7" s="297">
        <f t="shared" ref="D7:X7" si="0">SUM(Y7,AT7,BO7)</f>
        <v>155058</v>
      </c>
      <c r="E7" s="297">
        <f t="shared" si="0"/>
        <v>28140</v>
      </c>
      <c r="F7" s="297">
        <f t="shared" si="0"/>
        <v>136</v>
      </c>
      <c r="G7" s="297">
        <f t="shared" si="0"/>
        <v>931</v>
      </c>
      <c r="H7" s="297">
        <f t="shared" si="0"/>
        <v>11492</v>
      </c>
      <c r="I7" s="297">
        <f t="shared" si="0"/>
        <v>6369</v>
      </c>
      <c r="J7" s="297">
        <f t="shared" si="0"/>
        <v>2612</v>
      </c>
      <c r="K7" s="297">
        <f t="shared" si="0"/>
        <v>10</v>
      </c>
      <c r="L7" s="297">
        <f t="shared" si="0"/>
        <v>11030</v>
      </c>
      <c r="M7" s="297">
        <f t="shared" si="0"/>
        <v>2804</v>
      </c>
      <c r="N7" s="297">
        <f t="shared" si="0"/>
        <v>999</v>
      </c>
      <c r="O7" s="297">
        <f t="shared" si="0"/>
        <v>0</v>
      </c>
      <c r="P7" s="297">
        <f t="shared" si="0"/>
        <v>0</v>
      </c>
      <c r="Q7" s="297">
        <f t="shared" si="0"/>
        <v>712</v>
      </c>
      <c r="R7" s="297">
        <f t="shared" si="0"/>
        <v>6315</v>
      </c>
      <c r="S7" s="297">
        <f t="shared" si="0"/>
        <v>0</v>
      </c>
      <c r="T7" s="297">
        <f t="shared" si="0"/>
        <v>34388</v>
      </c>
      <c r="U7" s="297">
        <f t="shared" si="0"/>
        <v>0</v>
      </c>
      <c r="V7" s="297">
        <f t="shared" si="0"/>
        <v>0</v>
      </c>
      <c r="W7" s="297">
        <f t="shared" si="0"/>
        <v>54</v>
      </c>
      <c r="X7" s="297">
        <f t="shared" si="0"/>
        <v>49066</v>
      </c>
      <c r="Y7" s="297">
        <f t="shared" ref="Y7:Y26" si="1">SUM(Z7:AS7)</f>
        <v>22219</v>
      </c>
      <c r="Z7" s="297">
        <f t="shared" ref="Z7:AI7" si="2">SUM(Z$8:Z$207)</f>
        <v>19785</v>
      </c>
      <c r="AA7" s="297">
        <f t="shared" si="2"/>
        <v>98</v>
      </c>
      <c r="AB7" s="297">
        <f t="shared" si="2"/>
        <v>267</v>
      </c>
      <c r="AC7" s="297">
        <f t="shared" si="2"/>
        <v>652</v>
      </c>
      <c r="AD7" s="297">
        <f t="shared" si="2"/>
        <v>48</v>
      </c>
      <c r="AE7" s="297">
        <f t="shared" si="2"/>
        <v>81</v>
      </c>
      <c r="AF7" s="297">
        <f t="shared" si="2"/>
        <v>0</v>
      </c>
      <c r="AG7" s="297">
        <f t="shared" si="2"/>
        <v>16</v>
      </c>
      <c r="AH7" s="297">
        <f t="shared" si="2"/>
        <v>0</v>
      </c>
      <c r="AI7" s="297">
        <f t="shared" si="2"/>
        <v>884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0</v>
      </c>
      <c r="AS7" s="297">
        <f>SUM(AS$8:AS$207)</f>
        <v>388</v>
      </c>
      <c r="AT7" s="297">
        <f>施設資源化量内訳!D7</f>
        <v>125175</v>
      </c>
      <c r="AU7" s="297">
        <f>施設資源化量内訳!E7</f>
        <v>1260</v>
      </c>
      <c r="AV7" s="297">
        <f>施設資源化量内訳!F7</f>
        <v>31</v>
      </c>
      <c r="AW7" s="297">
        <f>施設資源化量内訳!G7</f>
        <v>622</v>
      </c>
      <c r="AX7" s="297">
        <f>施設資源化量内訳!H7</f>
        <v>10399</v>
      </c>
      <c r="AY7" s="297">
        <f>施設資源化量内訳!I7</f>
        <v>6299</v>
      </c>
      <c r="AZ7" s="297">
        <f>施設資源化量内訳!J7</f>
        <v>2521</v>
      </c>
      <c r="BA7" s="297">
        <f>施設資源化量内訳!K7</f>
        <v>10</v>
      </c>
      <c r="BB7" s="297">
        <f>施設資源化量内訳!L7</f>
        <v>11014</v>
      </c>
      <c r="BC7" s="297">
        <f>施設資源化量内訳!M7</f>
        <v>2804</v>
      </c>
      <c r="BD7" s="297">
        <f>施設資源化量内訳!N7</f>
        <v>71</v>
      </c>
      <c r="BE7" s="297">
        <f>施設資源化量内訳!O7</f>
        <v>0</v>
      </c>
      <c r="BF7" s="297">
        <f>施設資源化量内訳!P7</f>
        <v>0</v>
      </c>
      <c r="BG7" s="297">
        <f>施設資源化量内訳!Q7</f>
        <v>712</v>
      </c>
      <c r="BH7" s="297">
        <f>施設資源化量内訳!R7</f>
        <v>6315</v>
      </c>
      <c r="BI7" s="297">
        <f>施設資源化量内訳!S7</f>
        <v>0</v>
      </c>
      <c r="BJ7" s="297">
        <f>施設資源化量内訳!T7</f>
        <v>34388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54</v>
      </c>
      <c r="BN7" s="297">
        <f>施設資源化量内訳!X7</f>
        <v>48675</v>
      </c>
      <c r="BO7" s="297">
        <f t="shared" ref="BO7:BO26" si="3">SUM(BP7:CI7)</f>
        <v>7664</v>
      </c>
      <c r="BP7" s="297">
        <f t="shared" ref="BP7:BY7" si="4">SUM(BP$8:BP$207)</f>
        <v>7095</v>
      </c>
      <c r="BQ7" s="297">
        <f t="shared" si="4"/>
        <v>7</v>
      </c>
      <c r="BR7" s="297">
        <f t="shared" si="4"/>
        <v>42</v>
      </c>
      <c r="BS7" s="297">
        <f t="shared" si="4"/>
        <v>441</v>
      </c>
      <c r="BT7" s="297">
        <f t="shared" si="4"/>
        <v>22</v>
      </c>
      <c r="BU7" s="297">
        <f t="shared" si="4"/>
        <v>10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44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3</v>
      </c>
      <c r="CJ7" s="298">
        <f>+COUNTIF(CJ$8:CJ$207,"有る")</f>
        <v>17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6" si="5">SUM(Y8,AT8,BO8)</f>
        <v>35806</v>
      </c>
      <c r="E8" s="284">
        <f t="shared" ref="E8:E26" si="6">SUM(Z8,AU8,BP8)</f>
        <v>6220</v>
      </c>
      <c r="F8" s="284">
        <f t="shared" ref="F8:F26" si="7">SUM(AA8,AV8,BQ8)</f>
        <v>0</v>
      </c>
      <c r="G8" s="284">
        <f t="shared" ref="G8:G26" si="8">SUM(AB8,AW8,BR8)</f>
        <v>0</v>
      </c>
      <c r="H8" s="284">
        <f t="shared" ref="H8:H26" si="9">SUM(AC8,AX8,BS8)</f>
        <v>1872</v>
      </c>
      <c r="I8" s="284">
        <f t="shared" ref="I8:I26" si="10">SUM(AD8,AY8,BT8)</f>
        <v>505</v>
      </c>
      <c r="J8" s="284">
        <f t="shared" ref="J8:J26" si="11">SUM(AE8,AZ8,BU8)</f>
        <v>459</v>
      </c>
      <c r="K8" s="284">
        <f t="shared" ref="K8:K26" si="12">SUM(AF8,BA8,BV8)</f>
        <v>0</v>
      </c>
      <c r="L8" s="284">
        <f t="shared" ref="L8:L26" si="13">SUM(AG8,BB8,BW8)</f>
        <v>1733</v>
      </c>
      <c r="M8" s="284">
        <f t="shared" ref="M8:M26" si="14">SUM(AH8,BC8,BX8)</f>
        <v>0</v>
      </c>
      <c r="N8" s="284">
        <f t="shared" ref="N8:N26" si="15">SUM(AI8,BD8,BY8)</f>
        <v>5</v>
      </c>
      <c r="O8" s="284">
        <f t="shared" ref="O8:O26" si="16">SUM(AJ8,BE8,BZ8)</f>
        <v>0</v>
      </c>
      <c r="P8" s="284">
        <f t="shared" ref="P8:P26" si="17">SUM(AK8,BF8,CA8)</f>
        <v>0</v>
      </c>
      <c r="Q8" s="284">
        <f t="shared" ref="Q8:Q26" si="18">SUM(AL8,BG8,CB8)</f>
        <v>0</v>
      </c>
      <c r="R8" s="284">
        <f t="shared" ref="R8:R26" si="19">SUM(AM8,BH8,CC8)</f>
        <v>0</v>
      </c>
      <c r="S8" s="284">
        <f t="shared" ref="S8:S26" si="20">SUM(AN8,BI8,CD8)</f>
        <v>0</v>
      </c>
      <c r="T8" s="284">
        <f t="shared" ref="T8:T26" si="21">SUM(AO8,BJ8,CE8)</f>
        <v>9990</v>
      </c>
      <c r="U8" s="284">
        <f t="shared" ref="U8:U26" si="22">SUM(AP8,BK8,CF8)</f>
        <v>0</v>
      </c>
      <c r="V8" s="284">
        <f t="shared" ref="V8:V26" si="23">SUM(AQ8,BL8,CG8)</f>
        <v>0</v>
      </c>
      <c r="W8" s="284">
        <f t="shared" ref="W8:W26" si="24">SUM(AR8,BM8,CH8)</f>
        <v>0</v>
      </c>
      <c r="X8" s="284">
        <f t="shared" ref="X8:X26" si="25">SUM(AS8,BN8,CI8)</f>
        <v>15022</v>
      </c>
      <c r="Y8" s="284">
        <f t="shared" si="1"/>
        <v>2848</v>
      </c>
      <c r="Z8" s="284">
        <v>2848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800</v>
      </c>
      <c r="AK8" s="287" t="s">
        <v>800</v>
      </c>
      <c r="AL8" s="287" t="s">
        <v>800</v>
      </c>
      <c r="AM8" s="287" t="s">
        <v>800</v>
      </c>
      <c r="AN8" s="287" t="s">
        <v>800</v>
      </c>
      <c r="AO8" s="287" t="s">
        <v>800</v>
      </c>
      <c r="AP8" s="287" t="s">
        <v>800</v>
      </c>
      <c r="AQ8" s="287" t="s">
        <v>800</v>
      </c>
      <c r="AR8" s="284">
        <v>0</v>
      </c>
      <c r="AS8" s="284">
        <v>0</v>
      </c>
      <c r="AT8" s="284">
        <f>施設資源化量内訳!D8</f>
        <v>29808</v>
      </c>
      <c r="AU8" s="284">
        <f>施設資源化量内訳!E8</f>
        <v>378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1721</v>
      </c>
      <c r="AY8" s="284">
        <f>施設資源化量内訳!I8</f>
        <v>505</v>
      </c>
      <c r="AZ8" s="284">
        <f>施設資源化量内訳!J8</f>
        <v>459</v>
      </c>
      <c r="BA8" s="284">
        <f>施設資源化量内訳!K8</f>
        <v>0</v>
      </c>
      <c r="BB8" s="284">
        <f>施設資源化量内訳!L8</f>
        <v>1733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9990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15022</v>
      </c>
      <c r="BO8" s="284">
        <f t="shared" si="3"/>
        <v>3150</v>
      </c>
      <c r="BP8" s="284">
        <v>2994</v>
      </c>
      <c r="BQ8" s="284">
        <v>0</v>
      </c>
      <c r="BR8" s="284">
        <v>0</v>
      </c>
      <c r="BS8" s="284">
        <v>151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5</v>
      </c>
      <c r="BZ8" s="287" t="s">
        <v>800</v>
      </c>
      <c r="CA8" s="287" t="s">
        <v>800</v>
      </c>
      <c r="CB8" s="287" t="s">
        <v>800</v>
      </c>
      <c r="CC8" s="287" t="s">
        <v>800</v>
      </c>
      <c r="CD8" s="287" t="s">
        <v>800</v>
      </c>
      <c r="CE8" s="287" t="s">
        <v>800</v>
      </c>
      <c r="CF8" s="287" t="s">
        <v>800</v>
      </c>
      <c r="CG8" s="287" t="s">
        <v>800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15903</v>
      </c>
      <c r="E9" s="284">
        <f t="shared" si="6"/>
        <v>1708</v>
      </c>
      <c r="F9" s="284">
        <f t="shared" si="7"/>
        <v>0</v>
      </c>
      <c r="G9" s="284">
        <f t="shared" si="8"/>
        <v>240</v>
      </c>
      <c r="H9" s="284">
        <f t="shared" si="9"/>
        <v>1180</v>
      </c>
      <c r="I9" s="284">
        <f t="shared" si="10"/>
        <v>592</v>
      </c>
      <c r="J9" s="284">
        <f t="shared" si="11"/>
        <v>344</v>
      </c>
      <c r="K9" s="284">
        <f t="shared" si="12"/>
        <v>0</v>
      </c>
      <c r="L9" s="284">
        <f t="shared" si="13"/>
        <v>1181</v>
      </c>
      <c r="M9" s="284">
        <f t="shared" si="14"/>
        <v>0</v>
      </c>
      <c r="N9" s="284">
        <f t="shared" si="15"/>
        <v>1</v>
      </c>
      <c r="O9" s="284">
        <f t="shared" si="16"/>
        <v>0</v>
      </c>
      <c r="P9" s="284">
        <f t="shared" si="17"/>
        <v>0</v>
      </c>
      <c r="Q9" s="284">
        <f t="shared" si="18"/>
        <v>712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9945</v>
      </c>
      <c r="Y9" s="284">
        <f t="shared" si="1"/>
        <v>836</v>
      </c>
      <c r="Z9" s="284">
        <v>825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800</v>
      </c>
      <c r="AK9" s="287" t="s">
        <v>800</v>
      </c>
      <c r="AL9" s="287" t="s">
        <v>800</v>
      </c>
      <c r="AM9" s="287" t="s">
        <v>800</v>
      </c>
      <c r="AN9" s="287" t="s">
        <v>800</v>
      </c>
      <c r="AO9" s="287" t="s">
        <v>800</v>
      </c>
      <c r="AP9" s="287" t="s">
        <v>800</v>
      </c>
      <c r="AQ9" s="287" t="s">
        <v>800</v>
      </c>
      <c r="AR9" s="284">
        <v>0</v>
      </c>
      <c r="AS9" s="284">
        <v>11</v>
      </c>
      <c r="AT9" s="284">
        <f>施設資源化量内訳!D9</f>
        <v>14085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240</v>
      </c>
      <c r="AX9" s="284">
        <f>施設資源化量内訳!H9</f>
        <v>1089</v>
      </c>
      <c r="AY9" s="284">
        <f>施設資源化量内訳!I9</f>
        <v>585</v>
      </c>
      <c r="AZ9" s="284">
        <f>施設資源化量内訳!J9</f>
        <v>344</v>
      </c>
      <c r="BA9" s="284">
        <f>施設資源化量内訳!K9</f>
        <v>0</v>
      </c>
      <c r="BB9" s="284">
        <f>施設資源化量内訳!L9</f>
        <v>1181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712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9934</v>
      </c>
      <c r="BO9" s="284">
        <f t="shared" si="3"/>
        <v>982</v>
      </c>
      <c r="BP9" s="284">
        <v>883</v>
      </c>
      <c r="BQ9" s="284">
        <v>0</v>
      </c>
      <c r="BR9" s="284">
        <v>0</v>
      </c>
      <c r="BS9" s="284">
        <v>91</v>
      </c>
      <c r="BT9" s="284">
        <v>7</v>
      </c>
      <c r="BU9" s="284">
        <v>0</v>
      </c>
      <c r="BV9" s="284">
        <v>0</v>
      </c>
      <c r="BW9" s="284">
        <v>0</v>
      </c>
      <c r="BX9" s="284">
        <v>0</v>
      </c>
      <c r="BY9" s="284">
        <v>1</v>
      </c>
      <c r="BZ9" s="287" t="s">
        <v>800</v>
      </c>
      <c r="CA9" s="287" t="s">
        <v>800</v>
      </c>
      <c r="CB9" s="287" t="s">
        <v>800</v>
      </c>
      <c r="CC9" s="287" t="s">
        <v>800</v>
      </c>
      <c r="CD9" s="287" t="s">
        <v>800</v>
      </c>
      <c r="CE9" s="287" t="s">
        <v>800</v>
      </c>
      <c r="CF9" s="287" t="s">
        <v>800</v>
      </c>
      <c r="CG9" s="287" t="s">
        <v>800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24121</v>
      </c>
      <c r="E10" s="284">
        <f t="shared" si="6"/>
        <v>4517</v>
      </c>
      <c r="F10" s="284">
        <f t="shared" si="7"/>
        <v>31</v>
      </c>
      <c r="G10" s="284">
        <f t="shared" si="8"/>
        <v>223</v>
      </c>
      <c r="H10" s="284">
        <f t="shared" si="9"/>
        <v>2078</v>
      </c>
      <c r="I10" s="284">
        <f t="shared" si="10"/>
        <v>1459</v>
      </c>
      <c r="J10" s="284">
        <f t="shared" si="11"/>
        <v>456</v>
      </c>
      <c r="K10" s="284">
        <f t="shared" si="12"/>
        <v>0</v>
      </c>
      <c r="L10" s="284">
        <f t="shared" si="13"/>
        <v>1593</v>
      </c>
      <c r="M10" s="284">
        <f t="shared" si="14"/>
        <v>0</v>
      </c>
      <c r="N10" s="284">
        <f t="shared" si="15"/>
        <v>177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6658</v>
      </c>
      <c r="U10" s="284">
        <f t="shared" si="22"/>
        <v>0</v>
      </c>
      <c r="V10" s="284">
        <f t="shared" si="23"/>
        <v>0</v>
      </c>
      <c r="W10" s="284">
        <f t="shared" si="24"/>
        <v>14</v>
      </c>
      <c r="X10" s="284">
        <f t="shared" si="25"/>
        <v>6915</v>
      </c>
      <c r="Y10" s="284">
        <f t="shared" si="1"/>
        <v>3973</v>
      </c>
      <c r="Z10" s="284">
        <v>3795</v>
      </c>
      <c r="AA10" s="284">
        <v>0</v>
      </c>
      <c r="AB10" s="284">
        <v>0</v>
      </c>
      <c r="AC10" s="284">
        <v>20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158</v>
      </c>
      <c r="AJ10" s="287" t="s">
        <v>800</v>
      </c>
      <c r="AK10" s="287" t="s">
        <v>800</v>
      </c>
      <c r="AL10" s="287" t="s">
        <v>800</v>
      </c>
      <c r="AM10" s="287" t="s">
        <v>800</v>
      </c>
      <c r="AN10" s="287" t="s">
        <v>800</v>
      </c>
      <c r="AO10" s="287" t="s">
        <v>800</v>
      </c>
      <c r="AP10" s="287" t="s">
        <v>800</v>
      </c>
      <c r="AQ10" s="287" t="s">
        <v>800</v>
      </c>
      <c r="AR10" s="284">
        <v>0</v>
      </c>
      <c r="AS10" s="284">
        <v>0</v>
      </c>
      <c r="AT10" s="284">
        <f>施設資源化量内訳!D10</f>
        <v>19337</v>
      </c>
      <c r="AU10" s="284">
        <f>施設資源化量内訳!E10</f>
        <v>0</v>
      </c>
      <c r="AV10" s="284">
        <f>施設資源化量内訳!F10</f>
        <v>26</v>
      </c>
      <c r="AW10" s="284">
        <f>施設資源化量内訳!G10</f>
        <v>223</v>
      </c>
      <c r="AX10" s="284">
        <f>施設資源化量内訳!H10</f>
        <v>1997</v>
      </c>
      <c r="AY10" s="284">
        <f>施設資源化量内訳!I10</f>
        <v>1455</v>
      </c>
      <c r="AZ10" s="284">
        <f>施設資源化量内訳!J10</f>
        <v>456</v>
      </c>
      <c r="BA10" s="284">
        <f>施設資源化量内訳!K10</f>
        <v>0</v>
      </c>
      <c r="BB10" s="284">
        <f>施設資源化量内訳!L10</f>
        <v>1593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6658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14</v>
      </c>
      <c r="BN10" s="284">
        <f>施設資源化量内訳!X10</f>
        <v>6915</v>
      </c>
      <c r="BO10" s="284">
        <f t="shared" si="3"/>
        <v>811</v>
      </c>
      <c r="BP10" s="284">
        <v>722</v>
      </c>
      <c r="BQ10" s="284">
        <v>5</v>
      </c>
      <c r="BR10" s="284">
        <v>0</v>
      </c>
      <c r="BS10" s="284">
        <v>61</v>
      </c>
      <c r="BT10" s="284">
        <v>4</v>
      </c>
      <c r="BU10" s="284">
        <v>0</v>
      </c>
      <c r="BV10" s="284">
        <v>0</v>
      </c>
      <c r="BW10" s="284">
        <v>0</v>
      </c>
      <c r="BX10" s="284">
        <v>0</v>
      </c>
      <c r="BY10" s="284">
        <v>19</v>
      </c>
      <c r="BZ10" s="287" t="s">
        <v>800</v>
      </c>
      <c r="CA10" s="287" t="s">
        <v>800</v>
      </c>
      <c r="CB10" s="287" t="s">
        <v>800</v>
      </c>
      <c r="CC10" s="287" t="s">
        <v>800</v>
      </c>
      <c r="CD10" s="287" t="s">
        <v>800</v>
      </c>
      <c r="CE10" s="287" t="s">
        <v>800</v>
      </c>
      <c r="CF10" s="287" t="s">
        <v>800</v>
      </c>
      <c r="CG10" s="287" t="s">
        <v>800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5111</v>
      </c>
      <c r="E11" s="284">
        <f t="shared" si="6"/>
        <v>2349</v>
      </c>
      <c r="F11" s="284">
        <f t="shared" si="7"/>
        <v>51</v>
      </c>
      <c r="G11" s="284">
        <f t="shared" si="8"/>
        <v>31</v>
      </c>
      <c r="H11" s="284">
        <f t="shared" si="9"/>
        <v>542</v>
      </c>
      <c r="I11" s="284">
        <f t="shared" si="10"/>
        <v>379</v>
      </c>
      <c r="J11" s="284">
        <f t="shared" si="11"/>
        <v>161</v>
      </c>
      <c r="K11" s="284">
        <f t="shared" si="12"/>
        <v>0</v>
      </c>
      <c r="L11" s="284">
        <f t="shared" si="13"/>
        <v>317</v>
      </c>
      <c r="M11" s="284">
        <f t="shared" si="14"/>
        <v>0</v>
      </c>
      <c r="N11" s="284">
        <f t="shared" si="15"/>
        <v>27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1227</v>
      </c>
      <c r="U11" s="284">
        <f t="shared" si="22"/>
        <v>0</v>
      </c>
      <c r="V11" s="284">
        <f t="shared" si="23"/>
        <v>0</v>
      </c>
      <c r="W11" s="284">
        <f t="shared" si="24"/>
        <v>1</v>
      </c>
      <c r="X11" s="284">
        <f t="shared" si="25"/>
        <v>26</v>
      </c>
      <c r="Y11" s="284">
        <f t="shared" si="1"/>
        <v>1828</v>
      </c>
      <c r="Z11" s="284">
        <v>1523</v>
      </c>
      <c r="AA11" s="284">
        <v>47</v>
      </c>
      <c r="AB11" s="284">
        <v>0</v>
      </c>
      <c r="AC11" s="284">
        <v>133</v>
      </c>
      <c r="AD11" s="284">
        <v>39</v>
      </c>
      <c r="AE11" s="284">
        <v>70</v>
      </c>
      <c r="AF11" s="284">
        <v>0</v>
      </c>
      <c r="AG11" s="284">
        <v>16</v>
      </c>
      <c r="AH11" s="284">
        <v>0</v>
      </c>
      <c r="AI11" s="287">
        <v>0</v>
      </c>
      <c r="AJ11" s="287" t="s">
        <v>800</v>
      </c>
      <c r="AK11" s="287" t="s">
        <v>800</v>
      </c>
      <c r="AL11" s="287" t="s">
        <v>800</v>
      </c>
      <c r="AM11" s="287" t="s">
        <v>800</v>
      </c>
      <c r="AN11" s="287" t="s">
        <v>800</v>
      </c>
      <c r="AO11" s="287" t="s">
        <v>800</v>
      </c>
      <c r="AP11" s="287" t="s">
        <v>800</v>
      </c>
      <c r="AQ11" s="287" t="s">
        <v>800</v>
      </c>
      <c r="AR11" s="284">
        <v>0</v>
      </c>
      <c r="AS11" s="284">
        <v>0</v>
      </c>
      <c r="AT11" s="284">
        <f>施設資源化量内訳!D11</f>
        <v>2932</v>
      </c>
      <c r="AU11" s="284">
        <f>施設資源化量内訳!E11</f>
        <v>475</v>
      </c>
      <c r="AV11" s="284">
        <f>施設資源化量内訳!F11</f>
        <v>4</v>
      </c>
      <c r="AW11" s="284">
        <f>施設資源化量内訳!G11</f>
        <v>31</v>
      </c>
      <c r="AX11" s="284">
        <f>施設資源化量内訳!H11</f>
        <v>409</v>
      </c>
      <c r="AY11" s="284">
        <f>施設資源化量内訳!I11</f>
        <v>340</v>
      </c>
      <c r="AZ11" s="284">
        <f>施設資源化量内訳!J11</f>
        <v>91</v>
      </c>
      <c r="BA11" s="284">
        <f>施設資源化量内訳!K11</f>
        <v>0</v>
      </c>
      <c r="BB11" s="284">
        <f>施設資源化量内訳!L11</f>
        <v>301</v>
      </c>
      <c r="BC11" s="284">
        <f>施設資源化量内訳!M11</f>
        <v>0</v>
      </c>
      <c r="BD11" s="284">
        <f>施設資源化量内訳!N11</f>
        <v>27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1227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1</v>
      </c>
      <c r="BN11" s="284">
        <f>施設資源化量内訳!X11</f>
        <v>26</v>
      </c>
      <c r="BO11" s="284">
        <f t="shared" si="3"/>
        <v>351</v>
      </c>
      <c r="BP11" s="284">
        <v>351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800</v>
      </c>
      <c r="CA11" s="287" t="s">
        <v>800</v>
      </c>
      <c r="CB11" s="287" t="s">
        <v>800</v>
      </c>
      <c r="CC11" s="287" t="s">
        <v>800</v>
      </c>
      <c r="CD11" s="287" t="s">
        <v>800</v>
      </c>
      <c r="CE11" s="287" t="s">
        <v>800</v>
      </c>
      <c r="CF11" s="287" t="s">
        <v>800</v>
      </c>
      <c r="CG11" s="287" t="s">
        <v>800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10485</v>
      </c>
      <c r="E12" s="284">
        <f t="shared" si="6"/>
        <v>778</v>
      </c>
      <c r="F12" s="284">
        <f t="shared" si="7"/>
        <v>6</v>
      </c>
      <c r="G12" s="284">
        <f t="shared" si="8"/>
        <v>65</v>
      </c>
      <c r="H12" s="284">
        <f t="shared" si="9"/>
        <v>982</v>
      </c>
      <c r="I12" s="284">
        <f t="shared" si="10"/>
        <v>589</v>
      </c>
      <c r="J12" s="284">
        <f t="shared" si="11"/>
        <v>37</v>
      </c>
      <c r="K12" s="284">
        <f t="shared" si="12"/>
        <v>0</v>
      </c>
      <c r="L12" s="284">
        <f t="shared" si="13"/>
        <v>658</v>
      </c>
      <c r="M12" s="284">
        <f t="shared" si="14"/>
        <v>0</v>
      </c>
      <c r="N12" s="284">
        <f t="shared" si="15"/>
        <v>41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2928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4401</v>
      </c>
      <c r="Y12" s="284">
        <f t="shared" si="1"/>
        <v>599</v>
      </c>
      <c r="Z12" s="284">
        <v>523</v>
      </c>
      <c r="AA12" s="284">
        <v>6</v>
      </c>
      <c r="AB12" s="284">
        <v>0</v>
      </c>
      <c r="AC12" s="284">
        <v>27</v>
      </c>
      <c r="AD12" s="284">
        <v>9</v>
      </c>
      <c r="AE12" s="284">
        <v>0</v>
      </c>
      <c r="AF12" s="284">
        <v>0</v>
      </c>
      <c r="AG12" s="284">
        <v>0</v>
      </c>
      <c r="AH12" s="284">
        <v>0</v>
      </c>
      <c r="AI12" s="287">
        <v>34</v>
      </c>
      <c r="AJ12" s="287" t="s">
        <v>800</v>
      </c>
      <c r="AK12" s="287" t="s">
        <v>800</v>
      </c>
      <c r="AL12" s="287" t="s">
        <v>800</v>
      </c>
      <c r="AM12" s="287" t="s">
        <v>800</v>
      </c>
      <c r="AN12" s="287" t="s">
        <v>800</v>
      </c>
      <c r="AO12" s="287" t="s">
        <v>800</v>
      </c>
      <c r="AP12" s="287" t="s">
        <v>800</v>
      </c>
      <c r="AQ12" s="287" t="s">
        <v>800</v>
      </c>
      <c r="AR12" s="284">
        <v>0</v>
      </c>
      <c r="AS12" s="284">
        <v>0</v>
      </c>
      <c r="AT12" s="284">
        <f>施設資源化量内訳!D12</f>
        <v>9574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65</v>
      </c>
      <c r="AX12" s="284">
        <f>施設資源化量内訳!H12</f>
        <v>907</v>
      </c>
      <c r="AY12" s="284">
        <f>施設資源化量内訳!I12</f>
        <v>573</v>
      </c>
      <c r="AZ12" s="284">
        <f>施設資源化量内訳!J12</f>
        <v>37</v>
      </c>
      <c r="BA12" s="284">
        <f>施設資源化量内訳!K12</f>
        <v>0</v>
      </c>
      <c r="BB12" s="284">
        <f>施設資源化量内訳!L12</f>
        <v>658</v>
      </c>
      <c r="BC12" s="284">
        <f>施設資源化量内訳!M12</f>
        <v>0</v>
      </c>
      <c r="BD12" s="284">
        <f>施設資源化量内訳!N12</f>
        <v>5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2928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4401</v>
      </c>
      <c r="BO12" s="284">
        <f t="shared" si="3"/>
        <v>312</v>
      </c>
      <c r="BP12" s="284">
        <v>255</v>
      </c>
      <c r="BQ12" s="284">
        <v>0</v>
      </c>
      <c r="BR12" s="284">
        <v>0</v>
      </c>
      <c r="BS12" s="284">
        <v>48</v>
      </c>
      <c r="BT12" s="284">
        <v>7</v>
      </c>
      <c r="BU12" s="284">
        <v>0</v>
      </c>
      <c r="BV12" s="284">
        <v>0</v>
      </c>
      <c r="BW12" s="284">
        <v>0</v>
      </c>
      <c r="BX12" s="284">
        <v>0</v>
      </c>
      <c r="BY12" s="284">
        <v>2</v>
      </c>
      <c r="BZ12" s="287" t="s">
        <v>800</v>
      </c>
      <c r="CA12" s="287" t="s">
        <v>800</v>
      </c>
      <c r="CB12" s="287" t="s">
        <v>800</v>
      </c>
      <c r="CC12" s="287" t="s">
        <v>800</v>
      </c>
      <c r="CD12" s="287" t="s">
        <v>800</v>
      </c>
      <c r="CE12" s="287" t="s">
        <v>800</v>
      </c>
      <c r="CF12" s="287" t="s">
        <v>800</v>
      </c>
      <c r="CG12" s="287" t="s">
        <v>800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5536</v>
      </c>
      <c r="E13" s="284">
        <f t="shared" si="6"/>
        <v>896</v>
      </c>
      <c r="F13" s="284">
        <f t="shared" si="7"/>
        <v>1</v>
      </c>
      <c r="G13" s="284">
        <f t="shared" si="8"/>
        <v>295</v>
      </c>
      <c r="H13" s="284">
        <f t="shared" si="9"/>
        <v>473</v>
      </c>
      <c r="I13" s="284">
        <f t="shared" si="10"/>
        <v>227</v>
      </c>
      <c r="J13" s="284">
        <f t="shared" si="11"/>
        <v>132</v>
      </c>
      <c r="K13" s="284">
        <f t="shared" si="12"/>
        <v>0</v>
      </c>
      <c r="L13" s="284">
        <f t="shared" si="13"/>
        <v>729</v>
      </c>
      <c r="M13" s="284">
        <f t="shared" si="14"/>
        <v>652</v>
      </c>
      <c r="N13" s="284">
        <f t="shared" si="15"/>
        <v>136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1005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990</v>
      </c>
      <c r="Y13" s="284">
        <f t="shared" si="1"/>
        <v>1242</v>
      </c>
      <c r="Z13" s="284">
        <v>841</v>
      </c>
      <c r="AA13" s="284">
        <v>1</v>
      </c>
      <c r="AB13" s="284">
        <v>267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133</v>
      </c>
      <c r="AJ13" s="287" t="s">
        <v>800</v>
      </c>
      <c r="AK13" s="287" t="s">
        <v>800</v>
      </c>
      <c r="AL13" s="287" t="s">
        <v>800</v>
      </c>
      <c r="AM13" s="287" t="s">
        <v>800</v>
      </c>
      <c r="AN13" s="287" t="s">
        <v>800</v>
      </c>
      <c r="AO13" s="287" t="s">
        <v>800</v>
      </c>
      <c r="AP13" s="287" t="s">
        <v>800</v>
      </c>
      <c r="AQ13" s="287" t="s">
        <v>800</v>
      </c>
      <c r="AR13" s="284">
        <v>0</v>
      </c>
      <c r="AS13" s="284">
        <v>0</v>
      </c>
      <c r="AT13" s="284">
        <f>施設資源化量内訳!D13</f>
        <v>4204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471</v>
      </c>
      <c r="AY13" s="284">
        <f>施設資源化量内訳!I13</f>
        <v>226</v>
      </c>
      <c r="AZ13" s="284">
        <f>施設資源化量内訳!J13</f>
        <v>131</v>
      </c>
      <c r="BA13" s="284">
        <f>施設資源化量内訳!K13</f>
        <v>0</v>
      </c>
      <c r="BB13" s="284">
        <f>施設資源化量内訳!L13</f>
        <v>729</v>
      </c>
      <c r="BC13" s="284">
        <f>施設資源化量内訳!M13</f>
        <v>652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1005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990</v>
      </c>
      <c r="BO13" s="284">
        <f t="shared" si="3"/>
        <v>90</v>
      </c>
      <c r="BP13" s="284">
        <v>55</v>
      </c>
      <c r="BQ13" s="284">
        <v>0</v>
      </c>
      <c r="BR13" s="284">
        <v>28</v>
      </c>
      <c r="BS13" s="284">
        <v>2</v>
      </c>
      <c r="BT13" s="284">
        <v>1</v>
      </c>
      <c r="BU13" s="284">
        <v>1</v>
      </c>
      <c r="BV13" s="284">
        <v>0</v>
      </c>
      <c r="BW13" s="284">
        <v>0</v>
      </c>
      <c r="BX13" s="284">
        <v>0</v>
      </c>
      <c r="BY13" s="284">
        <v>3</v>
      </c>
      <c r="BZ13" s="287" t="s">
        <v>800</v>
      </c>
      <c r="CA13" s="287" t="s">
        <v>800</v>
      </c>
      <c r="CB13" s="287" t="s">
        <v>800</v>
      </c>
      <c r="CC13" s="287" t="s">
        <v>800</v>
      </c>
      <c r="CD13" s="287" t="s">
        <v>800</v>
      </c>
      <c r="CE13" s="287" t="s">
        <v>800</v>
      </c>
      <c r="CF13" s="287" t="s">
        <v>800</v>
      </c>
      <c r="CG13" s="287" t="s">
        <v>800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17542</v>
      </c>
      <c r="E14" s="284">
        <f t="shared" si="6"/>
        <v>2743</v>
      </c>
      <c r="F14" s="284">
        <f t="shared" si="7"/>
        <v>7</v>
      </c>
      <c r="G14" s="284">
        <f t="shared" si="8"/>
        <v>0</v>
      </c>
      <c r="H14" s="284">
        <f t="shared" si="9"/>
        <v>1089</v>
      </c>
      <c r="I14" s="284">
        <f t="shared" si="10"/>
        <v>265</v>
      </c>
      <c r="J14" s="284">
        <f t="shared" si="11"/>
        <v>200</v>
      </c>
      <c r="K14" s="284">
        <f t="shared" si="12"/>
        <v>0</v>
      </c>
      <c r="L14" s="284">
        <f t="shared" si="13"/>
        <v>1855</v>
      </c>
      <c r="M14" s="284">
        <f t="shared" si="14"/>
        <v>0</v>
      </c>
      <c r="N14" s="284">
        <f t="shared" si="15"/>
        <v>164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3456</v>
      </c>
      <c r="U14" s="284">
        <f t="shared" si="22"/>
        <v>0</v>
      </c>
      <c r="V14" s="284">
        <f t="shared" si="23"/>
        <v>0</v>
      </c>
      <c r="W14" s="284">
        <f t="shared" si="24"/>
        <v>39</v>
      </c>
      <c r="X14" s="284">
        <f t="shared" si="25"/>
        <v>7724</v>
      </c>
      <c r="Y14" s="284">
        <f t="shared" si="1"/>
        <v>2794</v>
      </c>
      <c r="Z14" s="284">
        <v>2518</v>
      </c>
      <c r="AA14" s="284">
        <v>7</v>
      </c>
      <c r="AB14" s="284">
        <v>0</v>
      </c>
      <c r="AC14" s="284">
        <v>105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164</v>
      </c>
      <c r="AJ14" s="287" t="s">
        <v>800</v>
      </c>
      <c r="AK14" s="287" t="s">
        <v>800</v>
      </c>
      <c r="AL14" s="287" t="s">
        <v>800</v>
      </c>
      <c r="AM14" s="287" t="s">
        <v>800</v>
      </c>
      <c r="AN14" s="287" t="s">
        <v>800</v>
      </c>
      <c r="AO14" s="287" t="s">
        <v>800</v>
      </c>
      <c r="AP14" s="287" t="s">
        <v>800</v>
      </c>
      <c r="AQ14" s="287" t="s">
        <v>800</v>
      </c>
      <c r="AR14" s="284">
        <v>0</v>
      </c>
      <c r="AS14" s="284">
        <v>0</v>
      </c>
      <c r="AT14" s="284">
        <f>施設資源化量内訳!D14</f>
        <v>14506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967</v>
      </c>
      <c r="AY14" s="284">
        <f>施設資源化量内訳!I14</f>
        <v>265</v>
      </c>
      <c r="AZ14" s="284">
        <f>施設資源化量内訳!J14</f>
        <v>200</v>
      </c>
      <c r="BA14" s="284">
        <f>施設資源化量内訳!K14</f>
        <v>0</v>
      </c>
      <c r="BB14" s="284">
        <f>施設資源化量内訳!L14</f>
        <v>1855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3456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39</v>
      </c>
      <c r="BN14" s="284">
        <f>施設資源化量内訳!X14</f>
        <v>7724</v>
      </c>
      <c r="BO14" s="284">
        <f t="shared" si="3"/>
        <v>242</v>
      </c>
      <c r="BP14" s="284">
        <v>225</v>
      </c>
      <c r="BQ14" s="284">
        <v>0</v>
      </c>
      <c r="BR14" s="284">
        <v>0</v>
      </c>
      <c r="BS14" s="284">
        <v>17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800</v>
      </c>
      <c r="CA14" s="287" t="s">
        <v>800</v>
      </c>
      <c r="CB14" s="287" t="s">
        <v>800</v>
      </c>
      <c r="CC14" s="287" t="s">
        <v>800</v>
      </c>
      <c r="CD14" s="287" t="s">
        <v>800</v>
      </c>
      <c r="CE14" s="287" t="s">
        <v>800</v>
      </c>
      <c r="CF14" s="287" t="s">
        <v>800</v>
      </c>
      <c r="CG14" s="287" t="s">
        <v>800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4731</v>
      </c>
      <c r="E15" s="284">
        <f t="shared" si="6"/>
        <v>999</v>
      </c>
      <c r="F15" s="284">
        <f t="shared" si="7"/>
        <v>0</v>
      </c>
      <c r="G15" s="284">
        <f t="shared" si="8"/>
        <v>14</v>
      </c>
      <c r="H15" s="284">
        <f t="shared" si="9"/>
        <v>426</v>
      </c>
      <c r="I15" s="284">
        <f t="shared" si="10"/>
        <v>198</v>
      </c>
      <c r="J15" s="284">
        <f t="shared" si="11"/>
        <v>114</v>
      </c>
      <c r="K15" s="284">
        <f t="shared" si="12"/>
        <v>0</v>
      </c>
      <c r="L15" s="284">
        <f t="shared" si="13"/>
        <v>637</v>
      </c>
      <c r="M15" s="284">
        <f t="shared" si="14"/>
        <v>570</v>
      </c>
      <c r="N15" s="284">
        <f t="shared" si="15"/>
        <v>112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836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825</v>
      </c>
      <c r="Y15" s="284">
        <f t="shared" si="1"/>
        <v>683</v>
      </c>
      <c r="Z15" s="284">
        <v>577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106</v>
      </c>
      <c r="AJ15" s="287" t="s">
        <v>800</v>
      </c>
      <c r="AK15" s="287" t="s">
        <v>800</v>
      </c>
      <c r="AL15" s="287" t="s">
        <v>800</v>
      </c>
      <c r="AM15" s="287" t="s">
        <v>800</v>
      </c>
      <c r="AN15" s="287" t="s">
        <v>800</v>
      </c>
      <c r="AO15" s="287" t="s">
        <v>800</v>
      </c>
      <c r="AP15" s="287" t="s">
        <v>800</v>
      </c>
      <c r="AQ15" s="287" t="s">
        <v>800</v>
      </c>
      <c r="AR15" s="284">
        <v>0</v>
      </c>
      <c r="AS15" s="284">
        <v>0</v>
      </c>
      <c r="AT15" s="284">
        <f>施設資源化量内訳!D15</f>
        <v>3591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411</v>
      </c>
      <c r="AY15" s="284">
        <f>施設資源化量内訳!I15</f>
        <v>198</v>
      </c>
      <c r="AZ15" s="284">
        <f>施設資源化量内訳!J15</f>
        <v>114</v>
      </c>
      <c r="BA15" s="284">
        <f>施設資源化量内訳!K15</f>
        <v>0</v>
      </c>
      <c r="BB15" s="284">
        <f>施設資源化量内訳!L15</f>
        <v>637</v>
      </c>
      <c r="BC15" s="284">
        <f>施設資源化量内訳!M15</f>
        <v>570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836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825</v>
      </c>
      <c r="BO15" s="284">
        <f t="shared" si="3"/>
        <v>457</v>
      </c>
      <c r="BP15" s="284">
        <v>422</v>
      </c>
      <c r="BQ15" s="284">
        <v>0</v>
      </c>
      <c r="BR15" s="284">
        <v>14</v>
      </c>
      <c r="BS15" s="284">
        <v>15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6</v>
      </c>
      <c r="BZ15" s="287" t="s">
        <v>800</v>
      </c>
      <c r="CA15" s="287" t="s">
        <v>800</v>
      </c>
      <c r="CB15" s="287" t="s">
        <v>800</v>
      </c>
      <c r="CC15" s="287" t="s">
        <v>800</v>
      </c>
      <c r="CD15" s="287" t="s">
        <v>800</v>
      </c>
      <c r="CE15" s="287" t="s">
        <v>800</v>
      </c>
      <c r="CF15" s="287" t="s">
        <v>800</v>
      </c>
      <c r="CG15" s="287" t="s">
        <v>800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3817</v>
      </c>
      <c r="E16" s="284">
        <f t="shared" si="6"/>
        <v>1993</v>
      </c>
      <c r="F16" s="284">
        <f t="shared" si="7"/>
        <v>0</v>
      </c>
      <c r="G16" s="284">
        <f t="shared" si="8"/>
        <v>62</v>
      </c>
      <c r="H16" s="284">
        <f t="shared" si="9"/>
        <v>404</v>
      </c>
      <c r="I16" s="284">
        <f t="shared" si="10"/>
        <v>198</v>
      </c>
      <c r="J16" s="284">
        <f t="shared" si="11"/>
        <v>59</v>
      </c>
      <c r="K16" s="284">
        <f t="shared" si="12"/>
        <v>0</v>
      </c>
      <c r="L16" s="284">
        <f t="shared" si="13"/>
        <v>237</v>
      </c>
      <c r="M16" s="284">
        <f t="shared" si="14"/>
        <v>0</v>
      </c>
      <c r="N16" s="284">
        <f t="shared" si="15"/>
        <v>76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788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0</v>
      </c>
      <c r="Y16" s="284">
        <f t="shared" si="1"/>
        <v>2221</v>
      </c>
      <c r="Z16" s="284">
        <v>1993</v>
      </c>
      <c r="AA16" s="284">
        <v>0</v>
      </c>
      <c r="AB16" s="284">
        <v>0</v>
      </c>
      <c r="AC16" s="284">
        <v>152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76</v>
      </c>
      <c r="AJ16" s="287" t="s">
        <v>800</v>
      </c>
      <c r="AK16" s="287" t="s">
        <v>800</v>
      </c>
      <c r="AL16" s="287" t="s">
        <v>800</v>
      </c>
      <c r="AM16" s="287" t="s">
        <v>800</v>
      </c>
      <c r="AN16" s="287" t="s">
        <v>800</v>
      </c>
      <c r="AO16" s="287" t="s">
        <v>800</v>
      </c>
      <c r="AP16" s="287" t="s">
        <v>800</v>
      </c>
      <c r="AQ16" s="287" t="s">
        <v>800</v>
      </c>
      <c r="AR16" s="284">
        <v>0</v>
      </c>
      <c r="AS16" s="284">
        <v>0</v>
      </c>
      <c r="AT16" s="284">
        <f>施設資源化量内訳!D16</f>
        <v>1596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62</v>
      </c>
      <c r="AX16" s="284">
        <f>施設資源化量内訳!H16</f>
        <v>252</v>
      </c>
      <c r="AY16" s="284">
        <f>施設資源化量内訳!I16</f>
        <v>198</v>
      </c>
      <c r="AZ16" s="284">
        <f>施設資源化量内訳!J16</f>
        <v>59</v>
      </c>
      <c r="BA16" s="284">
        <f>施設資源化量内訳!K16</f>
        <v>0</v>
      </c>
      <c r="BB16" s="284">
        <f>施設資源化量内訳!L16</f>
        <v>237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788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800</v>
      </c>
      <c r="CA16" s="287" t="s">
        <v>800</v>
      </c>
      <c r="CB16" s="287" t="s">
        <v>800</v>
      </c>
      <c r="CC16" s="287" t="s">
        <v>800</v>
      </c>
      <c r="CD16" s="287" t="s">
        <v>800</v>
      </c>
      <c r="CE16" s="287" t="s">
        <v>800</v>
      </c>
      <c r="CF16" s="287" t="s">
        <v>800</v>
      </c>
      <c r="CG16" s="287" t="s">
        <v>800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2620</v>
      </c>
      <c r="E17" s="284">
        <f t="shared" si="6"/>
        <v>494</v>
      </c>
      <c r="F17" s="284">
        <f t="shared" si="7"/>
        <v>0</v>
      </c>
      <c r="G17" s="284">
        <f t="shared" si="8"/>
        <v>0</v>
      </c>
      <c r="H17" s="284">
        <f t="shared" si="9"/>
        <v>249</v>
      </c>
      <c r="I17" s="284">
        <f t="shared" si="10"/>
        <v>250</v>
      </c>
      <c r="J17" s="284">
        <f t="shared" si="11"/>
        <v>42</v>
      </c>
      <c r="K17" s="284">
        <f t="shared" si="12"/>
        <v>0</v>
      </c>
      <c r="L17" s="284">
        <f t="shared" si="13"/>
        <v>0</v>
      </c>
      <c r="M17" s="284">
        <f t="shared" si="14"/>
        <v>0</v>
      </c>
      <c r="N17" s="284">
        <f t="shared" si="15"/>
        <v>2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1505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78</v>
      </c>
      <c r="Y17" s="284">
        <f t="shared" si="1"/>
        <v>300</v>
      </c>
      <c r="Z17" s="284">
        <v>126</v>
      </c>
      <c r="AA17" s="284">
        <v>0</v>
      </c>
      <c r="AB17" s="284">
        <v>0</v>
      </c>
      <c r="AC17" s="284">
        <v>108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800</v>
      </c>
      <c r="AK17" s="287" t="s">
        <v>800</v>
      </c>
      <c r="AL17" s="287" t="s">
        <v>800</v>
      </c>
      <c r="AM17" s="287" t="s">
        <v>800</v>
      </c>
      <c r="AN17" s="287" t="s">
        <v>800</v>
      </c>
      <c r="AO17" s="287" t="s">
        <v>800</v>
      </c>
      <c r="AP17" s="287" t="s">
        <v>800</v>
      </c>
      <c r="AQ17" s="287" t="s">
        <v>800</v>
      </c>
      <c r="AR17" s="284">
        <v>0</v>
      </c>
      <c r="AS17" s="284">
        <v>66</v>
      </c>
      <c r="AT17" s="284">
        <f>施設資源化量内訳!D17</f>
        <v>1941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132</v>
      </c>
      <c r="AY17" s="284">
        <f>施設資源化量内訳!I17</f>
        <v>250</v>
      </c>
      <c r="AZ17" s="284">
        <f>施設資源化量内訳!J17</f>
        <v>42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1505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12</v>
      </c>
      <c r="BO17" s="284">
        <f t="shared" si="3"/>
        <v>379</v>
      </c>
      <c r="BP17" s="284">
        <v>368</v>
      </c>
      <c r="BQ17" s="284">
        <v>0</v>
      </c>
      <c r="BR17" s="284">
        <v>0</v>
      </c>
      <c r="BS17" s="284">
        <v>9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2</v>
      </c>
      <c r="BZ17" s="287" t="s">
        <v>800</v>
      </c>
      <c r="CA17" s="287" t="s">
        <v>800</v>
      </c>
      <c r="CB17" s="287" t="s">
        <v>800</v>
      </c>
      <c r="CC17" s="287" t="s">
        <v>800</v>
      </c>
      <c r="CD17" s="287" t="s">
        <v>800</v>
      </c>
      <c r="CE17" s="287" t="s">
        <v>800</v>
      </c>
      <c r="CF17" s="287" t="s">
        <v>800</v>
      </c>
      <c r="CG17" s="287" t="s">
        <v>800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7304</v>
      </c>
      <c r="E18" s="284">
        <f t="shared" si="6"/>
        <v>465</v>
      </c>
      <c r="F18" s="284">
        <f t="shared" si="7"/>
        <v>0</v>
      </c>
      <c r="G18" s="284">
        <f t="shared" si="8"/>
        <v>0</v>
      </c>
      <c r="H18" s="284">
        <f t="shared" si="9"/>
        <v>217</v>
      </c>
      <c r="I18" s="284">
        <f t="shared" si="10"/>
        <v>133</v>
      </c>
      <c r="J18" s="284">
        <f t="shared" si="11"/>
        <v>21</v>
      </c>
      <c r="K18" s="284">
        <f t="shared" si="12"/>
        <v>0</v>
      </c>
      <c r="L18" s="284">
        <f t="shared" si="13"/>
        <v>0</v>
      </c>
      <c r="M18" s="284">
        <f t="shared" si="14"/>
        <v>242</v>
      </c>
      <c r="N18" s="284">
        <f t="shared" si="15"/>
        <v>21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6154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51</v>
      </c>
      <c r="Y18" s="284">
        <f t="shared" si="1"/>
        <v>500</v>
      </c>
      <c r="Z18" s="284">
        <v>393</v>
      </c>
      <c r="AA18" s="284">
        <v>0</v>
      </c>
      <c r="AB18" s="284">
        <v>0</v>
      </c>
      <c r="AC18" s="284">
        <v>79</v>
      </c>
      <c r="AD18" s="284">
        <v>0</v>
      </c>
      <c r="AE18" s="284">
        <v>11</v>
      </c>
      <c r="AF18" s="284">
        <v>0</v>
      </c>
      <c r="AG18" s="284">
        <v>0</v>
      </c>
      <c r="AH18" s="284">
        <v>0</v>
      </c>
      <c r="AI18" s="287">
        <v>17</v>
      </c>
      <c r="AJ18" s="287" t="s">
        <v>800</v>
      </c>
      <c r="AK18" s="287" t="s">
        <v>800</v>
      </c>
      <c r="AL18" s="287" t="s">
        <v>800</v>
      </c>
      <c r="AM18" s="287" t="s">
        <v>800</v>
      </c>
      <c r="AN18" s="287" t="s">
        <v>800</v>
      </c>
      <c r="AO18" s="287" t="s">
        <v>800</v>
      </c>
      <c r="AP18" s="287" t="s">
        <v>800</v>
      </c>
      <c r="AQ18" s="287" t="s">
        <v>800</v>
      </c>
      <c r="AR18" s="284">
        <v>0</v>
      </c>
      <c r="AS18" s="284">
        <v>0</v>
      </c>
      <c r="AT18" s="284">
        <f>施設資源化量内訳!D18</f>
        <v>6724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134</v>
      </c>
      <c r="AY18" s="284">
        <f>施設資源化量内訳!I18</f>
        <v>133</v>
      </c>
      <c r="AZ18" s="284">
        <f>施設資源化量内訳!J18</f>
        <v>10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242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6154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51</v>
      </c>
      <c r="BO18" s="284">
        <f t="shared" si="3"/>
        <v>80</v>
      </c>
      <c r="BP18" s="284">
        <v>72</v>
      </c>
      <c r="BQ18" s="284">
        <v>0</v>
      </c>
      <c r="BR18" s="284">
        <v>0</v>
      </c>
      <c r="BS18" s="284">
        <v>4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4</v>
      </c>
      <c r="BZ18" s="287" t="s">
        <v>800</v>
      </c>
      <c r="CA18" s="287" t="s">
        <v>800</v>
      </c>
      <c r="CB18" s="287" t="s">
        <v>800</v>
      </c>
      <c r="CC18" s="287" t="s">
        <v>800</v>
      </c>
      <c r="CD18" s="287" t="s">
        <v>800</v>
      </c>
      <c r="CE18" s="287" t="s">
        <v>800</v>
      </c>
      <c r="CF18" s="287" t="s">
        <v>800</v>
      </c>
      <c r="CG18" s="287" t="s">
        <v>800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13615</v>
      </c>
      <c r="E19" s="284">
        <f t="shared" si="6"/>
        <v>3024</v>
      </c>
      <c r="F19" s="284">
        <f t="shared" si="7"/>
        <v>38</v>
      </c>
      <c r="G19" s="284">
        <f t="shared" si="8"/>
        <v>0</v>
      </c>
      <c r="H19" s="284">
        <f t="shared" si="9"/>
        <v>1132</v>
      </c>
      <c r="I19" s="284">
        <f t="shared" si="10"/>
        <v>787</v>
      </c>
      <c r="J19" s="284">
        <f t="shared" si="11"/>
        <v>359</v>
      </c>
      <c r="K19" s="284">
        <f t="shared" si="12"/>
        <v>0</v>
      </c>
      <c r="L19" s="284">
        <f t="shared" si="13"/>
        <v>1892</v>
      </c>
      <c r="M19" s="284">
        <f t="shared" si="14"/>
        <v>1193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2153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3037</v>
      </c>
      <c r="Y19" s="284">
        <f t="shared" si="1"/>
        <v>2890</v>
      </c>
      <c r="Z19" s="284">
        <v>2555</v>
      </c>
      <c r="AA19" s="284">
        <v>36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800</v>
      </c>
      <c r="AK19" s="287" t="s">
        <v>800</v>
      </c>
      <c r="AL19" s="287" t="s">
        <v>800</v>
      </c>
      <c r="AM19" s="287" t="s">
        <v>800</v>
      </c>
      <c r="AN19" s="287" t="s">
        <v>800</v>
      </c>
      <c r="AO19" s="287" t="s">
        <v>800</v>
      </c>
      <c r="AP19" s="287" t="s">
        <v>800</v>
      </c>
      <c r="AQ19" s="287" t="s">
        <v>800</v>
      </c>
      <c r="AR19" s="284">
        <v>0</v>
      </c>
      <c r="AS19" s="284">
        <v>299</v>
      </c>
      <c r="AT19" s="284">
        <f>施設資源化量内訳!D19</f>
        <v>10224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1116</v>
      </c>
      <c r="AY19" s="284">
        <f>施設資源化量内訳!I19</f>
        <v>785</v>
      </c>
      <c r="AZ19" s="284">
        <f>施設資源化量内訳!J19</f>
        <v>350</v>
      </c>
      <c r="BA19" s="284">
        <f>施設資源化量内訳!K19</f>
        <v>0</v>
      </c>
      <c r="BB19" s="284">
        <f>施設資源化量内訳!L19</f>
        <v>1892</v>
      </c>
      <c r="BC19" s="284">
        <f>施設資源化量内訳!M19</f>
        <v>1193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2153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2735</v>
      </c>
      <c r="BO19" s="284">
        <f t="shared" si="3"/>
        <v>501</v>
      </c>
      <c r="BP19" s="284">
        <v>469</v>
      </c>
      <c r="BQ19" s="284">
        <v>2</v>
      </c>
      <c r="BR19" s="284">
        <v>0</v>
      </c>
      <c r="BS19" s="284">
        <v>16</v>
      </c>
      <c r="BT19" s="284">
        <v>2</v>
      </c>
      <c r="BU19" s="284">
        <v>9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800</v>
      </c>
      <c r="CA19" s="287" t="s">
        <v>800</v>
      </c>
      <c r="CB19" s="287" t="s">
        <v>800</v>
      </c>
      <c r="CC19" s="287" t="s">
        <v>800</v>
      </c>
      <c r="CD19" s="287" t="s">
        <v>800</v>
      </c>
      <c r="CE19" s="287" t="s">
        <v>800</v>
      </c>
      <c r="CF19" s="287" t="s">
        <v>800</v>
      </c>
      <c r="CG19" s="287" t="s">
        <v>800</v>
      </c>
      <c r="CH19" s="284">
        <v>0</v>
      </c>
      <c r="CI19" s="284">
        <v>3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4748</v>
      </c>
      <c r="E20" s="284">
        <f t="shared" si="6"/>
        <v>1366</v>
      </c>
      <c r="F20" s="284">
        <f t="shared" si="7"/>
        <v>1</v>
      </c>
      <c r="G20" s="284">
        <f t="shared" si="8"/>
        <v>0</v>
      </c>
      <c r="H20" s="284">
        <f t="shared" si="9"/>
        <v>409</v>
      </c>
      <c r="I20" s="284">
        <f t="shared" si="10"/>
        <v>463</v>
      </c>
      <c r="J20" s="284">
        <f t="shared" si="11"/>
        <v>155</v>
      </c>
      <c r="K20" s="284">
        <f t="shared" si="12"/>
        <v>10</v>
      </c>
      <c r="L20" s="284">
        <f t="shared" si="13"/>
        <v>0</v>
      </c>
      <c r="M20" s="284">
        <f t="shared" si="14"/>
        <v>0</v>
      </c>
      <c r="N20" s="284">
        <f t="shared" si="15"/>
        <v>193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2151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0</v>
      </c>
      <c r="Y20" s="284">
        <f t="shared" si="1"/>
        <v>1357</v>
      </c>
      <c r="Z20" s="284">
        <v>1164</v>
      </c>
      <c r="AA20" s="284">
        <v>1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192</v>
      </c>
      <c r="AJ20" s="287" t="s">
        <v>800</v>
      </c>
      <c r="AK20" s="287" t="s">
        <v>800</v>
      </c>
      <c r="AL20" s="287" t="s">
        <v>800</v>
      </c>
      <c r="AM20" s="287" t="s">
        <v>800</v>
      </c>
      <c r="AN20" s="287" t="s">
        <v>800</v>
      </c>
      <c r="AO20" s="287" t="s">
        <v>800</v>
      </c>
      <c r="AP20" s="287" t="s">
        <v>800</v>
      </c>
      <c r="AQ20" s="287" t="s">
        <v>800</v>
      </c>
      <c r="AR20" s="284">
        <v>0</v>
      </c>
      <c r="AS20" s="284">
        <v>0</v>
      </c>
      <c r="AT20" s="284">
        <f>施設資源化量内訳!D20</f>
        <v>3164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386</v>
      </c>
      <c r="AY20" s="284">
        <f>施設資源化量内訳!I20</f>
        <v>462</v>
      </c>
      <c r="AZ20" s="284">
        <f>施設資源化量内訳!J20</f>
        <v>155</v>
      </c>
      <c r="BA20" s="284">
        <f>施設資源化量内訳!K20</f>
        <v>10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2151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227</v>
      </c>
      <c r="BP20" s="284">
        <v>202</v>
      </c>
      <c r="BQ20" s="284">
        <v>0</v>
      </c>
      <c r="BR20" s="284">
        <v>0</v>
      </c>
      <c r="BS20" s="284">
        <v>23</v>
      </c>
      <c r="BT20" s="284">
        <v>1</v>
      </c>
      <c r="BU20" s="284">
        <v>0</v>
      </c>
      <c r="BV20" s="284">
        <v>0</v>
      </c>
      <c r="BW20" s="284">
        <v>0</v>
      </c>
      <c r="BX20" s="284">
        <v>0</v>
      </c>
      <c r="BY20" s="284">
        <v>1</v>
      </c>
      <c r="BZ20" s="287" t="s">
        <v>800</v>
      </c>
      <c r="CA20" s="287" t="s">
        <v>800</v>
      </c>
      <c r="CB20" s="287" t="s">
        <v>800</v>
      </c>
      <c r="CC20" s="287" t="s">
        <v>800</v>
      </c>
      <c r="CD20" s="287" t="s">
        <v>800</v>
      </c>
      <c r="CE20" s="287" t="s">
        <v>800</v>
      </c>
      <c r="CF20" s="287" t="s">
        <v>800</v>
      </c>
      <c r="CG20" s="287" t="s">
        <v>800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976</v>
      </c>
      <c r="E21" s="284">
        <f t="shared" si="6"/>
        <v>0</v>
      </c>
      <c r="F21" s="284">
        <f t="shared" si="7"/>
        <v>0</v>
      </c>
      <c r="G21" s="284">
        <f t="shared" si="8"/>
        <v>0</v>
      </c>
      <c r="H21" s="284">
        <f t="shared" si="9"/>
        <v>148</v>
      </c>
      <c r="I21" s="284">
        <f t="shared" si="10"/>
        <v>107</v>
      </c>
      <c r="J21" s="284">
        <f t="shared" si="11"/>
        <v>30</v>
      </c>
      <c r="K21" s="284">
        <f t="shared" si="12"/>
        <v>0</v>
      </c>
      <c r="L21" s="284">
        <f t="shared" si="13"/>
        <v>94</v>
      </c>
      <c r="M21" s="284">
        <f t="shared" si="14"/>
        <v>147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450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0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800</v>
      </c>
      <c r="AK21" s="287" t="s">
        <v>800</v>
      </c>
      <c r="AL21" s="287" t="s">
        <v>800</v>
      </c>
      <c r="AM21" s="287" t="s">
        <v>800</v>
      </c>
      <c r="AN21" s="287" t="s">
        <v>800</v>
      </c>
      <c r="AO21" s="287" t="s">
        <v>800</v>
      </c>
      <c r="AP21" s="287" t="s">
        <v>800</v>
      </c>
      <c r="AQ21" s="287" t="s">
        <v>800</v>
      </c>
      <c r="AR21" s="284">
        <v>0</v>
      </c>
      <c r="AS21" s="284">
        <v>0</v>
      </c>
      <c r="AT21" s="284">
        <f>施設資源化量内訳!D21</f>
        <v>976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148</v>
      </c>
      <c r="AY21" s="284">
        <f>施設資源化量内訳!I21</f>
        <v>107</v>
      </c>
      <c r="AZ21" s="284">
        <f>施設資源化量内訳!J21</f>
        <v>30</v>
      </c>
      <c r="BA21" s="284">
        <f>施設資源化量内訳!K21</f>
        <v>0</v>
      </c>
      <c r="BB21" s="284">
        <f>施設資源化量内訳!L21</f>
        <v>94</v>
      </c>
      <c r="BC21" s="284">
        <f>施設資源化量内訳!M21</f>
        <v>147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450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800</v>
      </c>
      <c r="CA21" s="287" t="s">
        <v>800</v>
      </c>
      <c r="CB21" s="287" t="s">
        <v>800</v>
      </c>
      <c r="CC21" s="287" t="s">
        <v>800</v>
      </c>
      <c r="CD21" s="287" t="s">
        <v>800</v>
      </c>
      <c r="CE21" s="287" t="s">
        <v>800</v>
      </c>
      <c r="CF21" s="287" t="s">
        <v>800</v>
      </c>
      <c r="CG21" s="287" t="s">
        <v>800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422</v>
      </c>
      <c r="E22" s="284">
        <f t="shared" si="6"/>
        <v>68</v>
      </c>
      <c r="F22" s="284">
        <f t="shared" si="7"/>
        <v>0</v>
      </c>
      <c r="G22" s="284">
        <f t="shared" si="8"/>
        <v>0</v>
      </c>
      <c r="H22" s="284">
        <f t="shared" si="9"/>
        <v>22</v>
      </c>
      <c r="I22" s="284">
        <f t="shared" si="10"/>
        <v>23</v>
      </c>
      <c r="J22" s="284">
        <f t="shared" si="11"/>
        <v>9</v>
      </c>
      <c r="K22" s="284">
        <f t="shared" si="12"/>
        <v>0</v>
      </c>
      <c r="L22" s="284">
        <f t="shared" si="13"/>
        <v>90</v>
      </c>
      <c r="M22" s="284">
        <f t="shared" si="14"/>
        <v>0</v>
      </c>
      <c r="N22" s="284">
        <f t="shared" si="15"/>
        <v>4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161</v>
      </c>
      <c r="S22" s="284">
        <f t="shared" si="20"/>
        <v>0</v>
      </c>
      <c r="T22" s="284">
        <f t="shared" si="21"/>
        <v>43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2</v>
      </c>
      <c r="Y22" s="284">
        <f t="shared" si="1"/>
        <v>72</v>
      </c>
      <c r="Z22" s="284">
        <v>68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4</v>
      </c>
      <c r="AJ22" s="287" t="s">
        <v>800</v>
      </c>
      <c r="AK22" s="287" t="s">
        <v>800</v>
      </c>
      <c r="AL22" s="287" t="s">
        <v>800</v>
      </c>
      <c r="AM22" s="287" t="s">
        <v>800</v>
      </c>
      <c r="AN22" s="287" t="s">
        <v>800</v>
      </c>
      <c r="AO22" s="287" t="s">
        <v>800</v>
      </c>
      <c r="AP22" s="287" t="s">
        <v>800</v>
      </c>
      <c r="AQ22" s="287" t="s">
        <v>800</v>
      </c>
      <c r="AR22" s="284">
        <v>0</v>
      </c>
      <c r="AS22" s="284">
        <v>0</v>
      </c>
      <c r="AT22" s="284">
        <f>施設資源化量内訳!D22</f>
        <v>350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22</v>
      </c>
      <c r="AY22" s="284">
        <f>施設資源化量内訳!I22</f>
        <v>23</v>
      </c>
      <c r="AZ22" s="284">
        <f>施設資源化量内訳!J22</f>
        <v>9</v>
      </c>
      <c r="BA22" s="284">
        <f>施設資源化量内訳!K22</f>
        <v>0</v>
      </c>
      <c r="BB22" s="284">
        <f>施設資源化量内訳!L22</f>
        <v>90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161</v>
      </c>
      <c r="BI22" s="284">
        <f>施設資源化量内訳!S22</f>
        <v>0</v>
      </c>
      <c r="BJ22" s="284">
        <f>施設資源化量内訳!T22</f>
        <v>43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2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800</v>
      </c>
      <c r="CA22" s="287" t="s">
        <v>800</v>
      </c>
      <c r="CB22" s="287" t="s">
        <v>800</v>
      </c>
      <c r="CC22" s="287" t="s">
        <v>800</v>
      </c>
      <c r="CD22" s="287" t="s">
        <v>800</v>
      </c>
      <c r="CE22" s="287" t="s">
        <v>800</v>
      </c>
      <c r="CF22" s="287" t="s">
        <v>800</v>
      </c>
      <c r="CG22" s="287" t="s">
        <v>800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170</v>
      </c>
      <c r="E23" s="284">
        <f t="shared" si="6"/>
        <v>36</v>
      </c>
      <c r="F23" s="284">
        <f t="shared" si="7"/>
        <v>0</v>
      </c>
      <c r="G23" s="284">
        <f t="shared" si="8"/>
        <v>0</v>
      </c>
      <c r="H23" s="284">
        <f t="shared" si="9"/>
        <v>28</v>
      </c>
      <c r="I23" s="284">
        <f t="shared" si="10"/>
        <v>13</v>
      </c>
      <c r="J23" s="284">
        <f t="shared" si="11"/>
        <v>3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78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12</v>
      </c>
      <c r="Y23" s="284">
        <f t="shared" si="1"/>
        <v>76</v>
      </c>
      <c r="Z23" s="284">
        <v>36</v>
      </c>
      <c r="AA23" s="284">
        <v>0</v>
      </c>
      <c r="AB23" s="284">
        <v>0</v>
      </c>
      <c r="AC23" s="284">
        <v>28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800</v>
      </c>
      <c r="AK23" s="287" t="s">
        <v>800</v>
      </c>
      <c r="AL23" s="287" t="s">
        <v>800</v>
      </c>
      <c r="AM23" s="287" t="s">
        <v>800</v>
      </c>
      <c r="AN23" s="287" t="s">
        <v>800</v>
      </c>
      <c r="AO23" s="287" t="s">
        <v>800</v>
      </c>
      <c r="AP23" s="287" t="s">
        <v>800</v>
      </c>
      <c r="AQ23" s="287" t="s">
        <v>800</v>
      </c>
      <c r="AR23" s="284">
        <v>0</v>
      </c>
      <c r="AS23" s="284">
        <v>12</v>
      </c>
      <c r="AT23" s="284">
        <f>施設資源化量内訳!D23</f>
        <v>94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0</v>
      </c>
      <c r="AY23" s="284">
        <f>施設資源化量内訳!I23</f>
        <v>13</v>
      </c>
      <c r="AZ23" s="284">
        <f>施設資源化量内訳!J23</f>
        <v>3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78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800</v>
      </c>
      <c r="CA23" s="287" t="s">
        <v>800</v>
      </c>
      <c r="CB23" s="287" t="s">
        <v>800</v>
      </c>
      <c r="CC23" s="287" t="s">
        <v>800</v>
      </c>
      <c r="CD23" s="287" t="s">
        <v>800</v>
      </c>
      <c r="CE23" s="287" t="s">
        <v>800</v>
      </c>
      <c r="CF23" s="287" t="s">
        <v>800</v>
      </c>
      <c r="CG23" s="287" t="s">
        <v>800</v>
      </c>
      <c r="CH23" s="284">
        <v>0</v>
      </c>
      <c r="CI23" s="284">
        <v>0</v>
      </c>
      <c r="CJ23" s="285" t="s">
        <v>793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1065</v>
      </c>
      <c r="E24" s="284">
        <f t="shared" si="6"/>
        <v>296</v>
      </c>
      <c r="F24" s="284">
        <f t="shared" si="7"/>
        <v>0</v>
      </c>
      <c r="G24" s="284">
        <f t="shared" si="8"/>
        <v>0</v>
      </c>
      <c r="H24" s="284">
        <f t="shared" si="9"/>
        <v>130</v>
      </c>
      <c r="I24" s="284">
        <f t="shared" si="10"/>
        <v>94</v>
      </c>
      <c r="J24" s="284">
        <f t="shared" si="11"/>
        <v>16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25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500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4</v>
      </c>
      <c r="Y24" s="284">
        <f t="shared" si="1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800</v>
      </c>
      <c r="AK24" s="287" t="s">
        <v>800</v>
      </c>
      <c r="AL24" s="287" t="s">
        <v>800</v>
      </c>
      <c r="AM24" s="287" t="s">
        <v>800</v>
      </c>
      <c r="AN24" s="287" t="s">
        <v>800</v>
      </c>
      <c r="AO24" s="287" t="s">
        <v>800</v>
      </c>
      <c r="AP24" s="287" t="s">
        <v>800</v>
      </c>
      <c r="AQ24" s="287" t="s">
        <v>800</v>
      </c>
      <c r="AR24" s="284">
        <v>0</v>
      </c>
      <c r="AS24" s="284">
        <v>0</v>
      </c>
      <c r="AT24" s="284">
        <f>施設資源化量内訳!D24</f>
        <v>983</v>
      </c>
      <c r="AU24" s="284">
        <f>施設資源化量内訳!E24</f>
        <v>219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126</v>
      </c>
      <c r="AY24" s="284">
        <f>施設資源化量内訳!I24</f>
        <v>94</v>
      </c>
      <c r="AZ24" s="284">
        <f>施設資源化量内訳!J24</f>
        <v>16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24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500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4</v>
      </c>
      <c r="BO24" s="284">
        <f t="shared" si="3"/>
        <v>82</v>
      </c>
      <c r="BP24" s="284">
        <v>77</v>
      </c>
      <c r="BQ24" s="284">
        <v>0</v>
      </c>
      <c r="BR24" s="284">
        <v>0</v>
      </c>
      <c r="BS24" s="284">
        <v>4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1</v>
      </c>
      <c r="BZ24" s="287" t="s">
        <v>800</v>
      </c>
      <c r="CA24" s="287" t="s">
        <v>800</v>
      </c>
      <c r="CB24" s="287" t="s">
        <v>800</v>
      </c>
      <c r="CC24" s="287" t="s">
        <v>800</v>
      </c>
      <c r="CD24" s="287" t="s">
        <v>800</v>
      </c>
      <c r="CE24" s="287" t="s">
        <v>800</v>
      </c>
      <c r="CF24" s="287" t="s">
        <v>800</v>
      </c>
      <c r="CG24" s="287" t="s">
        <v>800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908</v>
      </c>
      <c r="E25" s="284">
        <f t="shared" si="6"/>
        <v>135</v>
      </c>
      <c r="F25" s="284">
        <f t="shared" si="7"/>
        <v>0</v>
      </c>
      <c r="G25" s="284">
        <f t="shared" si="8"/>
        <v>0</v>
      </c>
      <c r="H25" s="284">
        <f t="shared" si="9"/>
        <v>90</v>
      </c>
      <c r="I25" s="284">
        <f t="shared" si="10"/>
        <v>73</v>
      </c>
      <c r="J25" s="284">
        <f t="shared" si="11"/>
        <v>11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15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550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34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800</v>
      </c>
      <c r="AK25" s="287" t="s">
        <v>800</v>
      </c>
      <c r="AL25" s="287" t="s">
        <v>800</v>
      </c>
      <c r="AM25" s="287" t="s">
        <v>800</v>
      </c>
      <c r="AN25" s="287" t="s">
        <v>800</v>
      </c>
      <c r="AO25" s="287" t="s">
        <v>800</v>
      </c>
      <c r="AP25" s="287" t="s">
        <v>800</v>
      </c>
      <c r="AQ25" s="287" t="s">
        <v>800</v>
      </c>
      <c r="AR25" s="284">
        <v>0</v>
      </c>
      <c r="AS25" s="284">
        <v>0</v>
      </c>
      <c r="AT25" s="284">
        <f>施設資源化量内訳!D25</f>
        <v>908</v>
      </c>
      <c r="AU25" s="284">
        <f>施設資源化量内訳!E25</f>
        <v>135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90</v>
      </c>
      <c r="AY25" s="284">
        <f>施設資源化量内訳!I25</f>
        <v>73</v>
      </c>
      <c r="AZ25" s="284">
        <f>施設資源化量内訳!J25</f>
        <v>11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15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550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34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800</v>
      </c>
      <c r="CA25" s="287" t="s">
        <v>800</v>
      </c>
      <c r="CB25" s="287" t="s">
        <v>800</v>
      </c>
      <c r="CC25" s="287" t="s">
        <v>800</v>
      </c>
      <c r="CD25" s="287" t="s">
        <v>800</v>
      </c>
      <c r="CE25" s="287" t="s">
        <v>800</v>
      </c>
      <c r="CF25" s="287" t="s">
        <v>800</v>
      </c>
      <c r="CG25" s="287" t="s">
        <v>800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178</v>
      </c>
      <c r="E26" s="284">
        <f t="shared" si="6"/>
        <v>53</v>
      </c>
      <c r="F26" s="284">
        <f t="shared" si="7"/>
        <v>1</v>
      </c>
      <c r="G26" s="284">
        <f t="shared" si="8"/>
        <v>1</v>
      </c>
      <c r="H26" s="284">
        <f t="shared" si="9"/>
        <v>21</v>
      </c>
      <c r="I26" s="284">
        <f t="shared" si="10"/>
        <v>14</v>
      </c>
      <c r="J26" s="284">
        <f t="shared" si="11"/>
        <v>4</v>
      </c>
      <c r="K26" s="284">
        <f t="shared" si="12"/>
        <v>0</v>
      </c>
      <c r="L26" s="284">
        <f t="shared" si="13"/>
        <v>14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70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0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800</v>
      </c>
      <c r="AK26" s="287" t="s">
        <v>800</v>
      </c>
      <c r="AL26" s="287" t="s">
        <v>800</v>
      </c>
      <c r="AM26" s="287" t="s">
        <v>800</v>
      </c>
      <c r="AN26" s="287" t="s">
        <v>800</v>
      </c>
      <c r="AO26" s="287" t="s">
        <v>800</v>
      </c>
      <c r="AP26" s="287" t="s">
        <v>800</v>
      </c>
      <c r="AQ26" s="287" t="s">
        <v>800</v>
      </c>
      <c r="AR26" s="284">
        <v>0</v>
      </c>
      <c r="AS26" s="284">
        <v>0</v>
      </c>
      <c r="AT26" s="284">
        <f>施設資源化量内訳!D26</f>
        <v>178</v>
      </c>
      <c r="AU26" s="284">
        <f>施設資源化量内訳!E26</f>
        <v>53</v>
      </c>
      <c r="AV26" s="284">
        <f>施設資源化量内訳!F26</f>
        <v>1</v>
      </c>
      <c r="AW26" s="284">
        <f>施設資源化量内訳!G26</f>
        <v>1</v>
      </c>
      <c r="AX26" s="284">
        <f>施設資源化量内訳!H26</f>
        <v>21</v>
      </c>
      <c r="AY26" s="284">
        <f>施設資源化量内訳!I26</f>
        <v>14</v>
      </c>
      <c r="AZ26" s="284">
        <f>施設資源化量内訳!J26</f>
        <v>4</v>
      </c>
      <c r="BA26" s="284">
        <f>施設資源化量内訳!K26</f>
        <v>0</v>
      </c>
      <c r="BB26" s="284">
        <f>施設資源化量内訳!L26</f>
        <v>14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70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800</v>
      </c>
      <c r="CA26" s="287" t="s">
        <v>800</v>
      </c>
      <c r="CB26" s="287" t="s">
        <v>800</v>
      </c>
      <c r="CC26" s="287" t="s">
        <v>800</v>
      </c>
      <c r="CD26" s="287" t="s">
        <v>800</v>
      </c>
      <c r="CE26" s="287" t="s">
        <v>800</v>
      </c>
      <c r="CF26" s="287" t="s">
        <v>800</v>
      </c>
      <c r="CG26" s="287" t="s">
        <v>800</v>
      </c>
      <c r="CH26" s="284">
        <v>0</v>
      </c>
      <c r="CI26" s="284">
        <v>0</v>
      </c>
      <c r="CJ26" s="285" t="s">
        <v>793</v>
      </c>
    </row>
    <row r="27" spans="1:88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7"/>
      <c r="AJ27" s="287"/>
      <c r="AK27" s="287"/>
      <c r="AL27" s="287"/>
      <c r="AM27" s="287"/>
      <c r="AN27" s="287"/>
      <c r="AO27" s="287"/>
      <c r="AP27" s="287"/>
      <c r="AQ27" s="287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7"/>
      <c r="CA27" s="287"/>
      <c r="CB27" s="287"/>
      <c r="CC27" s="287"/>
      <c r="CD27" s="287"/>
      <c r="CE27" s="287"/>
      <c r="CF27" s="287"/>
      <c r="CG27" s="287"/>
      <c r="CH27" s="284"/>
      <c r="CI27" s="284"/>
      <c r="CJ27" s="285"/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6">
    <sortCondition ref="A8:A26"/>
    <sortCondition ref="B8:B26"/>
    <sortCondition ref="C8:C2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山口県</v>
      </c>
      <c r="B7" s="294" t="str">
        <f>ごみ処理概要!B7</f>
        <v>35000</v>
      </c>
      <c r="C7" s="295" t="s">
        <v>3</v>
      </c>
      <c r="D7" s="297">
        <f t="shared" ref="D7:X7" si="0">SUM(Y7,AT7,BO7,CJ7,DE7,DZ7,EU7)</f>
        <v>125175</v>
      </c>
      <c r="E7" s="297">
        <f t="shared" ref="E7:E26" si="1">SUM(Z7,AU7,BP7,CK7,DF7,EA7,EV7)</f>
        <v>1260</v>
      </c>
      <c r="F7" s="297">
        <f t="shared" si="0"/>
        <v>31</v>
      </c>
      <c r="G7" s="297">
        <f t="shared" si="0"/>
        <v>622</v>
      </c>
      <c r="H7" s="297">
        <f t="shared" si="0"/>
        <v>10399</v>
      </c>
      <c r="I7" s="297">
        <f t="shared" si="0"/>
        <v>6299</v>
      </c>
      <c r="J7" s="297">
        <f t="shared" si="0"/>
        <v>2521</v>
      </c>
      <c r="K7" s="297">
        <f t="shared" si="0"/>
        <v>10</v>
      </c>
      <c r="L7" s="297">
        <f t="shared" si="0"/>
        <v>11014</v>
      </c>
      <c r="M7" s="297">
        <f t="shared" si="0"/>
        <v>2804</v>
      </c>
      <c r="N7" s="297">
        <f t="shared" si="0"/>
        <v>71</v>
      </c>
      <c r="O7" s="297">
        <f t="shared" si="0"/>
        <v>0</v>
      </c>
      <c r="P7" s="297">
        <f t="shared" si="0"/>
        <v>0</v>
      </c>
      <c r="Q7" s="297">
        <f t="shared" si="0"/>
        <v>712</v>
      </c>
      <c r="R7" s="297">
        <f t="shared" si="0"/>
        <v>6315</v>
      </c>
      <c r="S7" s="297">
        <f t="shared" si="0"/>
        <v>0</v>
      </c>
      <c r="T7" s="297">
        <f t="shared" si="0"/>
        <v>34388</v>
      </c>
      <c r="U7" s="297">
        <f t="shared" si="0"/>
        <v>0</v>
      </c>
      <c r="V7" s="297">
        <f t="shared" si="0"/>
        <v>0</v>
      </c>
      <c r="W7" s="297">
        <f t="shared" si="0"/>
        <v>54</v>
      </c>
      <c r="X7" s="297">
        <f t="shared" si="0"/>
        <v>48675</v>
      </c>
      <c r="Y7" s="297">
        <f t="shared" ref="Y7:Y26" si="2">SUM(Z7:AS7)</f>
        <v>79740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54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233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712</v>
      </c>
      <c r="AM7" s="301" t="s">
        <v>739</v>
      </c>
      <c r="AN7" s="301" t="s">
        <v>739</v>
      </c>
      <c r="AO7" s="297">
        <f>SUM(AO$8:AO$207)</f>
        <v>34388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44353</v>
      </c>
      <c r="AT7" s="297">
        <f t="shared" ref="AT7:AT26" si="4">SUM(AU7:BN7)</f>
        <v>3184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3003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5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176</v>
      </c>
      <c r="BO7" s="297">
        <f t="shared" ref="BO7:BO26" si="6">SUM(BP7:CI7)</f>
        <v>0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26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6" si="10">SUM(DF7:DY7)</f>
        <v>3162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3162</v>
      </c>
      <c r="DZ7" s="297">
        <f t="shared" ref="DZ7:DZ26" si="12">SUM(EA7:ET7)</f>
        <v>6329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6315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14</v>
      </c>
      <c r="ET7" s="297">
        <f>SUM(ET$8:ET$207)</f>
        <v>0</v>
      </c>
      <c r="EU7" s="297">
        <f t="shared" ref="EU7:EU26" si="14">SUM(EV7:FO7)</f>
        <v>32760</v>
      </c>
      <c r="EV7" s="297">
        <f t="shared" ref="EV7:FG7" si="15">SUM(EV$8:EV$207)</f>
        <v>1260</v>
      </c>
      <c r="EW7" s="297">
        <f t="shared" si="15"/>
        <v>31</v>
      </c>
      <c r="EX7" s="297">
        <f t="shared" si="15"/>
        <v>622</v>
      </c>
      <c r="EY7" s="297">
        <f t="shared" si="15"/>
        <v>7342</v>
      </c>
      <c r="EZ7" s="297">
        <f t="shared" si="15"/>
        <v>6299</v>
      </c>
      <c r="FA7" s="297">
        <f t="shared" si="15"/>
        <v>2521</v>
      </c>
      <c r="FB7" s="297">
        <f t="shared" si="15"/>
        <v>10</v>
      </c>
      <c r="FC7" s="297">
        <f t="shared" si="15"/>
        <v>11014</v>
      </c>
      <c r="FD7" s="297">
        <f t="shared" si="15"/>
        <v>2571</v>
      </c>
      <c r="FE7" s="297">
        <f t="shared" si="15"/>
        <v>66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40</v>
      </c>
      <c r="FO7" s="297">
        <f>SUM(FO$8:FO$207)</f>
        <v>984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6" si="16">SUM(Y8,AT8,BO8,CJ8,DE8,DZ8,EU8)</f>
        <v>29808</v>
      </c>
      <c r="E8" s="284">
        <f t="shared" si="1"/>
        <v>378</v>
      </c>
      <c r="F8" s="284">
        <f t="shared" ref="F8:F26" si="17">SUM(AA8,AV8,BQ8,CL8,DG8,EB8,EW8)</f>
        <v>0</v>
      </c>
      <c r="G8" s="284">
        <f t="shared" ref="G8:G26" si="18">SUM(AB8,AW8,BR8,CM8,DH8,EC8,EX8)</f>
        <v>0</v>
      </c>
      <c r="H8" s="284">
        <f t="shared" ref="H8:H26" si="19">SUM(AC8,AX8,BS8,CN8,DI8,ED8,EY8)</f>
        <v>1721</v>
      </c>
      <c r="I8" s="284">
        <f t="shared" ref="I8:I26" si="20">SUM(AD8,AY8,BT8,CO8,DJ8,EE8,EZ8)</f>
        <v>505</v>
      </c>
      <c r="J8" s="284">
        <f t="shared" ref="J8:J26" si="21">SUM(AE8,AZ8,BU8,CP8,DK8,EF8,FA8)</f>
        <v>459</v>
      </c>
      <c r="K8" s="284">
        <f t="shared" ref="K8:K26" si="22">SUM(AF8,BA8,BV8,CQ8,DL8,EG8,FB8)</f>
        <v>0</v>
      </c>
      <c r="L8" s="284">
        <f t="shared" ref="L8:L26" si="23">SUM(AG8,BB8,BW8,CR8,DM8,EH8,FC8)</f>
        <v>1733</v>
      </c>
      <c r="M8" s="284">
        <f t="shared" ref="M8:M26" si="24">SUM(AH8,BC8,BX8,CS8,DN8,EI8,FD8)</f>
        <v>0</v>
      </c>
      <c r="N8" s="284">
        <f t="shared" ref="N8:N26" si="25">SUM(AI8,BD8,BY8,CT8,DO8,EJ8,FE8)</f>
        <v>0</v>
      </c>
      <c r="O8" s="284">
        <f t="shared" ref="O8:O26" si="26">SUM(AJ8,BE8,BZ8,CU8,DP8,EK8,FF8)</f>
        <v>0</v>
      </c>
      <c r="P8" s="284">
        <f t="shared" ref="P8:P26" si="27">SUM(AK8,BF8,CA8,CV8,DQ8,EL8,FG8)</f>
        <v>0</v>
      </c>
      <c r="Q8" s="284">
        <f t="shared" ref="Q8:Q26" si="28">SUM(AL8,BG8,CB8,CW8,DR8,EM8,FH8)</f>
        <v>0</v>
      </c>
      <c r="R8" s="284">
        <f t="shared" ref="R8:R26" si="29">SUM(AM8,BH8,CC8,CX8,DS8,EN8,FI8)</f>
        <v>0</v>
      </c>
      <c r="S8" s="284">
        <f t="shared" ref="S8:S26" si="30">SUM(AN8,BI8,CD8,CY8,DT8,EO8,FJ8)</f>
        <v>0</v>
      </c>
      <c r="T8" s="284">
        <f t="shared" ref="T8:T26" si="31">SUM(AO8,BJ8,CE8,CZ8,DU8,EP8,FK8)</f>
        <v>9990</v>
      </c>
      <c r="U8" s="284">
        <f t="shared" ref="U8:U26" si="32">SUM(AP8,BK8,CF8,DA8,DV8,EQ8,FL8)</f>
        <v>0</v>
      </c>
      <c r="V8" s="284">
        <f t="shared" ref="V8:V26" si="33">SUM(AQ8,BL8,CG8,DB8,DW8,ER8,FM8)</f>
        <v>0</v>
      </c>
      <c r="W8" s="284">
        <f t="shared" ref="W8:W26" si="34">SUM(AR8,BM8,CH8,DC8,DX8,ES8,FN8)</f>
        <v>0</v>
      </c>
      <c r="X8" s="284">
        <f t="shared" ref="X8:X26" si="35">SUM(AS8,BN8,CI8,DD8,DY8,ET8,FO8)</f>
        <v>15022</v>
      </c>
      <c r="Y8" s="284">
        <f t="shared" si="2"/>
        <v>24865</v>
      </c>
      <c r="Z8" s="284">
        <v>0</v>
      </c>
      <c r="AA8" s="284">
        <v>0</v>
      </c>
      <c r="AB8" s="284">
        <v>0</v>
      </c>
      <c r="AC8" s="284">
        <v>11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800</v>
      </c>
      <c r="AK8" s="287" t="s">
        <v>800</v>
      </c>
      <c r="AL8" s="284">
        <v>0</v>
      </c>
      <c r="AM8" s="287" t="s">
        <v>800</v>
      </c>
      <c r="AN8" s="287" t="s">
        <v>800</v>
      </c>
      <c r="AO8" s="284">
        <v>9990</v>
      </c>
      <c r="AP8" s="287" t="s">
        <v>800</v>
      </c>
      <c r="AQ8" s="284">
        <v>0</v>
      </c>
      <c r="AR8" s="287" t="s">
        <v>800</v>
      </c>
      <c r="AS8" s="284">
        <v>14864</v>
      </c>
      <c r="AT8" s="284">
        <f t="shared" si="4"/>
        <v>802</v>
      </c>
      <c r="AU8" s="284">
        <v>0</v>
      </c>
      <c r="AV8" s="284">
        <v>0</v>
      </c>
      <c r="AW8" s="284">
        <v>0</v>
      </c>
      <c r="AX8" s="284">
        <v>652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800</v>
      </c>
      <c r="BF8" s="287" t="s">
        <v>800</v>
      </c>
      <c r="BG8" s="287" t="s">
        <v>800</v>
      </c>
      <c r="BH8" s="287" t="s">
        <v>800</v>
      </c>
      <c r="BI8" s="287" t="s">
        <v>800</v>
      </c>
      <c r="BJ8" s="287" t="s">
        <v>800</v>
      </c>
      <c r="BK8" s="287" t="s">
        <v>800</v>
      </c>
      <c r="BL8" s="287" t="s">
        <v>800</v>
      </c>
      <c r="BM8" s="287" t="s">
        <v>800</v>
      </c>
      <c r="BN8" s="284">
        <v>150</v>
      </c>
      <c r="BO8" s="284">
        <f t="shared" si="6"/>
        <v>0</v>
      </c>
      <c r="BP8" s="287" t="s">
        <v>800</v>
      </c>
      <c r="BQ8" s="287" t="s">
        <v>800</v>
      </c>
      <c r="BR8" s="287" t="s">
        <v>800</v>
      </c>
      <c r="BS8" s="287" t="s">
        <v>800</v>
      </c>
      <c r="BT8" s="287" t="s">
        <v>800</v>
      </c>
      <c r="BU8" s="287" t="s">
        <v>800</v>
      </c>
      <c r="BV8" s="287" t="s">
        <v>800</v>
      </c>
      <c r="BW8" s="287" t="s">
        <v>800</v>
      </c>
      <c r="BX8" s="287" t="s">
        <v>800</v>
      </c>
      <c r="BY8" s="287" t="s">
        <v>800</v>
      </c>
      <c r="BZ8" s="284">
        <v>0</v>
      </c>
      <c r="CA8" s="287" t="s">
        <v>800</v>
      </c>
      <c r="CB8" s="287" t="s">
        <v>800</v>
      </c>
      <c r="CC8" s="287" t="s">
        <v>800</v>
      </c>
      <c r="CD8" s="287" t="s">
        <v>800</v>
      </c>
      <c r="CE8" s="287" t="s">
        <v>800</v>
      </c>
      <c r="CF8" s="287" t="s">
        <v>800</v>
      </c>
      <c r="CG8" s="287" t="s">
        <v>800</v>
      </c>
      <c r="CH8" s="287" t="s">
        <v>800</v>
      </c>
      <c r="CI8" s="284">
        <v>0</v>
      </c>
      <c r="CJ8" s="284">
        <f t="shared" si="8"/>
        <v>0</v>
      </c>
      <c r="CK8" s="287" t="s">
        <v>800</v>
      </c>
      <c r="CL8" s="287" t="s">
        <v>800</v>
      </c>
      <c r="CM8" s="287" t="s">
        <v>800</v>
      </c>
      <c r="CN8" s="287" t="s">
        <v>800</v>
      </c>
      <c r="CO8" s="287" t="s">
        <v>800</v>
      </c>
      <c r="CP8" s="287" t="s">
        <v>800</v>
      </c>
      <c r="CQ8" s="287" t="s">
        <v>800</v>
      </c>
      <c r="CR8" s="287" t="s">
        <v>800</v>
      </c>
      <c r="CS8" s="287" t="s">
        <v>800</v>
      </c>
      <c r="CT8" s="287" t="s">
        <v>800</v>
      </c>
      <c r="CU8" s="287" t="s">
        <v>800</v>
      </c>
      <c r="CV8" s="284">
        <v>0</v>
      </c>
      <c r="CW8" s="287" t="s">
        <v>800</v>
      </c>
      <c r="CX8" s="287" t="s">
        <v>800</v>
      </c>
      <c r="CY8" s="287" t="s">
        <v>800</v>
      </c>
      <c r="CZ8" s="287" t="s">
        <v>800</v>
      </c>
      <c r="DA8" s="287" t="s">
        <v>800</v>
      </c>
      <c r="DB8" s="287" t="s">
        <v>800</v>
      </c>
      <c r="DC8" s="287" t="s">
        <v>800</v>
      </c>
      <c r="DD8" s="284">
        <v>0</v>
      </c>
      <c r="DE8" s="284">
        <f t="shared" si="10"/>
        <v>0</v>
      </c>
      <c r="DF8" s="287" t="s">
        <v>800</v>
      </c>
      <c r="DG8" s="287" t="s">
        <v>800</v>
      </c>
      <c r="DH8" s="287" t="s">
        <v>800</v>
      </c>
      <c r="DI8" s="287" t="s">
        <v>800</v>
      </c>
      <c r="DJ8" s="287" t="s">
        <v>800</v>
      </c>
      <c r="DK8" s="287" t="s">
        <v>800</v>
      </c>
      <c r="DL8" s="287" t="s">
        <v>800</v>
      </c>
      <c r="DM8" s="287" t="s">
        <v>800</v>
      </c>
      <c r="DN8" s="287" t="s">
        <v>800</v>
      </c>
      <c r="DO8" s="287" t="s">
        <v>800</v>
      </c>
      <c r="DP8" s="284">
        <v>0</v>
      </c>
      <c r="DQ8" s="287" t="s">
        <v>800</v>
      </c>
      <c r="DR8" s="287" t="s">
        <v>800</v>
      </c>
      <c r="DS8" s="287" t="s">
        <v>800</v>
      </c>
      <c r="DT8" s="284">
        <v>0</v>
      </c>
      <c r="DU8" s="287" t="s">
        <v>800</v>
      </c>
      <c r="DV8" s="287" t="s">
        <v>800</v>
      </c>
      <c r="DW8" s="287" t="s">
        <v>800</v>
      </c>
      <c r="DX8" s="287" t="s">
        <v>800</v>
      </c>
      <c r="DY8" s="284">
        <v>0</v>
      </c>
      <c r="DZ8" s="284">
        <f t="shared" si="12"/>
        <v>0</v>
      </c>
      <c r="EA8" s="284">
        <v>0</v>
      </c>
      <c r="EB8" s="287" t="s">
        <v>800</v>
      </c>
      <c r="EC8" s="287" t="s">
        <v>800</v>
      </c>
      <c r="ED8" s="284">
        <v>0</v>
      </c>
      <c r="EE8" s="287" t="s">
        <v>800</v>
      </c>
      <c r="EF8" s="287" t="s">
        <v>800</v>
      </c>
      <c r="EG8" s="287" t="s">
        <v>800</v>
      </c>
      <c r="EH8" s="284">
        <v>0</v>
      </c>
      <c r="EI8" s="284">
        <v>0</v>
      </c>
      <c r="EJ8" s="287" t="s">
        <v>800</v>
      </c>
      <c r="EK8" s="287" t="s">
        <v>800</v>
      </c>
      <c r="EL8" s="287" t="s">
        <v>800</v>
      </c>
      <c r="EM8" s="287" t="s">
        <v>800</v>
      </c>
      <c r="EN8" s="284">
        <v>0</v>
      </c>
      <c r="EO8" s="284">
        <v>0</v>
      </c>
      <c r="EP8" s="287" t="s">
        <v>800</v>
      </c>
      <c r="EQ8" s="287" t="s">
        <v>800</v>
      </c>
      <c r="ER8" s="287" t="s">
        <v>800</v>
      </c>
      <c r="ES8" s="284">
        <v>0</v>
      </c>
      <c r="ET8" s="284">
        <v>0</v>
      </c>
      <c r="EU8" s="284">
        <f t="shared" si="14"/>
        <v>4141</v>
      </c>
      <c r="EV8" s="284">
        <v>378</v>
      </c>
      <c r="EW8" s="284">
        <v>0</v>
      </c>
      <c r="EX8" s="284">
        <v>0</v>
      </c>
      <c r="EY8" s="284">
        <v>1058</v>
      </c>
      <c r="EZ8" s="284">
        <v>505</v>
      </c>
      <c r="FA8" s="284">
        <v>459</v>
      </c>
      <c r="FB8" s="284">
        <v>0</v>
      </c>
      <c r="FC8" s="284">
        <v>1733</v>
      </c>
      <c r="FD8" s="284">
        <v>0</v>
      </c>
      <c r="FE8" s="284">
        <v>0</v>
      </c>
      <c r="FF8" s="284">
        <v>0</v>
      </c>
      <c r="FG8" s="284">
        <v>0</v>
      </c>
      <c r="FH8" s="287" t="s">
        <v>800</v>
      </c>
      <c r="FI8" s="287" t="s">
        <v>800</v>
      </c>
      <c r="FJ8" s="287" t="s">
        <v>800</v>
      </c>
      <c r="FK8" s="284">
        <v>0</v>
      </c>
      <c r="FL8" s="284">
        <v>0</v>
      </c>
      <c r="FM8" s="284">
        <v>0</v>
      </c>
      <c r="FN8" s="284">
        <v>0</v>
      </c>
      <c r="FO8" s="284">
        <v>8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14085</v>
      </c>
      <c r="E9" s="284">
        <f t="shared" si="1"/>
        <v>0</v>
      </c>
      <c r="F9" s="284">
        <f t="shared" si="17"/>
        <v>0</v>
      </c>
      <c r="G9" s="284">
        <f t="shared" si="18"/>
        <v>240</v>
      </c>
      <c r="H9" s="284">
        <f t="shared" si="19"/>
        <v>1089</v>
      </c>
      <c r="I9" s="284">
        <f t="shared" si="20"/>
        <v>585</v>
      </c>
      <c r="J9" s="284">
        <f t="shared" si="21"/>
        <v>344</v>
      </c>
      <c r="K9" s="284">
        <f t="shared" si="22"/>
        <v>0</v>
      </c>
      <c r="L9" s="284">
        <f t="shared" si="23"/>
        <v>1181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712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9934</v>
      </c>
      <c r="Y9" s="284">
        <f t="shared" si="2"/>
        <v>10646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800</v>
      </c>
      <c r="AK9" s="287" t="s">
        <v>800</v>
      </c>
      <c r="AL9" s="284">
        <v>712</v>
      </c>
      <c r="AM9" s="287" t="s">
        <v>800</v>
      </c>
      <c r="AN9" s="287" t="s">
        <v>800</v>
      </c>
      <c r="AO9" s="284">
        <v>0</v>
      </c>
      <c r="AP9" s="287" t="s">
        <v>800</v>
      </c>
      <c r="AQ9" s="284">
        <v>0</v>
      </c>
      <c r="AR9" s="287" t="s">
        <v>800</v>
      </c>
      <c r="AS9" s="284">
        <v>9934</v>
      </c>
      <c r="AT9" s="284">
        <f t="shared" si="4"/>
        <v>784</v>
      </c>
      <c r="AU9" s="284">
        <v>0</v>
      </c>
      <c r="AV9" s="284">
        <v>0</v>
      </c>
      <c r="AW9" s="284">
        <v>0</v>
      </c>
      <c r="AX9" s="284">
        <v>784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800</v>
      </c>
      <c r="BF9" s="287" t="s">
        <v>800</v>
      </c>
      <c r="BG9" s="287" t="s">
        <v>800</v>
      </c>
      <c r="BH9" s="287" t="s">
        <v>800</v>
      </c>
      <c r="BI9" s="287" t="s">
        <v>800</v>
      </c>
      <c r="BJ9" s="287" t="s">
        <v>800</v>
      </c>
      <c r="BK9" s="287" t="s">
        <v>800</v>
      </c>
      <c r="BL9" s="287" t="s">
        <v>800</v>
      </c>
      <c r="BM9" s="287" t="s">
        <v>800</v>
      </c>
      <c r="BN9" s="284">
        <v>0</v>
      </c>
      <c r="BO9" s="284">
        <f t="shared" si="6"/>
        <v>0</v>
      </c>
      <c r="BP9" s="287" t="s">
        <v>800</v>
      </c>
      <c r="BQ9" s="287" t="s">
        <v>800</v>
      </c>
      <c r="BR9" s="287" t="s">
        <v>800</v>
      </c>
      <c r="BS9" s="287" t="s">
        <v>800</v>
      </c>
      <c r="BT9" s="287" t="s">
        <v>800</v>
      </c>
      <c r="BU9" s="287" t="s">
        <v>800</v>
      </c>
      <c r="BV9" s="287" t="s">
        <v>800</v>
      </c>
      <c r="BW9" s="287" t="s">
        <v>800</v>
      </c>
      <c r="BX9" s="287" t="s">
        <v>800</v>
      </c>
      <c r="BY9" s="287" t="s">
        <v>800</v>
      </c>
      <c r="BZ9" s="284">
        <v>0</v>
      </c>
      <c r="CA9" s="287" t="s">
        <v>800</v>
      </c>
      <c r="CB9" s="287" t="s">
        <v>800</v>
      </c>
      <c r="CC9" s="287" t="s">
        <v>800</v>
      </c>
      <c r="CD9" s="287" t="s">
        <v>800</v>
      </c>
      <c r="CE9" s="287" t="s">
        <v>800</v>
      </c>
      <c r="CF9" s="287" t="s">
        <v>800</v>
      </c>
      <c r="CG9" s="287" t="s">
        <v>800</v>
      </c>
      <c r="CH9" s="287" t="s">
        <v>800</v>
      </c>
      <c r="CI9" s="284">
        <v>0</v>
      </c>
      <c r="CJ9" s="284">
        <f t="shared" si="8"/>
        <v>0</v>
      </c>
      <c r="CK9" s="287" t="s">
        <v>800</v>
      </c>
      <c r="CL9" s="287" t="s">
        <v>800</v>
      </c>
      <c r="CM9" s="287" t="s">
        <v>800</v>
      </c>
      <c r="CN9" s="287" t="s">
        <v>800</v>
      </c>
      <c r="CO9" s="287" t="s">
        <v>800</v>
      </c>
      <c r="CP9" s="287" t="s">
        <v>800</v>
      </c>
      <c r="CQ9" s="287" t="s">
        <v>800</v>
      </c>
      <c r="CR9" s="287" t="s">
        <v>800</v>
      </c>
      <c r="CS9" s="287" t="s">
        <v>800</v>
      </c>
      <c r="CT9" s="287" t="s">
        <v>800</v>
      </c>
      <c r="CU9" s="287" t="s">
        <v>800</v>
      </c>
      <c r="CV9" s="284">
        <v>0</v>
      </c>
      <c r="CW9" s="287" t="s">
        <v>800</v>
      </c>
      <c r="CX9" s="287" t="s">
        <v>800</v>
      </c>
      <c r="CY9" s="287" t="s">
        <v>800</v>
      </c>
      <c r="CZ9" s="287" t="s">
        <v>800</v>
      </c>
      <c r="DA9" s="287" t="s">
        <v>800</v>
      </c>
      <c r="DB9" s="287" t="s">
        <v>800</v>
      </c>
      <c r="DC9" s="287" t="s">
        <v>800</v>
      </c>
      <c r="DD9" s="284">
        <v>0</v>
      </c>
      <c r="DE9" s="284">
        <f t="shared" si="10"/>
        <v>0</v>
      </c>
      <c r="DF9" s="287" t="s">
        <v>800</v>
      </c>
      <c r="DG9" s="287" t="s">
        <v>800</v>
      </c>
      <c r="DH9" s="287" t="s">
        <v>800</v>
      </c>
      <c r="DI9" s="287" t="s">
        <v>800</v>
      </c>
      <c r="DJ9" s="287" t="s">
        <v>800</v>
      </c>
      <c r="DK9" s="287" t="s">
        <v>800</v>
      </c>
      <c r="DL9" s="287" t="s">
        <v>800</v>
      </c>
      <c r="DM9" s="287" t="s">
        <v>800</v>
      </c>
      <c r="DN9" s="287" t="s">
        <v>800</v>
      </c>
      <c r="DO9" s="287" t="s">
        <v>800</v>
      </c>
      <c r="DP9" s="284">
        <v>0</v>
      </c>
      <c r="DQ9" s="287" t="s">
        <v>800</v>
      </c>
      <c r="DR9" s="287" t="s">
        <v>800</v>
      </c>
      <c r="DS9" s="287" t="s">
        <v>800</v>
      </c>
      <c r="DT9" s="284">
        <v>0</v>
      </c>
      <c r="DU9" s="287" t="s">
        <v>800</v>
      </c>
      <c r="DV9" s="287" t="s">
        <v>800</v>
      </c>
      <c r="DW9" s="287" t="s">
        <v>800</v>
      </c>
      <c r="DX9" s="287" t="s">
        <v>800</v>
      </c>
      <c r="DY9" s="284">
        <v>0</v>
      </c>
      <c r="DZ9" s="284">
        <f t="shared" si="12"/>
        <v>0</v>
      </c>
      <c r="EA9" s="284">
        <v>0</v>
      </c>
      <c r="EB9" s="287" t="s">
        <v>800</v>
      </c>
      <c r="EC9" s="287" t="s">
        <v>800</v>
      </c>
      <c r="ED9" s="284">
        <v>0</v>
      </c>
      <c r="EE9" s="287" t="s">
        <v>800</v>
      </c>
      <c r="EF9" s="287" t="s">
        <v>800</v>
      </c>
      <c r="EG9" s="287" t="s">
        <v>800</v>
      </c>
      <c r="EH9" s="284">
        <v>0</v>
      </c>
      <c r="EI9" s="284">
        <v>0</v>
      </c>
      <c r="EJ9" s="287" t="s">
        <v>800</v>
      </c>
      <c r="EK9" s="287" t="s">
        <v>800</v>
      </c>
      <c r="EL9" s="287" t="s">
        <v>800</v>
      </c>
      <c r="EM9" s="287" t="s">
        <v>800</v>
      </c>
      <c r="EN9" s="284">
        <v>0</v>
      </c>
      <c r="EO9" s="284">
        <v>0</v>
      </c>
      <c r="EP9" s="287" t="s">
        <v>800</v>
      </c>
      <c r="EQ9" s="287" t="s">
        <v>800</v>
      </c>
      <c r="ER9" s="287" t="s">
        <v>800</v>
      </c>
      <c r="ES9" s="284">
        <v>0</v>
      </c>
      <c r="ET9" s="284">
        <v>0</v>
      </c>
      <c r="EU9" s="284">
        <f t="shared" si="14"/>
        <v>2655</v>
      </c>
      <c r="EV9" s="284">
        <v>0</v>
      </c>
      <c r="EW9" s="284">
        <v>0</v>
      </c>
      <c r="EX9" s="284">
        <v>240</v>
      </c>
      <c r="EY9" s="284">
        <v>305</v>
      </c>
      <c r="EZ9" s="284">
        <v>585</v>
      </c>
      <c r="FA9" s="284">
        <v>344</v>
      </c>
      <c r="FB9" s="284">
        <v>0</v>
      </c>
      <c r="FC9" s="284">
        <v>1181</v>
      </c>
      <c r="FD9" s="284">
        <v>0</v>
      </c>
      <c r="FE9" s="284">
        <v>0</v>
      </c>
      <c r="FF9" s="284">
        <v>0</v>
      </c>
      <c r="FG9" s="284">
        <v>0</v>
      </c>
      <c r="FH9" s="287" t="s">
        <v>800</v>
      </c>
      <c r="FI9" s="287" t="s">
        <v>800</v>
      </c>
      <c r="FJ9" s="287" t="s">
        <v>800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19337</v>
      </c>
      <c r="E10" s="284">
        <f t="shared" si="1"/>
        <v>0</v>
      </c>
      <c r="F10" s="284">
        <f t="shared" si="17"/>
        <v>26</v>
      </c>
      <c r="G10" s="284">
        <f t="shared" si="18"/>
        <v>223</v>
      </c>
      <c r="H10" s="284">
        <f t="shared" si="19"/>
        <v>1997</v>
      </c>
      <c r="I10" s="284">
        <f t="shared" si="20"/>
        <v>1455</v>
      </c>
      <c r="J10" s="284">
        <f t="shared" si="21"/>
        <v>456</v>
      </c>
      <c r="K10" s="284">
        <f t="shared" si="22"/>
        <v>0</v>
      </c>
      <c r="L10" s="284">
        <f t="shared" si="23"/>
        <v>1593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6658</v>
      </c>
      <c r="U10" s="284">
        <f t="shared" si="32"/>
        <v>0</v>
      </c>
      <c r="V10" s="284">
        <f t="shared" si="33"/>
        <v>0</v>
      </c>
      <c r="W10" s="284">
        <f t="shared" si="34"/>
        <v>14</v>
      </c>
      <c r="X10" s="284">
        <f t="shared" si="35"/>
        <v>6915</v>
      </c>
      <c r="Y10" s="284">
        <f t="shared" si="2"/>
        <v>13453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800</v>
      </c>
      <c r="AK10" s="287" t="s">
        <v>800</v>
      </c>
      <c r="AL10" s="284">
        <v>0</v>
      </c>
      <c r="AM10" s="287" t="s">
        <v>800</v>
      </c>
      <c r="AN10" s="287" t="s">
        <v>800</v>
      </c>
      <c r="AO10" s="284">
        <v>6658</v>
      </c>
      <c r="AP10" s="287" t="s">
        <v>800</v>
      </c>
      <c r="AQ10" s="284">
        <v>0</v>
      </c>
      <c r="AR10" s="287" t="s">
        <v>800</v>
      </c>
      <c r="AS10" s="284">
        <v>6795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800</v>
      </c>
      <c r="BF10" s="287" t="s">
        <v>800</v>
      </c>
      <c r="BG10" s="287" t="s">
        <v>800</v>
      </c>
      <c r="BH10" s="287" t="s">
        <v>800</v>
      </c>
      <c r="BI10" s="287" t="s">
        <v>800</v>
      </c>
      <c r="BJ10" s="287" t="s">
        <v>800</v>
      </c>
      <c r="BK10" s="287" t="s">
        <v>800</v>
      </c>
      <c r="BL10" s="287" t="s">
        <v>800</v>
      </c>
      <c r="BM10" s="287" t="s">
        <v>800</v>
      </c>
      <c r="BN10" s="284">
        <v>0</v>
      </c>
      <c r="BO10" s="284">
        <f t="shared" si="6"/>
        <v>0</v>
      </c>
      <c r="BP10" s="287" t="s">
        <v>800</v>
      </c>
      <c r="BQ10" s="287" t="s">
        <v>800</v>
      </c>
      <c r="BR10" s="287" t="s">
        <v>800</v>
      </c>
      <c r="BS10" s="287" t="s">
        <v>800</v>
      </c>
      <c r="BT10" s="287" t="s">
        <v>800</v>
      </c>
      <c r="BU10" s="287" t="s">
        <v>800</v>
      </c>
      <c r="BV10" s="287" t="s">
        <v>800</v>
      </c>
      <c r="BW10" s="287" t="s">
        <v>800</v>
      </c>
      <c r="BX10" s="287" t="s">
        <v>800</v>
      </c>
      <c r="BY10" s="287" t="s">
        <v>800</v>
      </c>
      <c r="BZ10" s="284">
        <v>0</v>
      </c>
      <c r="CA10" s="287" t="s">
        <v>800</v>
      </c>
      <c r="CB10" s="287" t="s">
        <v>800</v>
      </c>
      <c r="CC10" s="287" t="s">
        <v>800</v>
      </c>
      <c r="CD10" s="287" t="s">
        <v>800</v>
      </c>
      <c r="CE10" s="287" t="s">
        <v>800</v>
      </c>
      <c r="CF10" s="287" t="s">
        <v>800</v>
      </c>
      <c r="CG10" s="287" t="s">
        <v>800</v>
      </c>
      <c r="CH10" s="287" t="s">
        <v>800</v>
      </c>
      <c r="CI10" s="284">
        <v>0</v>
      </c>
      <c r="CJ10" s="284">
        <f t="shared" si="8"/>
        <v>0</v>
      </c>
      <c r="CK10" s="287" t="s">
        <v>800</v>
      </c>
      <c r="CL10" s="287" t="s">
        <v>800</v>
      </c>
      <c r="CM10" s="287" t="s">
        <v>800</v>
      </c>
      <c r="CN10" s="287" t="s">
        <v>800</v>
      </c>
      <c r="CO10" s="287" t="s">
        <v>800</v>
      </c>
      <c r="CP10" s="287" t="s">
        <v>800</v>
      </c>
      <c r="CQ10" s="287" t="s">
        <v>800</v>
      </c>
      <c r="CR10" s="287" t="s">
        <v>800</v>
      </c>
      <c r="CS10" s="287" t="s">
        <v>800</v>
      </c>
      <c r="CT10" s="287" t="s">
        <v>800</v>
      </c>
      <c r="CU10" s="287" t="s">
        <v>800</v>
      </c>
      <c r="CV10" s="284">
        <v>0</v>
      </c>
      <c r="CW10" s="287" t="s">
        <v>800</v>
      </c>
      <c r="CX10" s="287" t="s">
        <v>800</v>
      </c>
      <c r="CY10" s="287" t="s">
        <v>800</v>
      </c>
      <c r="CZ10" s="287" t="s">
        <v>800</v>
      </c>
      <c r="DA10" s="287" t="s">
        <v>800</v>
      </c>
      <c r="DB10" s="287" t="s">
        <v>800</v>
      </c>
      <c r="DC10" s="287" t="s">
        <v>800</v>
      </c>
      <c r="DD10" s="284">
        <v>0</v>
      </c>
      <c r="DE10" s="284">
        <f t="shared" si="10"/>
        <v>0</v>
      </c>
      <c r="DF10" s="287" t="s">
        <v>800</v>
      </c>
      <c r="DG10" s="287" t="s">
        <v>800</v>
      </c>
      <c r="DH10" s="287" t="s">
        <v>800</v>
      </c>
      <c r="DI10" s="287" t="s">
        <v>800</v>
      </c>
      <c r="DJ10" s="287" t="s">
        <v>800</v>
      </c>
      <c r="DK10" s="287" t="s">
        <v>800</v>
      </c>
      <c r="DL10" s="287" t="s">
        <v>800</v>
      </c>
      <c r="DM10" s="287" t="s">
        <v>800</v>
      </c>
      <c r="DN10" s="287" t="s">
        <v>800</v>
      </c>
      <c r="DO10" s="287" t="s">
        <v>800</v>
      </c>
      <c r="DP10" s="284">
        <v>0</v>
      </c>
      <c r="DQ10" s="287" t="s">
        <v>800</v>
      </c>
      <c r="DR10" s="287" t="s">
        <v>800</v>
      </c>
      <c r="DS10" s="287" t="s">
        <v>800</v>
      </c>
      <c r="DT10" s="284">
        <v>0</v>
      </c>
      <c r="DU10" s="287" t="s">
        <v>800</v>
      </c>
      <c r="DV10" s="287" t="s">
        <v>800</v>
      </c>
      <c r="DW10" s="287" t="s">
        <v>800</v>
      </c>
      <c r="DX10" s="287" t="s">
        <v>800</v>
      </c>
      <c r="DY10" s="284">
        <v>0</v>
      </c>
      <c r="DZ10" s="284">
        <f t="shared" si="12"/>
        <v>14</v>
      </c>
      <c r="EA10" s="284">
        <v>0</v>
      </c>
      <c r="EB10" s="287" t="s">
        <v>800</v>
      </c>
      <c r="EC10" s="287" t="s">
        <v>800</v>
      </c>
      <c r="ED10" s="284">
        <v>0</v>
      </c>
      <c r="EE10" s="287" t="s">
        <v>800</v>
      </c>
      <c r="EF10" s="287" t="s">
        <v>800</v>
      </c>
      <c r="EG10" s="287" t="s">
        <v>800</v>
      </c>
      <c r="EH10" s="284">
        <v>0</v>
      </c>
      <c r="EI10" s="284">
        <v>0</v>
      </c>
      <c r="EJ10" s="287" t="s">
        <v>800</v>
      </c>
      <c r="EK10" s="287" t="s">
        <v>800</v>
      </c>
      <c r="EL10" s="287" t="s">
        <v>800</v>
      </c>
      <c r="EM10" s="287" t="s">
        <v>800</v>
      </c>
      <c r="EN10" s="284">
        <v>0</v>
      </c>
      <c r="EO10" s="284">
        <v>0</v>
      </c>
      <c r="EP10" s="287" t="s">
        <v>800</v>
      </c>
      <c r="EQ10" s="287" t="s">
        <v>800</v>
      </c>
      <c r="ER10" s="287" t="s">
        <v>800</v>
      </c>
      <c r="ES10" s="284">
        <v>14</v>
      </c>
      <c r="ET10" s="284">
        <v>0</v>
      </c>
      <c r="EU10" s="284">
        <f t="shared" si="14"/>
        <v>5870</v>
      </c>
      <c r="EV10" s="284">
        <v>0</v>
      </c>
      <c r="EW10" s="284">
        <v>26</v>
      </c>
      <c r="EX10" s="284">
        <v>223</v>
      </c>
      <c r="EY10" s="284">
        <v>1997</v>
      </c>
      <c r="EZ10" s="284">
        <v>1455</v>
      </c>
      <c r="FA10" s="284">
        <v>456</v>
      </c>
      <c r="FB10" s="284">
        <v>0</v>
      </c>
      <c r="FC10" s="284">
        <v>1593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800</v>
      </c>
      <c r="FI10" s="287" t="s">
        <v>800</v>
      </c>
      <c r="FJ10" s="287" t="s">
        <v>800</v>
      </c>
      <c r="FK10" s="284">
        <v>0</v>
      </c>
      <c r="FL10" s="284">
        <v>0</v>
      </c>
      <c r="FM10" s="284">
        <v>0</v>
      </c>
      <c r="FN10" s="284">
        <v>0</v>
      </c>
      <c r="FO10" s="284">
        <v>120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2932</v>
      </c>
      <c r="E11" s="284">
        <f t="shared" si="1"/>
        <v>475</v>
      </c>
      <c r="F11" s="284">
        <f t="shared" si="17"/>
        <v>4</v>
      </c>
      <c r="G11" s="284">
        <f t="shared" si="18"/>
        <v>31</v>
      </c>
      <c r="H11" s="284">
        <f t="shared" si="19"/>
        <v>409</v>
      </c>
      <c r="I11" s="284">
        <f t="shared" si="20"/>
        <v>340</v>
      </c>
      <c r="J11" s="284">
        <f t="shared" si="21"/>
        <v>91</v>
      </c>
      <c r="K11" s="284">
        <f t="shared" si="22"/>
        <v>0</v>
      </c>
      <c r="L11" s="284">
        <f t="shared" si="23"/>
        <v>301</v>
      </c>
      <c r="M11" s="284">
        <f t="shared" si="24"/>
        <v>0</v>
      </c>
      <c r="N11" s="284">
        <f t="shared" si="25"/>
        <v>27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1227</v>
      </c>
      <c r="U11" s="284">
        <f t="shared" si="32"/>
        <v>0</v>
      </c>
      <c r="V11" s="284">
        <f t="shared" si="33"/>
        <v>0</v>
      </c>
      <c r="W11" s="284">
        <f t="shared" si="34"/>
        <v>1</v>
      </c>
      <c r="X11" s="284">
        <f t="shared" si="35"/>
        <v>26</v>
      </c>
      <c r="Y11" s="284">
        <f t="shared" si="2"/>
        <v>1270</v>
      </c>
      <c r="Z11" s="284">
        <v>0</v>
      </c>
      <c r="AA11" s="284">
        <v>0</v>
      </c>
      <c r="AB11" s="284">
        <v>0</v>
      </c>
      <c r="AC11" s="284">
        <v>43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800</v>
      </c>
      <c r="AK11" s="287" t="s">
        <v>800</v>
      </c>
      <c r="AL11" s="284">
        <v>0</v>
      </c>
      <c r="AM11" s="287" t="s">
        <v>800</v>
      </c>
      <c r="AN11" s="287" t="s">
        <v>800</v>
      </c>
      <c r="AO11" s="284">
        <v>1227</v>
      </c>
      <c r="AP11" s="287" t="s">
        <v>800</v>
      </c>
      <c r="AQ11" s="284">
        <v>0</v>
      </c>
      <c r="AR11" s="287" t="s">
        <v>800</v>
      </c>
      <c r="AS11" s="284">
        <v>0</v>
      </c>
      <c r="AT11" s="284">
        <f t="shared" si="4"/>
        <v>282</v>
      </c>
      <c r="AU11" s="284">
        <v>0</v>
      </c>
      <c r="AV11" s="284">
        <v>0</v>
      </c>
      <c r="AW11" s="284">
        <v>0</v>
      </c>
      <c r="AX11" s="284">
        <v>256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800</v>
      </c>
      <c r="BF11" s="287" t="s">
        <v>800</v>
      </c>
      <c r="BG11" s="287" t="s">
        <v>800</v>
      </c>
      <c r="BH11" s="287" t="s">
        <v>800</v>
      </c>
      <c r="BI11" s="287" t="s">
        <v>800</v>
      </c>
      <c r="BJ11" s="287" t="s">
        <v>800</v>
      </c>
      <c r="BK11" s="287" t="s">
        <v>800</v>
      </c>
      <c r="BL11" s="287" t="s">
        <v>800</v>
      </c>
      <c r="BM11" s="287" t="s">
        <v>800</v>
      </c>
      <c r="BN11" s="284">
        <v>26</v>
      </c>
      <c r="BO11" s="284">
        <f t="shared" si="6"/>
        <v>0</v>
      </c>
      <c r="BP11" s="287" t="s">
        <v>800</v>
      </c>
      <c r="BQ11" s="287" t="s">
        <v>800</v>
      </c>
      <c r="BR11" s="287" t="s">
        <v>800</v>
      </c>
      <c r="BS11" s="287" t="s">
        <v>800</v>
      </c>
      <c r="BT11" s="287" t="s">
        <v>800</v>
      </c>
      <c r="BU11" s="287" t="s">
        <v>800</v>
      </c>
      <c r="BV11" s="287" t="s">
        <v>800</v>
      </c>
      <c r="BW11" s="287" t="s">
        <v>800</v>
      </c>
      <c r="BX11" s="287" t="s">
        <v>800</v>
      </c>
      <c r="BY11" s="287" t="s">
        <v>800</v>
      </c>
      <c r="BZ11" s="284">
        <v>0</v>
      </c>
      <c r="CA11" s="287" t="s">
        <v>800</v>
      </c>
      <c r="CB11" s="287" t="s">
        <v>800</v>
      </c>
      <c r="CC11" s="287" t="s">
        <v>800</v>
      </c>
      <c r="CD11" s="287" t="s">
        <v>800</v>
      </c>
      <c r="CE11" s="287" t="s">
        <v>800</v>
      </c>
      <c r="CF11" s="287" t="s">
        <v>800</v>
      </c>
      <c r="CG11" s="287" t="s">
        <v>800</v>
      </c>
      <c r="CH11" s="287" t="s">
        <v>800</v>
      </c>
      <c r="CI11" s="284">
        <v>0</v>
      </c>
      <c r="CJ11" s="284">
        <f t="shared" si="8"/>
        <v>0</v>
      </c>
      <c r="CK11" s="287" t="s">
        <v>800</v>
      </c>
      <c r="CL11" s="287" t="s">
        <v>800</v>
      </c>
      <c r="CM11" s="287" t="s">
        <v>800</v>
      </c>
      <c r="CN11" s="287" t="s">
        <v>800</v>
      </c>
      <c r="CO11" s="287" t="s">
        <v>800</v>
      </c>
      <c r="CP11" s="287" t="s">
        <v>800</v>
      </c>
      <c r="CQ11" s="287" t="s">
        <v>800</v>
      </c>
      <c r="CR11" s="287" t="s">
        <v>800</v>
      </c>
      <c r="CS11" s="287" t="s">
        <v>800</v>
      </c>
      <c r="CT11" s="287" t="s">
        <v>800</v>
      </c>
      <c r="CU11" s="287" t="s">
        <v>800</v>
      </c>
      <c r="CV11" s="284">
        <v>0</v>
      </c>
      <c r="CW11" s="287" t="s">
        <v>800</v>
      </c>
      <c r="CX11" s="287" t="s">
        <v>800</v>
      </c>
      <c r="CY11" s="287" t="s">
        <v>800</v>
      </c>
      <c r="CZ11" s="287" t="s">
        <v>800</v>
      </c>
      <c r="DA11" s="287" t="s">
        <v>800</v>
      </c>
      <c r="DB11" s="287" t="s">
        <v>800</v>
      </c>
      <c r="DC11" s="287" t="s">
        <v>800</v>
      </c>
      <c r="DD11" s="284">
        <v>0</v>
      </c>
      <c r="DE11" s="284">
        <f t="shared" si="10"/>
        <v>0</v>
      </c>
      <c r="DF11" s="287" t="s">
        <v>800</v>
      </c>
      <c r="DG11" s="287" t="s">
        <v>800</v>
      </c>
      <c r="DH11" s="287" t="s">
        <v>800</v>
      </c>
      <c r="DI11" s="287" t="s">
        <v>800</v>
      </c>
      <c r="DJ11" s="287" t="s">
        <v>800</v>
      </c>
      <c r="DK11" s="287" t="s">
        <v>800</v>
      </c>
      <c r="DL11" s="287" t="s">
        <v>800</v>
      </c>
      <c r="DM11" s="287" t="s">
        <v>800</v>
      </c>
      <c r="DN11" s="287" t="s">
        <v>800</v>
      </c>
      <c r="DO11" s="287" t="s">
        <v>800</v>
      </c>
      <c r="DP11" s="284">
        <v>0</v>
      </c>
      <c r="DQ11" s="287" t="s">
        <v>800</v>
      </c>
      <c r="DR11" s="287" t="s">
        <v>800</v>
      </c>
      <c r="DS11" s="287" t="s">
        <v>800</v>
      </c>
      <c r="DT11" s="284">
        <v>0</v>
      </c>
      <c r="DU11" s="287" t="s">
        <v>800</v>
      </c>
      <c r="DV11" s="287" t="s">
        <v>800</v>
      </c>
      <c r="DW11" s="287" t="s">
        <v>800</v>
      </c>
      <c r="DX11" s="287" t="s">
        <v>800</v>
      </c>
      <c r="DY11" s="284">
        <v>0</v>
      </c>
      <c r="DZ11" s="284">
        <f t="shared" si="12"/>
        <v>0</v>
      </c>
      <c r="EA11" s="284">
        <v>0</v>
      </c>
      <c r="EB11" s="287" t="s">
        <v>800</v>
      </c>
      <c r="EC11" s="287" t="s">
        <v>800</v>
      </c>
      <c r="ED11" s="284">
        <v>0</v>
      </c>
      <c r="EE11" s="287" t="s">
        <v>800</v>
      </c>
      <c r="EF11" s="287" t="s">
        <v>800</v>
      </c>
      <c r="EG11" s="287" t="s">
        <v>800</v>
      </c>
      <c r="EH11" s="284">
        <v>0</v>
      </c>
      <c r="EI11" s="284">
        <v>0</v>
      </c>
      <c r="EJ11" s="287" t="s">
        <v>800</v>
      </c>
      <c r="EK11" s="287" t="s">
        <v>800</v>
      </c>
      <c r="EL11" s="287" t="s">
        <v>800</v>
      </c>
      <c r="EM11" s="287" t="s">
        <v>800</v>
      </c>
      <c r="EN11" s="284">
        <v>0</v>
      </c>
      <c r="EO11" s="284">
        <v>0</v>
      </c>
      <c r="EP11" s="287" t="s">
        <v>800</v>
      </c>
      <c r="EQ11" s="287" t="s">
        <v>800</v>
      </c>
      <c r="ER11" s="287" t="s">
        <v>800</v>
      </c>
      <c r="ES11" s="284">
        <v>0</v>
      </c>
      <c r="ET11" s="284">
        <v>0</v>
      </c>
      <c r="EU11" s="284">
        <f t="shared" si="14"/>
        <v>1380</v>
      </c>
      <c r="EV11" s="284">
        <v>475</v>
      </c>
      <c r="EW11" s="284">
        <v>4</v>
      </c>
      <c r="EX11" s="284">
        <v>31</v>
      </c>
      <c r="EY11" s="284">
        <v>110</v>
      </c>
      <c r="EZ11" s="284">
        <v>340</v>
      </c>
      <c r="FA11" s="284">
        <v>91</v>
      </c>
      <c r="FB11" s="284">
        <v>0</v>
      </c>
      <c r="FC11" s="284">
        <v>301</v>
      </c>
      <c r="FD11" s="284">
        <v>0</v>
      </c>
      <c r="FE11" s="284">
        <v>27</v>
      </c>
      <c r="FF11" s="284">
        <v>0</v>
      </c>
      <c r="FG11" s="284">
        <v>0</v>
      </c>
      <c r="FH11" s="287" t="s">
        <v>800</v>
      </c>
      <c r="FI11" s="287" t="s">
        <v>800</v>
      </c>
      <c r="FJ11" s="287" t="s">
        <v>800</v>
      </c>
      <c r="FK11" s="284">
        <v>0</v>
      </c>
      <c r="FL11" s="284">
        <v>0</v>
      </c>
      <c r="FM11" s="284">
        <v>0</v>
      </c>
      <c r="FN11" s="284">
        <v>1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9574</v>
      </c>
      <c r="E12" s="284">
        <f t="shared" si="1"/>
        <v>0</v>
      </c>
      <c r="F12" s="284">
        <f t="shared" si="17"/>
        <v>0</v>
      </c>
      <c r="G12" s="284">
        <f t="shared" si="18"/>
        <v>65</v>
      </c>
      <c r="H12" s="284">
        <f t="shared" si="19"/>
        <v>907</v>
      </c>
      <c r="I12" s="284">
        <f t="shared" si="20"/>
        <v>573</v>
      </c>
      <c r="J12" s="284">
        <f t="shared" si="21"/>
        <v>37</v>
      </c>
      <c r="K12" s="284">
        <f t="shared" si="22"/>
        <v>0</v>
      </c>
      <c r="L12" s="284">
        <f t="shared" si="23"/>
        <v>658</v>
      </c>
      <c r="M12" s="284">
        <f t="shared" si="24"/>
        <v>0</v>
      </c>
      <c r="N12" s="284">
        <f t="shared" si="25"/>
        <v>5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2928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4401</v>
      </c>
      <c r="Y12" s="284">
        <f t="shared" si="2"/>
        <v>4167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800</v>
      </c>
      <c r="AK12" s="287" t="s">
        <v>800</v>
      </c>
      <c r="AL12" s="284">
        <v>0</v>
      </c>
      <c r="AM12" s="287" t="s">
        <v>800</v>
      </c>
      <c r="AN12" s="287" t="s">
        <v>800</v>
      </c>
      <c r="AO12" s="284">
        <v>2928</v>
      </c>
      <c r="AP12" s="287" t="s">
        <v>800</v>
      </c>
      <c r="AQ12" s="284">
        <v>0</v>
      </c>
      <c r="AR12" s="287" t="s">
        <v>800</v>
      </c>
      <c r="AS12" s="284">
        <v>1239</v>
      </c>
      <c r="AT12" s="284">
        <f t="shared" si="4"/>
        <v>871</v>
      </c>
      <c r="AU12" s="284">
        <v>0</v>
      </c>
      <c r="AV12" s="284">
        <v>0</v>
      </c>
      <c r="AW12" s="284">
        <v>0</v>
      </c>
      <c r="AX12" s="284">
        <v>866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5</v>
      </c>
      <c r="BE12" s="287" t="s">
        <v>800</v>
      </c>
      <c r="BF12" s="287" t="s">
        <v>800</v>
      </c>
      <c r="BG12" s="287" t="s">
        <v>800</v>
      </c>
      <c r="BH12" s="287" t="s">
        <v>800</v>
      </c>
      <c r="BI12" s="287" t="s">
        <v>800</v>
      </c>
      <c r="BJ12" s="287" t="s">
        <v>800</v>
      </c>
      <c r="BK12" s="287" t="s">
        <v>800</v>
      </c>
      <c r="BL12" s="287" t="s">
        <v>800</v>
      </c>
      <c r="BM12" s="287" t="s">
        <v>800</v>
      </c>
      <c r="BN12" s="284">
        <v>0</v>
      </c>
      <c r="BO12" s="284">
        <f t="shared" si="6"/>
        <v>0</v>
      </c>
      <c r="BP12" s="287" t="s">
        <v>800</v>
      </c>
      <c r="BQ12" s="287" t="s">
        <v>800</v>
      </c>
      <c r="BR12" s="287" t="s">
        <v>800</v>
      </c>
      <c r="BS12" s="287" t="s">
        <v>800</v>
      </c>
      <c r="BT12" s="287" t="s">
        <v>800</v>
      </c>
      <c r="BU12" s="287" t="s">
        <v>800</v>
      </c>
      <c r="BV12" s="287" t="s">
        <v>800</v>
      </c>
      <c r="BW12" s="287" t="s">
        <v>800</v>
      </c>
      <c r="BX12" s="287" t="s">
        <v>800</v>
      </c>
      <c r="BY12" s="287" t="s">
        <v>800</v>
      </c>
      <c r="BZ12" s="284">
        <v>0</v>
      </c>
      <c r="CA12" s="287" t="s">
        <v>800</v>
      </c>
      <c r="CB12" s="287" t="s">
        <v>800</v>
      </c>
      <c r="CC12" s="287" t="s">
        <v>800</v>
      </c>
      <c r="CD12" s="287" t="s">
        <v>800</v>
      </c>
      <c r="CE12" s="287" t="s">
        <v>800</v>
      </c>
      <c r="CF12" s="287" t="s">
        <v>800</v>
      </c>
      <c r="CG12" s="287" t="s">
        <v>800</v>
      </c>
      <c r="CH12" s="287" t="s">
        <v>800</v>
      </c>
      <c r="CI12" s="284">
        <v>0</v>
      </c>
      <c r="CJ12" s="284">
        <f t="shared" si="8"/>
        <v>0</v>
      </c>
      <c r="CK12" s="287" t="s">
        <v>800</v>
      </c>
      <c r="CL12" s="287" t="s">
        <v>800</v>
      </c>
      <c r="CM12" s="287" t="s">
        <v>800</v>
      </c>
      <c r="CN12" s="287" t="s">
        <v>800</v>
      </c>
      <c r="CO12" s="287" t="s">
        <v>800</v>
      </c>
      <c r="CP12" s="287" t="s">
        <v>800</v>
      </c>
      <c r="CQ12" s="287" t="s">
        <v>800</v>
      </c>
      <c r="CR12" s="287" t="s">
        <v>800</v>
      </c>
      <c r="CS12" s="287" t="s">
        <v>800</v>
      </c>
      <c r="CT12" s="287" t="s">
        <v>800</v>
      </c>
      <c r="CU12" s="287" t="s">
        <v>800</v>
      </c>
      <c r="CV12" s="284">
        <v>0</v>
      </c>
      <c r="CW12" s="287" t="s">
        <v>800</v>
      </c>
      <c r="CX12" s="287" t="s">
        <v>800</v>
      </c>
      <c r="CY12" s="287" t="s">
        <v>800</v>
      </c>
      <c r="CZ12" s="287" t="s">
        <v>800</v>
      </c>
      <c r="DA12" s="287" t="s">
        <v>800</v>
      </c>
      <c r="DB12" s="287" t="s">
        <v>800</v>
      </c>
      <c r="DC12" s="287" t="s">
        <v>800</v>
      </c>
      <c r="DD12" s="284">
        <v>0</v>
      </c>
      <c r="DE12" s="284">
        <f t="shared" si="10"/>
        <v>3162</v>
      </c>
      <c r="DF12" s="287" t="s">
        <v>800</v>
      </c>
      <c r="DG12" s="287" t="s">
        <v>800</v>
      </c>
      <c r="DH12" s="287" t="s">
        <v>800</v>
      </c>
      <c r="DI12" s="287" t="s">
        <v>800</v>
      </c>
      <c r="DJ12" s="287" t="s">
        <v>800</v>
      </c>
      <c r="DK12" s="287" t="s">
        <v>800</v>
      </c>
      <c r="DL12" s="287" t="s">
        <v>800</v>
      </c>
      <c r="DM12" s="287" t="s">
        <v>800</v>
      </c>
      <c r="DN12" s="287" t="s">
        <v>800</v>
      </c>
      <c r="DO12" s="287" t="s">
        <v>800</v>
      </c>
      <c r="DP12" s="284">
        <v>0</v>
      </c>
      <c r="DQ12" s="287" t="s">
        <v>800</v>
      </c>
      <c r="DR12" s="287" t="s">
        <v>800</v>
      </c>
      <c r="DS12" s="287" t="s">
        <v>800</v>
      </c>
      <c r="DT12" s="284">
        <v>0</v>
      </c>
      <c r="DU12" s="287" t="s">
        <v>800</v>
      </c>
      <c r="DV12" s="287" t="s">
        <v>800</v>
      </c>
      <c r="DW12" s="287" t="s">
        <v>800</v>
      </c>
      <c r="DX12" s="287" t="s">
        <v>800</v>
      </c>
      <c r="DY12" s="284">
        <v>3162</v>
      </c>
      <c r="DZ12" s="284">
        <f t="shared" si="12"/>
        <v>0</v>
      </c>
      <c r="EA12" s="284">
        <v>0</v>
      </c>
      <c r="EB12" s="287" t="s">
        <v>800</v>
      </c>
      <c r="EC12" s="287" t="s">
        <v>800</v>
      </c>
      <c r="ED12" s="284">
        <v>0</v>
      </c>
      <c r="EE12" s="287" t="s">
        <v>800</v>
      </c>
      <c r="EF12" s="287" t="s">
        <v>800</v>
      </c>
      <c r="EG12" s="287" t="s">
        <v>800</v>
      </c>
      <c r="EH12" s="284">
        <v>0</v>
      </c>
      <c r="EI12" s="284">
        <v>0</v>
      </c>
      <c r="EJ12" s="287" t="s">
        <v>800</v>
      </c>
      <c r="EK12" s="287" t="s">
        <v>800</v>
      </c>
      <c r="EL12" s="287" t="s">
        <v>800</v>
      </c>
      <c r="EM12" s="287" t="s">
        <v>800</v>
      </c>
      <c r="EN12" s="284">
        <v>0</v>
      </c>
      <c r="EO12" s="284">
        <v>0</v>
      </c>
      <c r="EP12" s="287" t="s">
        <v>800</v>
      </c>
      <c r="EQ12" s="287" t="s">
        <v>800</v>
      </c>
      <c r="ER12" s="287" t="s">
        <v>800</v>
      </c>
      <c r="ES12" s="284">
        <v>0</v>
      </c>
      <c r="ET12" s="284">
        <v>0</v>
      </c>
      <c r="EU12" s="284">
        <f t="shared" si="14"/>
        <v>1374</v>
      </c>
      <c r="EV12" s="284">
        <v>0</v>
      </c>
      <c r="EW12" s="284">
        <v>0</v>
      </c>
      <c r="EX12" s="284">
        <v>65</v>
      </c>
      <c r="EY12" s="284">
        <v>41</v>
      </c>
      <c r="EZ12" s="284">
        <v>573</v>
      </c>
      <c r="FA12" s="284">
        <v>37</v>
      </c>
      <c r="FB12" s="284">
        <v>0</v>
      </c>
      <c r="FC12" s="284">
        <v>658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800</v>
      </c>
      <c r="FI12" s="287" t="s">
        <v>800</v>
      </c>
      <c r="FJ12" s="287" t="s">
        <v>800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4204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471</v>
      </c>
      <c r="I13" s="284">
        <f t="shared" si="20"/>
        <v>226</v>
      </c>
      <c r="J13" s="284">
        <f t="shared" si="21"/>
        <v>131</v>
      </c>
      <c r="K13" s="284">
        <f t="shared" si="22"/>
        <v>0</v>
      </c>
      <c r="L13" s="284">
        <f t="shared" si="23"/>
        <v>729</v>
      </c>
      <c r="M13" s="284">
        <f t="shared" si="24"/>
        <v>652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1005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990</v>
      </c>
      <c r="Y13" s="284">
        <f t="shared" si="2"/>
        <v>1973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800</v>
      </c>
      <c r="AK13" s="287" t="s">
        <v>800</v>
      </c>
      <c r="AL13" s="284">
        <v>0</v>
      </c>
      <c r="AM13" s="287" t="s">
        <v>800</v>
      </c>
      <c r="AN13" s="287" t="s">
        <v>800</v>
      </c>
      <c r="AO13" s="284">
        <v>1005</v>
      </c>
      <c r="AP13" s="287" t="s">
        <v>800</v>
      </c>
      <c r="AQ13" s="284">
        <v>0</v>
      </c>
      <c r="AR13" s="287" t="s">
        <v>800</v>
      </c>
      <c r="AS13" s="284">
        <v>968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800</v>
      </c>
      <c r="BF13" s="287" t="s">
        <v>800</v>
      </c>
      <c r="BG13" s="287" t="s">
        <v>800</v>
      </c>
      <c r="BH13" s="287" t="s">
        <v>800</v>
      </c>
      <c r="BI13" s="287" t="s">
        <v>800</v>
      </c>
      <c r="BJ13" s="287" t="s">
        <v>800</v>
      </c>
      <c r="BK13" s="287" t="s">
        <v>800</v>
      </c>
      <c r="BL13" s="287" t="s">
        <v>800</v>
      </c>
      <c r="BM13" s="287" t="s">
        <v>800</v>
      </c>
      <c r="BN13" s="284">
        <v>0</v>
      </c>
      <c r="BO13" s="284">
        <f t="shared" si="6"/>
        <v>0</v>
      </c>
      <c r="BP13" s="287" t="s">
        <v>800</v>
      </c>
      <c r="BQ13" s="287" t="s">
        <v>800</v>
      </c>
      <c r="BR13" s="287" t="s">
        <v>800</v>
      </c>
      <c r="BS13" s="287" t="s">
        <v>800</v>
      </c>
      <c r="BT13" s="287" t="s">
        <v>800</v>
      </c>
      <c r="BU13" s="287" t="s">
        <v>800</v>
      </c>
      <c r="BV13" s="287" t="s">
        <v>800</v>
      </c>
      <c r="BW13" s="287" t="s">
        <v>800</v>
      </c>
      <c r="BX13" s="287" t="s">
        <v>800</v>
      </c>
      <c r="BY13" s="287" t="s">
        <v>800</v>
      </c>
      <c r="BZ13" s="284">
        <v>0</v>
      </c>
      <c r="CA13" s="287" t="s">
        <v>800</v>
      </c>
      <c r="CB13" s="287" t="s">
        <v>800</v>
      </c>
      <c r="CC13" s="287" t="s">
        <v>800</v>
      </c>
      <c r="CD13" s="287" t="s">
        <v>800</v>
      </c>
      <c r="CE13" s="287" t="s">
        <v>800</v>
      </c>
      <c r="CF13" s="287" t="s">
        <v>800</v>
      </c>
      <c r="CG13" s="287" t="s">
        <v>800</v>
      </c>
      <c r="CH13" s="287" t="s">
        <v>800</v>
      </c>
      <c r="CI13" s="284">
        <v>0</v>
      </c>
      <c r="CJ13" s="284">
        <f t="shared" si="8"/>
        <v>0</v>
      </c>
      <c r="CK13" s="287" t="s">
        <v>800</v>
      </c>
      <c r="CL13" s="287" t="s">
        <v>800</v>
      </c>
      <c r="CM13" s="287" t="s">
        <v>800</v>
      </c>
      <c r="CN13" s="287" t="s">
        <v>800</v>
      </c>
      <c r="CO13" s="287" t="s">
        <v>800</v>
      </c>
      <c r="CP13" s="287" t="s">
        <v>800</v>
      </c>
      <c r="CQ13" s="287" t="s">
        <v>800</v>
      </c>
      <c r="CR13" s="287" t="s">
        <v>800</v>
      </c>
      <c r="CS13" s="287" t="s">
        <v>800</v>
      </c>
      <c r="CT13" s="287" t="s">
        <v>800</v>
      </c>
      <c r="CU13" s="287" t="s">
        <v>800</v>
      </c>
      <c r="CV13" s="284">
        <v>0</v>
      </c>
      <c r="CW13" s="287" t="s">
        <v>800</v>
      </c>
      <c r="CX13" s="287" t="s">
        <v>800</v>
      </c>
      <c r="CY13" s="287" t="s">
        <v>800</v>
      </c>
      <c r="CZ13" s="287" t="s">
        <v>800</v>
      </c>
      <c r="DA13" s="287" t="s">
        <v>800</v>
      </c>
      <c r="DB13" s="287" t="s">
        <v>800</v>
      </c>
      <c r="DC13" s="287" t="s">
        <v>800</v>
      </c>
      <c r="DD13" s="284">
        <v>0</v>
      </c>
      <c r="DE13" s="284">
        <f t="shared" si="10"/>
        <v>0</v>
      </c>
      <c r="DF13" s="287" t="s">
        <v>800</v>
      </c>
      <c r="DG13" s="287" t="s">
        <v>800</v>
      </c>
      <c r="DH13" s="287" t="s">
        <v>800</v>
      </c>
      <c r="DI13" s="287" t="s">
        <v>800</v>
      </c>
      <c r="DJ13" s="287" t="s">
        <v>800</v>
      </c>
      <c r="DK13" s="287" t="s">
        <v>800</v>
      </c>
      <c r="DL13" s="287" t="s">
        <v>800</v>
      </c>
      <c r="DM13" s="287" t="s">
        <v>800</v>
      </c>
      <c r="DN13" s="287" t="s">
        <v>800</v>
      </c>
      <c r="DO13" s="287" t="s">
        <v>800</v>
      </c>
      <c r="DP13" s="284">
        <v>0</v>
      </c>
      <c r="DQ13" s="287" t="s">
        <v>800</v>
      </c>
      <c r="DR13" s="287" t="s">
        <v>800</v>
      </c>
      <c r="DS13" s="287" t="s">
        <v>800</v>
      </c>
      <c r="DT13" s="284">
        <v>0</v>
      </c>
      <c r="DU13" s="287" t="s">
        <v>800</v>
      </c>
      <c r="DV13" s="287" t="s">
        <v>800</v>
      </c>
      <c r="DW13" s="287" t="s">
        <v>800</v>
      </c>
      <c r="DX13" s="287" t="s">
        <v>800</v>
      </c>
      <c r="DY13" s="284">
        <v>0</v>
      </c>
      <c r="DZ13" s="284">
        <f t="shared" si="12"/>
        <v>0</v>
      </c>
      <c r="EA13" s="284">
        <v>0</v>
      </c>
      <c r="EB13" s="287" t="s">
        <v>800</v>
      </c>
      <c r="EC13" s="287" t="s">
        <v>800</v>
      </c>
      <c r="ED13" s="284">
        <v>0</v>
      </c>
      <c r="EE13" s="287" t="s">
        <v>800</v>
      </c>
      <c r="EF13" s="287" t="s">
        <v>800</v>
      </c>
      <c r="EG13" s="287" t="s">
        <v>800</v>
      </c>
      <c r="EH13" s="284">
        <v>0</v>
      </c>
      <c r="EI13" s="284">
        <v>0</v>
      </c>
      <c r="EJ13" s="287" t="s">
        <v>800</v>
      </c>
      <c r="EK13" s="287" t="s">
        <v>800</v>
      </c>
      <c r="EL13" s="287" t="s">
        <v>800</v>
      </c>
      <c r="EM13" s="287" t="s">
        <v>800</v>
      </c>
      <c r="EN13" s="284">
        <v>0</v>
      </c>
      <c r="EO13" s="284">
        <v>0</v>
      </c>
      <c r="EP13" s="287" t="s">
        <v>800</v>
      </c>
      <c r="EQ13" s="287" t="s">
        <v>800</v>
      </c>
      <c r="ER13" s="287" t="s">
        <v>800</v>
      </c>
      <c r="ES13" s="284">
        <v>0</v>
      </c>
      <c r="ET13" s="284">
        <v>0</v>
      </c>
      <c r="EU13" s="284">
        <f t="shared" si="14"/>
        <v>2231</v>
      </c>
      <c r="EV13" s="284">
        <v>0</v>
      </c>
      <c r="EW13" s="284">
        <v>0</v>
      </c>
      <c r="EX13" s="284">
        <v>0</v>
      </c>
      <c r="EY13" s="284">
        <v>471</v>
      </c>
      <c r="EZ13" s="284">
        <v>226</v>
      </c>
      <c r="FA13" s="284">
        <v>131</v>
      </c>
      <c r="FB13" s="284">
        <v>0</v>
      </c>
      <c r="FC13" s="284">
        <v>729</v>
      </c>
      <c r="FD13" s="284">
        <v>652</v>
      </c>
      <c r="FE13" s="284">
        <v>0</v>
      </c>
      <c r="FF13" s="284">
        <v>0</v>
      </c>
      <c r="FG13" s="284">
        <v>0</v>
      </c>
      <c r="FH13" s="287" t="s">
        <v>800</v>
      </c>
      <c r="FI13" s="287" t="s">
        <v>800</v>
      </c>
      <c r="FJ13" s="287" t="s">
        <v>800</v>
      </c>
      <c r="FK13" s="284">
        <v>0</v>
      </c>
      <c r="FL13" s="284">
        <v>0</v>
      </c>
      <c r="FM13" s="284">
        <v>0</v>
      </c>
      <c r="FN13" s="284">
        <v>0</v>
      </c>
      <c r="FO13" s="284">
        <v>22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14506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967</v>
      </c>
      <c r="I14" s="284">
        <f t="shared" si="20"/>
        <v>265</v>
      </c>
      <c r="J14" s="284">
        <f t="shared" si="21"/>
        <v>200</v>
      </c>
      <c r="K14" s="284">
        <f t="shared" si="22"/>
        <v>0</v>
      </c>
      <c r="L14" s="284">
        <f t="shared" si="23"/>
        <v>1855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3456</v>
      </c>
      <c r="U14" s="284">
        <f t="shared" si="32"/>
        <v>0</v>
      </c>
      <c r="V14" s="284">
        <f t="shared" si="33"/>
        <v>0</v>
      </c>
      <c r="W14" s="284">
        <f t="shared" si="34"/>
        <v>39</v>
      </c>
      <c r="X14" s="284">
        <f t="shared" si="35"/>
        <v>7724</v>
      </c>
      <c r="Y14" s="284">
        <f t="shared" si="2"/>
        <v>11129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800</v>
      </c>
      <c r="AK14" s="287" t="s">
        <v>800</v>
      </c>
      <c r="AL14" s="284">
        <v>0</v>
      </c>
      <c r="AM14" s="287" t="s">
        <v>800</v>
      </c>
      <c r="AN14" s="287" t="s">
        <v>800</v>
      </c>
      <c r="AO14" s="284">
        <v>3456</v>
      </c>
      <c r="AP14" s="287" t="s">
        <v>800</v>
      </c>
      <c r="AQ14" s="284">
        <v>0</v>
      </c>
      <c r="AR14" s="287" t="s">
        <v>800</v>
      </c>
      <c r="AS14" s="284">
        <v>7673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800</v>
      </c>
      <c r="BF14" s="287" t="s">
        <v>800</v>
      </c>
      <c r="BG14" s="287" t="s">
        <v>800</v>
      </c>
      <c r="BH14" s="287" t="s">
        <v>800</v>
      </c>
      <c r="BI14" s="287" t="s">
        <v>800</v>
      </c>
      <c r="BJ14" s="287" t="s">
        <v>800</v>
      </c>
      <c r="BK14" s="287" t="s">
        <v>800</v>
      </c>
      <c r="BL14" s="287" t="s">
        <v>800</v>
      </c>
      <c r="BM14" s="287" t="s">
        <v>800</v>
      </c>
      <c r="BN14" s="284">
        <v>0</v>
      </c>
      <c r="BO14" s="284">
        <f t="shared" si="6"/>
        <v>0</v>
      </c>
      <c r="BP14" s="287" t="s">
        <v>800</v>
      </c>
      <c r="BQ14" s="287" t="s">
        <v>800</v>
      </c>
      <c r="BR14" s="287" t="s">
        <v>800</v>
      </c>
      <c r="BS14" s="287" t="s">
        <v>800</v>
      </c>
      <c r="BT14" s="287" t="s">
        <v>800</v>
      </c>
      <c r="BU14" s="287" t="s">
        <v>800</v>
      </c>
      <c r="BV14" s="287" t="s">
        <v>800</v>
      </c>
      <c r="BW14" s="287" t="s">
        <v>800</v>
      </c>
      <c r="BX14" s="287" t="s">
        <v>800</v>
      </c>
      <c r="BY14" s="287" t="s">
        <v>800</v>
      </c>
      <c r="BZ14" s="284">
        <v>0</v>
      </c>
      <c r="CA14" s="287" t="s">
        <v>800</v>
      </c>
      <c r="CB14" s="287" t="s">
        <v>800</v>
      </c>
      <c r="CC14" s="287" t="s">
        <v>800</v>
      </c>
      <c r="CD14" s="287" t="s">
        <v>800</v>
      </c>
      <c r="CE14" s="287" t="s">
        <v>800</v>
      </c>
      <c r="CF14" s="287" t="s">
        <v>800</v>
      </c>
      <c r="CG14" s="287" t="s">
        <v>800</v>
      </c>
      <c r="CH14" s="287" t="s">
        <v>800</v>
      </c>
      <c r="CI14" s="284">
        <v>0</v>
      </c>
      <c r="CJ14" s="284">
        <f t="shared" si="8"/>
        <v>0</v>
      </c>
      <c r="CK14" s="287" t="s">
        <v>800</v>
      </c>
      <c r="CL14" s="287" t="s">
        <v>800</v>
      </c>
      <c r="CM14" s="287" t="s">
        <v>800</v>
      </c>
      <c r="CN14" s="287" t="s">
        <v>800</v>
      </c>
      <c r="CO14" s="287" t="s">
        <v>800</v>
      </c>
      <c r="CP14" s="287" t="s">
        <v>800</v>
      </c>
      <c r="CQ14" s="287" t="s">
        <v>800</v>
      </c>
      <c r="CR14" s="287" t="s">
        <v>800</v>
      </c>
      <c r="CS14" s="287" t="s">
        <v>800</v>
      </c>
      <c r="CT14" s="287" t="s">
        <v>800</v>
      </c>
      <c r="CU14" s="287" t="s">
        <v>800</v>
      </c>
      <c r="CV14" s="284">
        <v>0</v>
      </c>
      <c r="CW14" s="287" t="s">
        <v>800</v>
      </c>
      <c r="CX14" s="287" t="s">
        <v>800</v>
      </c>
      <c r="CY14" s="287" t="s">
        <v>800</v>
      </c>
      <c r="CZ14" s="287" t="s">
        <v>800</v>
      </c>
      <c r="DA14" s="287" t="s">
        <v>800</v>
      </c>
      <c r="DB14" s="287" t="s">
        <v>800</v>
      </c>
      <c r="DC14" s="287" t="s">
        <v>800</v>
      </c>
      <c r="DD14" s="284">
        <v>0</v>
      </c>
      <c r="DE14" s="284">
        <f t="shared" si="10"/>
        <v>0</v>
      </c>
      <c r="DF14" s="287" t="s">
        <v>800</v>
      </c>
      <c r="DG14" s="287" t="s">
        <v>800</v>
      </c>
      <c r="DH14" s="287" t="s">
        <v>800</v>
      </c>
      <c r="DI14" s="287" t="s">
        <v>800</v>
      </c>
      <c r="DJ14" s="287" t="s">
        <v>800</v>
      </c>
      <c r="DK14" s="287" t="s">
        <v>800</v>
      </c>
      <c r="DL14" s="287" t="s">
        <v>800</v>
      </c>
      <c r="DM14" s="287" t="s">
        <v>800</v>
      </c>
      <c r="DN14" s="287" t="s">
        <v>800</v>
      </c>
      <c r="DO14" s="287" t="s">
        <v>800</v>
      </c>
      <c r="DP14" s="284">
        <v>0</v>
      </c>
      <c r="DQ14" s="287" t="s">
        <v>800</v>
      </c>
      <c r="DR14" s="287" t="s">
        <v>800</v>
      </c>
      <c r="DS14" s="287" t="s">
        <v>800</v>
      </c>
      <c r="DT14" s="284">
        <v>0</v>
      </c>
      <c r="DU14" s="287" t="s">
        <v>800</v>
      </c>
      <c r="DV14" s="287" t="s">
        <v>800</v>
      </c>
      <c r="DW14" s="287" t="s">
        <v>800</v>
      </c>
      <c r="DX14" s="287" t="s">
        <v>800</v>
      </c>
      <c r="DY14" s="284">
        <v>0</v>
      </c>
      <c r="DZ14" s="284">
        <f t="shared" si="12"/>
        <v>0</v>
      </c>
      <c r="EA14" s="284">
        <v>0</v>
      </c>
      <c r="EB14" s="287" t="s">
        <v>800</v>
      </c>
      <c r="EC14" s="287" t="s">
        <v>800</v>
      </c>
      <c r="ED14" s="284">
        <v>0</v>
      </c>
      <c r="EE14" s="287" t="s">
        <v>800</v>
      </c>
      <c r="EF14" s="287" t="s">
        <v>800</v>
      </c>
      <c r="EG14" s="287" t="s">
        <v>800</v>
      </c>
      <c r="EH14" s="284">
        <v>0</v>
      </c>
      <c r="EI14" s="284">
        <v>0</v>
      </c>
      <c r="EJ14" s="287" t="s">
        <v>800</v>
      </c>
      <c r="EK14" s="287" t="s">
        <v>800</v>
      </c>
      <c r="EL14" s="287" t="s">
        <v>800</v>
      </c>
      <c r="EM14" s="287" t="s">
        <v>800</v>
      </c>
      <c r="EN14" s="284">
        <v>0</v>
      </c>
      <c r="EO14" s="284">
        <v>0</v>
      </c>
      <c r="EP14" s="287" t="s">
        <v>800</v>
      </c>
      <c r="EQ14" s="287" t="s">
        <v>800</v>
      </c>
      <c r="ER14" s="287" t="s">
        <v>800</v>
      </c>
      <c r="ES14" s="284">
        <v>0</v>
      </c>
      <c r="ET14" s="284">
        <v>0</v>
      </c>
      <c r="EU14" s="284">
        <f t="shared" si="14"/>
        <v>3377</v>
      </c>
      <c r="EV14" s="284">
        <v>0</v>
      </c>
      <c r="EW14" s="284">
        <v>0</v>
      </c>
      <c r="EX14" s="284">
        <v>0</v>
      </c>
      <c r="EY14" s="284">
        <v>967</v>
      </c>
      <c r="EZ14" s="284">
        <v>265</v>
      </c>
      <c r="FA14" s="284">
        <v>200</v>
      </c>
      <c r="FB14" s="284">
        <v>0</v>
      </c>
      <c r="FC14" s="284">
        <v>1855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800</v>
      </c>
      <c r="FI14" s="287" t="s">
        <v>800</v>
      </c>
      <c r="FJ14" s="287" t="s">
        <v>800</v>
      </c>
      <c r="FK14" s="284">
        <v>0</v>
      </c>
      <c r="FL14" s="284">
        <v>0</v>
      </c>
      <c r="FM14" s="284">
        <v>0</v>
      </c>
      <c r="FN14" s="284">
        <v>39</v>
      </c>
      <c r="FO14" s="284">
        <v>51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3591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411</v>
      </c>
      <c r="I15" s="284">
        <f t="shared" si="20"/>
        <v>198</v>
      </c>
      <c r="J15" s="284">
        <f t="shared" si="21"/>
        <v>114</v>
      </c>
      <c r="K15" s="284">
        <f t="shared" si="22"/>
        <v>0</v>
      </c>
      <c r="L15" s="284">
        <f t="shared" si="23"/>
        <v>637</v>
      </c>
      <c r="M15" s="284">
        <f t="shared" si="24"/>
        <v>570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836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825</v>
      </c>
      <c r="Y15" s="284">
        <f t="shared" si="2"/>
        <v>1642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800</v>
      </c>
      <c r="AK15" s="287" t="s">
        <v>800</v>
      </c>
      <c r="AL15" s="284">
        <v>0</v>
      </c>
      <c r="AM15" s="287" t="s">
        <v>800</v>
      </c>
      <c r="AN15" s="287" t="s">
        <v>800</v>
      </c>
      <c r="AO15" s="284">
        <v>836</v>
      </c>
      <c r="AP15" s="287" t="s">
        <v>800</v>
      </c>
      <c r="AQ15" s="284">
        <v>0</v>
      </c>
      <c r="AR15" s="287" t="s">
        <v>800</v>
      </c>
      <c r="AS15" s="284">
        <v>806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800</v>
      </c>
      <c r="BF15" s="287" t="s">
        <v>800</v>
      </c>
      <c r="BG15" s="287" t="s">
        <v>800</v>
      </c>
      <c r="BH15" s="287" t="s">
        <v>800</v>
      </c>
      <c r="BI15" s="287" t="s">
        <v>800</v>
      </c>
      <c r="BJ15" s="287" t="s">
        <v>800</v>
      </c>
      <c r="BK15" s="287" t="s">
        <v>800</v>
      </c>
      <c r="BL15" s="287" t="s">
        <v>800</v>
      </c>
      <c r="BM15" s="287" t="s">
        <v>800</v>
      </c>
      <c r="BN15" s="284">
        <v>0</v>
      </c>
      <c r="BO15" s="284">
        <f t="shared" si="6"/>
        <v>0</v>
      </c>
      <c r="BP15" s="287" t="s">
        <v>800</v>
      </c>
      <c r="BQ15" s="287" t="s">
        <v>800</v>
      </c>
      <c r="BR15" s="287" t="s">
        <v>800</v>
      </c>
      <c r="BS15" s="287" t="s">
        <v>800</v>
      </c>
      <c r="BT15" s="287" t="s">
        <v>800</v>
      </c>
      <c r="BU15" s="287" t="s">
        <v>800</v>
      </c>
      <c r="BV15" s="287" t="s">
        <v>800</v>
      </c>
      <c r="BW15" s="287" t="s">
        <v>800</v>
      </c>
      <c r="BX15" s="287" t="s">
        <v>800</v>
      </c>
      <c r="BY15" s="287" t="s">
        <v>800</v>
      </c>
      <c r="BZ15" s="284">
        <v>0</v>
      </c>
      <c r="CA15" s="287" t="s">
        <v>800</v>
      </c>
      <c r="CB15" s="287" t="s">
        <v>800</v>
      </c>
      <c r="CC15" s="287" t="s">
        <v>800</v>
      </c>
      <c r="CD15" s="287" t="s">
        <v>800</v>
      </c>
      <c r="CE15" s="287" t="s">
        <v>800</v>
      </c>
      <c r="CF15" s="287" t="s">
        <v>800</v>
      </c>
      <c r="CG15" s="287" t="s">
        <v>800</v>
      </c>
      <c r="CH15" s="287" t="s">
        <v>800</v>
      </c>
      <c r="CI15" s="284">
        <v>0</v>
      </c>
      <c r="CJ15" s="284">
        <f t="shared" si="8"/>
        <v>0</v>
      </c>
      <c r="CK15" s="287" t="s">
        <v>800</v>
      </c>
      <c r="CL15" s="287" t="s">
        <v>800</v>
      </c>
      <c r="CM15" s="287" t="s">
        <v>800</v>
      </c>
      <c r="CN15" s="287" t="s">
        <v>800</v>
      </c>
      <c r="CO15" s="287" t="s">
        <v>800</v>
      </c>
      <c r="CP15" s="287" t="s">
        <v>800</v>
      </c>
      <c r="CQ15" s="287" t="s">
        <v>800</v>
      </c>
      <c r="CR15" s="287" t="s">
        <v>800</v>
      </c>
      <c r="CS15" s="287" t="s">
        <v>800</v>
      </c>
      <c r="CT15" s="287" t="s">
        <v>800</v>
      </c>
      <c r="CU15" s="287" t="s">
        <v>800</v>
      </c>
      <c r="CV15" s="284">
        <v>0</v>
      </c>
      <c r="CW15" s="287" t="s">
        <v>800</v>
      </c>
      <c r="CX15" s="287" t="s">
        <v>800</v>
      </c>
      <c r="CY15" s="287" t="s">
        <v>800</v>
      </c>
      <c r="CZ15" s="287" t="s">
        <v>800</v>
      </c>
      <c r="DA15" s="287" t="s">
        <v>800</v>
      </c>
      <c r="DB15" s="287" t="s">
        <v>800</v>
      </c>
      <c r="DC15" s="287" t="s">
        <v>800</v>
      </c>
      <c r="DD15" s="284">
        <v>0</v>
      </c>
      <c r="DE15" s="284">
        <f t="shared" si="10"/>
        <v>0</v>
      </c>
      <c r="DF15" s="287" t="s">
        <v>800</v>
      </c>
      <c r="DG15" s="287" t="s">
        <v>800</v>
      </c>
      <c r="DH15" s="287" t="s">
        <v>800</v>
      </c>
      <c r="DI15" s="287" t="s">
        <v>800</v>
      </c>
      <c r="DJ15" s="287" t="s">
        <v>800</v>
      </c>
      <c r="DK15" s="287" t="s">
        <v>800</v>
      </c>
      <c r="DL15" s="287" t="s">
        <v>800</v>
      </c>
      <c r="DM15" s="287" t="s">
        <v>800</v>
      </c>
      <c r="DN15" s="287" t="s">
        <v>800</v>
      </c>
      <c r="DO15" s="287" t="s">
        <v>800</v>
      </c>
      <c r="DP15" s="284">
        <v>0</v>
      </c>
      <c r="DQ15" s="287" t="s">
        <v>800</v>
      </c>
      <c r="DR15" s="287" t="s">
        <v>800</v>
      </c>
      <c r="DS15" s="287" t="s">
        <v>800</v>
      </c>
      <c r="DT15" s="284">
        <v>0</v>
      </c>
      <c r="DU15" s="287" t="s">
        <v>800</v>
      </c>
      <c r="DV15" s="287" t="s">
        <v>800</v>
      </c>
      <c r="DW15" s="287" t="s">
        <v>800</v>
      </c>
      <c r="DX15" s="287" t="s">
        <v>800</v>
      </c>
      <c r="DY15" s="284">
        <v>0</v>
      </c>
      <c r="DZ15" s="284">
        <f t="shared" si="12"/>
        <v>0</v>
      </c>
      <c r="EA15" s="284">
        <v>0</v>
      </c>
      <c r="EB15" s="287" t="s">
        <v>800</v>
      </c>
      <c r="EC15" s="287" t="s">
        <v>800</v>
      </c>
      <c r="ED15" s="284">
        <v>0</v>
      </c>
      <c r="EE15" s="287" t="s">
        <v>800</v>
      </c>
      <c r="EF15" s="287" t="s">
        <v>800</v>
      </c>
      <c r="EG15" s="287" t="s">
        <v>800</v>
      </c>
      <c r="EH15" s="284">
        <v>0</v>
      </c>
      <c r="EI15" s="284">
        <v>0</v>
      </c>
      <c r="EJ15" s="287" t="s">
        <v>800</v>
      </c>
      <c r="EK15" s="287" t="s">
        <v>800</v>
      </c>
      <c r="EL15" s="287" t="s">
        <v>800</v>
      </c>
      <c r="EM15" s="287" t="s">
        <v>800</v>
      </c>
      <c r="EN15" s="284">
        <v>0</v>
      </c>
      <c r="EO15" s="284">
        <v>0</v>
      </c>
      <c r="EP15" s="287" t="s">
        <v>800</v>
      </c>
      <c r="EQ15" s="287" t="s">
        <v>800</v>
      </c>
      <c r="ER15" s="287" t="s">
        <v>800</v>
      </c>
      <c r="ES15" s="284">
        <v>0</v>
      </c>
      <c r="ET15" s="284">
        <v>0</v>
      </c>
      <c r="EU15" s="284">
        <f t="shared" si="14"/>
        <v>1949</v>
      </c>
      <c r="EV15" s="284">
        <v>0</v>
      </c>
      <c r="EW15" s="284">
        <v>0</v>
      </c>
      <c r="EX15" s="284">
        <v>0</v>
      </c>
      <c r="EY15" s="284">
        <v>411</v>
      </c>
      <c r="EZ15" s="284">
        <v>198</v>
      </c>
      <c r="FA15" s="284">
        <v>114</v>
      </c>
      <c r="FB15" s="284">
        <v>0</v>
      </c>
      <c r="FC15" s="284">
        <v>637</v>
      </c>
      <c r="FD15" s="284">
        <v>570</v>
      </c>
      <c r="FE15" s="284">
        <v>0</v>
      </c>
      <c r="FF15" s="284">
        <v>0</v>
      </c>
      <c r="FG15" s="284">
        <v>0</v>
      </c>
      <c r="FH15" s="287" t="s">
        <v>800</v>
      </c>
      <c r="FI15" s="287" t="s">
        <v>800</v>
      </c>
      <c r="FJ15" s="287" t="s">
        <v>800</v>
      </c>
      <c r="FK15" s="284">
        <v>0</v>
      </c>
      <c r="FL15" s="284">
        <v>0</v>
      </c>
      <c r="FM15" s="284">
        <v>0</v>
      </c>
      <c r="FN15" s="284">
        <v>0</v>
      </c>
      <c r="FO15" s="284">
        <v>19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1596</v>
      </c>
      <c r="E16" s="284">
        <f t="shared" si="1"/>
        <v>0</v>
      </c>
      <c r="F16" s="284">
        <f t="shared" si="17"/>
        <v>0</v>
      </c>
      <c r="G16" s="284">
        <f t="shared" si="18"/>
        <v>62</v>
      </c>
      <c r="H16" s="284">
        <f t="shared" si="19"/>
        <v>252</v>
      </c>
      <c r="I16" s="284">
        <f t="shared" si="20"/>
        <v>198</v>
      </c>
      <c r="J16" s="284">
        <f t="shared" si="21"/>
        <v>59</v>
      </c>
      <c r="K16" s="284">
        <f t="shared" si="22"/>
        <v>0</v>
      </c>
      <c r="L16" s="284">
        <f t="shared" si="23"/>
        <v>237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788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788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800</v>
      </c>
      <c r="AK16" s="287" t="s">
        <v>800</v>
      </c>
      <c r="AL16" s="284">
        <v>0</v>
      </c>
      <c r="AM16" s="287" t="s">
        <v>800</v>
      </c>
      <c r="AN16" s="287" t="s">
        <v>800</v>
      </c>
      <c r="AO16" s="284">
        <v>788</v>
      </c>
      <c r="AP16" s="287" t="s">
        <v>800</v>
      </c>
      <c r="AQ16" s="284">
        <v>0</v>
      </c>
      <c r="AR16" s="287" t="s">
        <v>800</v>
      </c>
      <c r="AS16" s="284">
        <v>0</v>
      </c>
      <c r="AT16" s="284">
        <f t="shared" si="4"/>
        <v>189</v>
      </c>
      <c r="AU16" s="284">
        <v>0</v>
      </c>
      <c r="AV16" s="284">
        <v>0</v>
      </c>
      <c r="AW16" s="284">
        <v>0</v>
      </c>
      <c r="AX16" s="284">
        <v>189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800</v>
      </c>
      <c r="BF16" s="287" t="s">
        <v>800</v>
      </c>
      <c r="BG16" s="287" t="s">
        <v>800</v>
      </c>
      <c r="BH16" s="287" t="s">
        <v>800</v>
      </c>
      <c r="BI16" s="287" t="s">
        <v>800</v>
      </c>
      <c r="BJ16" s="287" t="s">
        <v>800</v>
      </c>
      <c r="BK16" s="287" t="s">
        <v>800</v>
      </c>
      <c r="BL16" s="287" t="s">
        <v>800</v>
      </c>
      <c r="BM16" s="287" t="s">
        <v>800</v>
      </c>
      <c r="BN16" s="284">
        <v>0</v>
      </c>
      <c r="BO16" s="284">
        <f t="shared" si="6"/>
        <v>0</v>
      </c>
      <c r="BP16" s="287" t="s">
        <v>800</v>
      </c>
      <c r="BQ16" s="287" t="s">
        <v>800</v>
      </c>
      <c r="BR16" s="287" t="s">
        <v>800</v>
      </c>
      <c r="BS16" s="287" t="s">
        <v>800</v>
      </c>
      <c r="BT16" s="287" t="s">
        <v>800</v>
      </c>
      <c r="BU16" s="287" t="s">
        <v>800</v>
      </c>
      <c r="BV16" s="287" t="s">
        <v>800</v>
      </c>
      <c r="BW16" s="287" t="s">
        <v>800</v>
      </c>
      <c r="BX16" s="287" t="s">
        <v>800</v>
      </c>
      <c r="BY16" s="287" t="s">
        <v>800</v>
      </c>
      <c r="BZ16" s="284">
        <v>0</v>
      </c>
      <c r="CA16" s="287" t="s">
        <v>800</v>
      </c>
      <c r="CB16" s="287" t="s">
        <v>800</v>
      </c>
      <c r="CC16" s="287" t="s">
        <v>800</v>
      </c>
      <c r="CD16" s="287" t="s">
        <v>800</v>
      </c>
      <c r="CE16" s="287" t="s">
        <v>800</v>
      </c>
      <c r="CF16" s="287" t="s">
        <v>800</v>
      </c>
      <c r="CG16" s="287" t="s">
        <v>800</v>
      </c>
      <c r="CH16" s="287" t="s">
        <v>800</v>
      </c>
      <c r="CI16" s="284">
        <v>0</v>
      </c>
      <c r="CJ16" s="284">
        <f t="shared" si="8"/>
        <v>0</v>
      </c>
      <c r="CK16" s="287" t="s">
        <v>800</v>
      </c>
      <c r="CL16" s="287" t="s">
        <v>800</v>
      </c>
      <c r="CM16" s="287" t="s">
        <v>800</v>
      </c>
      <c r="CN16" s="287" t="s">
        <v>800</v>
      </c>
      <c r="CO16" s="287" t="s">
        <v>800</v>
      </c>
      <c r="CP16" s="287" t="s">
        <v>800</v>
      </c>
      <c r="CQ16" s="287" t="s">
        <v>800</v>
      </c>
      <c r="CR16" s="287" t="s">
        <v>800</v>
      </c>
      <c r="CS16" s="287" t="s">
        <v>800</v>
      </c>
      <c r="CT16" s="287" t="s">
        <v>800</v>
      </c>
      <c r="CU16" s="287" t="s">
        <v>800</v>
      </c>
      <c r="CV16" s="284">
        <v>0</v>
      </c>
      <c r="CW16" s="287" t="s">
        <v>800</v>
      </c>
      <c r="CX16" s="287" t="s">
        <v>800</v>
      </c>
      <c r="CY16" s="287" t="s">
        <v>800</v>
      </c>
      <c r="CZ16" s="287" t="s">
        <v>800</v>
      </c>
      <c r="DA16" s="287" t="s">
        <v>800</v>
      </c>
      <c r="DB16" s="287" t="s">
        <v>800</v>
      </c>
      <c r="DC16" s="287" t="s">
        <v>800</v>
      </c>
      <c r="DD16" s="284">
        <v>0</v>
      </c>
      <c r="DE16" s="284">
        <f t="shared" si="10"/>
        <v>0</v>
      </c>
      <c r="DF16" s="287" t="s">
        <v>800</v>
      </c>
      <c r="DG16" s="287" t="s">
        <v>800</v>
      </c>
      <c r="DH16" s="287" t="s">
        <v>800</v>
      </c>
      <c r="DI16" s="287" t="s">
        <v>800</v>
      </c>
      <c r="DJ16" s="287" t="s">
        <v>800</v>
      </c>
      <c r="DK16" s="287" t="s">
        <v>800</v>
      </c>
      <c r="DL16" s="287" t="s">
        <v>800</v>
      </c>
      <c r="DM16" s="287" t="s">
        <v>800</v>
      </c>
      <c r="DN16" s="287" t="s">
        <v>800</v>
      </c>
      <c r="DO16" s="287" t="s">
        <v>800</v>
      </c>
      <c r="DP16" s="284">
        <v>0</v>
      </c>
      <c r="DQ16" s="287" t="s">
        <v>800</v>
      </c>
      <c r="DR16" s="287" t="s">
        <v>800</v>
      </c>
      <c r="DS16" s="287" t="s">
        <v>800</v>
      </c>
      <c r="DT16" s="284">
        <v>0</v>
      </c>
      <c r="DU16" s="287" t="s">
        <v>800</v>
      </c>
      <c r="DV16" s="287" t="s">
        <v>800</v>
      </c>
      <c r="DW16" s="287" t="s">
        <v>800</v>
      </c>
      <c r="DX16" s="287" t="s">
        <v>800</v>
      </c>
      <c r="DY16" s="284">
        <v>0</v>
      </c>
      <c r="DZ16" s="284">
        <f t="shared" si="12"/>
        <v>0</v>
      </c>
      <c r="EA16" s="284">
        <v>0</v>
      </c>
      <c r="EB16" s="287" t="s">
        <v>800</v>
      </c>
      <c r="EC16" s="287" t="s">
        <v>800</v>
      </c>
      <c r="ED16" s="284">
        <v>0</v>
      </c>
      <c r="EE16" s="287" t="s">
        <v>800</v>
      </c>
      <c r="EF16" s="287" t="s">
        <v>800</v>
      </c>
      <c r="EG16" s="287" t="s">
        <v>800</v>
      </c>
      <c r="EH16" s="284">
        <v>0</v>
      </c>
      <c r="EI16" s="284">
        <v>0</v>
      </c>
      <c r="EJ16" s="287" t="s">
        <v>800</v>
      </c>
      <c r="EK16" s="287" t="s">
        <v>800</v>
      </c>
      <c r="EL16" s="287" t="s">
        <v>800</v>
      </c>
      <c r="EM16" s="287" t="s">
        <v>800</v>
      </c>
      <c r="EN16" s="284">
        <v>0</v>
      </c>
      <c r="EO16" s="284">
        <v>0</v>
      </c>
      <c r="EP16" s="287" t="s">
        <v>800</v>
      </c>
      <c r="EQ16" s="287" t="s">
        <v>800</v>
      </c>
      <c r="ER16" s="287" t="s">
        <v>800</v>
      </c>
      <c r="ES16" s="284">
        <v>0</v>
      </c>
      <c r="ET16" s="284">
        <v>0</v>
      </c>
      <c r="EU16" s="284">
        <f t="shared" si="14"/>
        <v>619</v>
      </c>
      <c r="EV16" s="284">
        <v>0</v>
      </c>
      <c r="EW16" s="284">
        <v>0</v>
      </c>
      <c r="EX16" s="284">
        <v>62</v>
      </c>
      <c r="EY16" s="284">
        <v>63</v>
      </c>
      <c r="EZ16" s="284">
        <v>198</v>
      </c>
      <c r="FA16" s="284">
        <v>59</v>
      </c>
      <c r="FB16" s="284">
        <v>0</v>
      </c>
      <c r="FC16" s="284">
        <v>237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800</v>
      </c>
      <c r="FI16" s="287" t="s">
        <v>800</v>
      </c>
      <c r="FJ16" s="287" t="s">
        <v>800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1941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132</v>
      </c>
      <c r="I17" s="284">
        <f t="shared" si="20"/>
        <v>250</v>
      </c>
      <c r="J17" s="284">
        <f t="shared" si="21"/>
        <v>42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1505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12</v>
      </c>
      <c r="Y17" s="284">
        <f t="shared" si="2"/>
        <v>1505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800</v>
      </c>
      <c r="AK17" s="287" t="s">
        <v>800</v>
      </c>
      <c r="AL17" s="284">
        <v>0</v>
      </c>
      <c r="AM17" s="287" t="s">
        <v>800</v>
      </c>
      <c r="AN17" s="287" t="s">
        <v>800</v>
      </c>
      <c r="AO17" s="284">
        <v>1505</v>
      </c>
      <c r="AP17" s="287" t="s">
        <v>800</v>
      </c>
      <c r="AQ17" s="284">
        <v>0</v>
      </c>
      <c r="AR17" s="287" t="s">
        <v>800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800</v>
      </c>
      <c r="BF17" s="287" t="s">
        <v>800</v>
      </c>
      <c r="BG17" s="287" t="s">
        <v>800</v>
      </c>
      <c r="BH17" s="287" t="s">
        <v>800</v>
      </c>
      <c r="BI17" s="287" t="s">
        <v>800</v>
      </c>
      <c r="BJ17" s="287" t="s">
        <v>800</v>
      </c>
      <c r="BK17" s="287" t="s">
        <v>800</v>
      </c>
      <c r="BL17" s="287" t="s">
        <v>800</v>
      </c>
      <c r="BM17" s="287" t="s">
        <v>800</v>
      </c>
      <c r="BN17" s="284">
        <v>0</v>
      </c>
      <c r="BO17" s="284">
        <f t="shared" si="6"/>
        <v>0</v>
      </c>
      <c r="BP17" s="287" t="s">
        <v>800</v>
      </c>
      <c r="BQ17" s="287" t="s">
        <v>800</v>
      </c>
      <c r="BR17" s="287" t="s">
        <v>800</v>
      </c>
      <c r="BS17" s="287" t="s">
        <v>800</v>
      </c>
      <c r="BT17" s="287" t="s">
        <v>800</v>
      </c>
      <c r="BU17" s="287" t="s">
        <v>800</v>
      </c>
      <c r="BV17" s="287" t="s">
        <v>800</v>
      </c>
      <c r="BW17" s="287" t="s">
        <v>800</v>
      </c>
      <c r="BX17" s="287" t="s">
        <v>800</v>
      </c>
      <c r="BY17" s="287" t="s">
        <v>800</v>
      </c>
      <c r="BZ17" s="284">
        <v>0</v>
      </c>
      <c r="CA17" s="287" t="s">
        <v>800</v>
      </c>
      <c r="CB17" s="287" t="s">
        <v>800</v>
      </c>
      <c r="CC17" s="287" t="s">
        <v>800</v>
      </c>
      <c r="CD17" s="287" t="s">
        <v>800</v>
      </c>
      <c r="CE17" s="287" t="s">
        <v>800</v>
      </c>
      <c r="CF17" s="287" t="s">
        <v>800</v>
      </c>
      <c r="CG17" s="287" t="s">
        <v>800</v>
      </c>
      <c r="CH17" s="287" t="s">
        <v>800</v>
      </c>
      <c r="CI17" s="284">
        <v>0</v>
      </c>
      <c r="CJ17" s="284">
        <f t="shared" si="8"/>
        <v>0</v>
      </c>
      <c r="CK17" s="287" t="s">
        <v>800</v>
      </c>
      <c r="CL17" s="287" t="s">
        <v>800</v>
      </c>
      <c r="CM17" s="287" t="s">
        <v>800</v>
      </c>
      <c r="CN17" s="287" t="s">
        <v>800</v>
      </c>
      <c r="CO17" s="287" t="s">
        <v>800</v>
      </c>
      <c r="CP17" s="287" t="s">
        <v>800</v>
      </c>
      <c r="CQ17" s="287" t="s">
        <v>800</v>
      </c>
      <c r="CR17" s="287" t="s">
        <v>800</v>
      </c>
      <c r="CS17" s="287" t="s">
        <v>800</v>
      </c>
      <c r="CT17" s="287" t="s">
        <v>800</v>
      </c>
      <c r="CU17" s="287" t="s">
        <v>800</v>
      </c>
      <c r="CV17" s="284">
        <v>0</v>
      </c>
      <c r="CW17" s="287" t="s">
        <v>800</v>
      </c>
      <c r="CX17" s="287" t="s">
        <v>800</v>
      </c>
      <c r="CY17" s="287" t="s">
        <v>800</v>
      </c>
      <c r="CZ17" s="287" t="s">
        <v>800</v>
      </c>
      <c r="DA17" s="287" t="s">
        <v>800</v>
      </c>
      <c r="DB17" s="287" t="s">
        <v>800</v>
      </c>
      <c r="DC17" s="287" t="s">
        <v>800</v>
      </c>
      <c r="DD17" s="284">
        <v>0</v>
      </c>
      <c r="DE17" s="284">
        <f t="shared" si="10"/>
        <v>0</v>
      </c>
      <c r="DF17" s="287" t="s">
        <v>800</v>
      </c>
      <c r="DG17" s="287" t="s">
        <v>800</v>
      </c>
      <c r="DH17" s="287" t="s">
        <v>800</v>
      </c>
      <c r="DI17" s="287" t="s">
        <v>800</v>
      </c>
      <c r="DJ17" s="287" t="s">
        <v>800</v>
      </c>
      <c r="DK17" s="287" t="s">
        <v>800</v>
      </c>
      <c r="DL17" s="287" t="s">
        <v>800</v>
      </c>
      <c r="DM17" s="287" t="s">
        <v>800</v>
      </c>
      <c r="DN17" s="287" t="s">
        <v>800</v>
      </c>
      <c r="DO17" s="287" t="s">
        <v>800</v>
      </c>
      <c r="DP17" s="284">
        <v>0</v>
      </c>
      <c r="DQ17" s="287" t="s">
        <v>800</v>
      </c>
      <c r="DR17" s="287" t="s">
        <v>800</v>
      </c>
      <c r="DS17" s="287" t="s">
        <v>800</v>
      </c>
      <c r="DT17" s="284">
        <v>0</v>
      </c>
      <c r="DU17" s="287" t="s">
        <v>800</v>
      </c>
      <c r="DV17" s="287" t="s">
        <v>800</v>
      </c>
      <c r="DW17" s="287" t="s">
        <v>800</v>
      </c>
      <c r="DX17" s="287" t="s">
        <v>800</v>
      </c>
      <c r="DY17" s="284">
        <v>0</v>
      </c>
      <c r="DZ17" s="284">
        <f t="shared" si="12"/>
        <v>0</v>
      </c>
      <c r="EA17" s="284">
        <v>0</v>
      </c>
      <c r="EB17" s="287" t="s">
        <v>800</v>
      </c>
      <c r="EC17" s="287" t="s">
        <v>800</v>
      </c>
      <c r="ED17" s="284">
        <v>0</v>
      </c>
      <c r="EE17" s="287" t="s">
        <v>800</v>
      </c>
      <c r="EF17" s="287" t="s">
        <v>800</v>
      </c>
      <c r="EG17" s="287" t="s">
        <v>800</v>
      </c>
      <c r="EH17" s="284">
        <v>0</v>
      </c>
      <c r="EI17" s="284">
        <v>0</v>
      </c>
      <c r="EJ17" s="287" t="s">
        <v>800</v>
      </c>
      <c r="EK17" s="287" t="s">
        <v>800</v>
      </c>
      <c r="EL17" s="287" t="s">
        <v>800</v>
      </c>
      <c r="EM17" s="287" t="s">
        <v>800</v>
      </c>
      <c r="EN17" s="284">
        <v>0</v>
      </c>
      <c r="EO17" s="284">
        <v>0</v>
      </c>
      <c r="EP17" s="287" t="s">
        <v>800</v>
      </c>
      <c r="EQ17" s="287" t="s">
        <v>800</v>
      </c>
      <c r="ER17" s="287" t="s">
        <v>800</v>
      </c>
      <c r="ES17" s="284">
        <v>0</v>
      </c>
      <c r="ET17" s="284">
        <v>0</v>
      </c>
      <c r="EU17" s="284">
        <f t="shared" si="14"/>
        <v>436</v>
      </c>
      <c r="EV17" s="284">
        <v>0</v>
      </c>
      <c r="EW17" s="284">
        <v>0</v>
      </c>
      <c r="EX17" s="284">
        <v>0</v>
      </c>
      <c r="EY17" s="284">
        <v>132</v>
      </c>
      <c r="EZ17" s="284">
        <v>250</v>
      </c>
      <c r="FA17" s="284">
        <v>42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800</v>
      </c>
      <c r="FI17" s="287" t="s">
        <v>800</v>
      </c>
      <c r="FJ17" s="287" t="s">
        <v>800</v>
      </c>
      <c r="FK17" s="284">
        <v>0</v>
      </c>
      <c r="FL17" s="284">
        <v>0</v>
      </c>
      <c r="FM17" s="284">
        <v>0</v>
      </c>
      <c r="FN17" s="284">
        <v>0</v>
      </c>
      <c r="FO17" s="284">
        <v>12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6724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134</v>
      </c>
      <c r="I18" s="284">
        <f t="shared" si="20"/>
        <v>133</v>
      </c>
      <c r="J18" s="284">
        <f t="shared" si="21"/>
        <v>10</v>
      </c>
      <c r="K18" s="284">
        <f t="shared" si="22"/>
        <v>0</v>
      </c>
      <c r="L18" s="284">
        <f t="shared" si="23"/>
        <v>0</v>
      </c>
      <c r="M18" s="284">
        <f t="shared" si="24"/>
        <v>242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6154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51</v>
      </c>
      <c r="Y18" s="284">
        <f t="shared" si="2"/>
        <v>233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233</v>
      </c>
      <c r="AI18" s="284">
        <v>0</v>
      </c>
      <c r="AJ18" s="287" t="s">
        <v>800</v>
      </c>
      <c r="AK18" s="287" t="s">
        <v>800</v>
      </c>
      <c r="AL18" s="284">
        <v>0</v>
      </c>
      <c r="AM18" s="287" t="s">
        <v>800</v>
      </c>
      <c r="AN18" s="287" t="s">
        <v>800</v>
      </c>
      <c r="AO18" s="284">
        <v>0</v>
      </c>
      <c r="AP18" s="287" t="s">
        <v>800</v>
      </c>
      <c r="AQ18" s="284">
        <v>0</v>
      </c>
      <c r="AR18" s="287" t="s">
        <v>800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800</v>
      </c>
      <c r="BF18" s="287" t="s">
        <v>800</v>
      </c>
      <c r="BG18" s="287" t="s">
        <v>800</v>
      </c>
      <c r="BH18" s="287" t="s">
        <v>800</v>
      </c>
      <c r="BI18" s="287" t="s">
        <v>800</v>
      </c>
      <c r="BJ18" s="287" t="s">
        <v>800</v>
      </c>
      <c r="BK18" s="287" t="s">
        <v>800</v>
      </c>
      <c r="BL18" s="287" t="s">
        <v>800</v>
      </c>
      <c r="BM18" s="287" t="s">
        <v>800</v>
      </c>
      <c r="BN18" s="284">
        <v>0</v>
      </c>
      <c r="BO18" s="284">
        <f t="shared" si="6"/>
        <v>0</v>
      </c>
      <c r="BP18" s="287" t="s">
        <v>800</v>
      </c>
      <c r="BQ18" s="287" t="s">
        <v>800</v>
      </c>
      <c r="BR18" s="287" t="s">
        <v>800</v>
      </c>
      <c r="BS18" s="287" t="s">
        <v>800</v>
      </c>
      <c r="BT18" s="287" t="s">
        <v>800</v>
      </c>
      <c r="BU18" s="287" t="s">
        <v>800</v>
      </c>
      <c r="BV18" s="287" t="s">
        <v>800</v>
      </c>
      <c r="BW18" s="287" t="s">
        <v>800</v>
      </c>
      <c r="BX18" s="287" t="s">
        <v>800</v>
      </c>
      <c r="BY18" s="287" t="s">
        <v>800</v>
      </c>
      <c r="BZ18" s="284">
        <v>0</v>
      </c>
      <c r="CA18" s="287" t="s">
        <v>800</v>
      </c>
      <c r="CB18" s="287" t="s">
        <v>800</v>
      </c>
      <c r="CC18" s="287" t="s">
        <v>800</v>
      </c>
      <c r="CD18" s="287" t="s">
        <v>800</v>
      </c>
      <c r="CE18" s="287" t="s">
        <v>800</v>
      </c>
      <c r="CF18" s="287" t="s">
        <v>800</v>
      </c>
      <c r="CG18" s="287" t="s">
        <v>800</v>
      </c>
      <c r="CH18" s="287" t="s">
        <v>800</v>
      </c>
      <c r="CI18" s="284">
        <v>0</v>
      </c>
      <c r="CJ18" s="284">
        <f t="shared" si="8"/>
        <v>0</v>
      </c>
      <c r="CK18" s="287" t="s">
        <v>800</v>
      </c>
      <c r="CL18" s="287" t="s">
        <v>800</v>
      </c>
      <c r="CM18" s="287" t="s">
        <v>800</v>
      </c>
      <c r="CN18" s="287" t="s">
        <v>800</v>
      </c>
      <c r="CO18" s="287" t="s">
        <v>800</v>
      </c>
      <c r="CP18" s="287" t="s">
        <v>800</v>
      </c>
      <c r="CQ18" s="287" t="s">
        <v>800</v>
      </c>
      <c r="CR18" s="287" t="s">
        <v>800</v>
      </c>
      <c r="CS18" s="287" t="s">
        <v>800</v>
      </c>
      <c r="CT18" s="287" t="s">
        <v>800</v>
      </c>
      <c r="CU18" s="287" t="s">
        <v>800</v>
      </c>
      <c r="CV18" s="284">
        <v>0</v>
      </c>
      <c r="CW18" s="287" t="s">
        <v>800</v>
      </c>
      <c r="CX18" s="287" t="s">
        <v>800</v>
      </c>
      <c r="CY18" s="287" t="s">
        <v>800</v>
      </c>
      <c r="CZ18" s="287" t="s">
        <v>800</v>
      </c>
      <c r="DA18" s="287" t="s">
        <v>800</v>
      </c>
      <c r="DB18" s="287" t="s">
        <v>800</v>
      </c>
      <c r="DC18" s="287" t="s">
        <v>800</v>
      </c>
      <c r="DD18" s="284">
        <v>0</v>
      </c>
      <c r="DE18" s="284">
        <f t="shared" si="10"/>
        <v>0</v>
      </c>
      <c r="DF18" s="287" t="s">
        <v>800</v>
      </c>
      <c r="DG18" s="287" t="s">
        <v>800</v>
      </c>
      <c r="DH18" s="287" t="s">
        <v>800</v>
      </c>
      <c r="DI18" s="287" t="s">
        <v>800</v>
      </c>
      <c r="DJ18" s="287" t="s">
        <v>800</v>
      </c>
      <c r="DK18" s="287" t="s">
        <v>800</v>
      </c>
      <c r="DL18" s="287" t="s">
        <v>800</v>
      </c>
      <c r="DM18" s="287" t="s">
        <v>800</v>
      </c>
      <c r="DN18" s="287" t="s">
        <v>800</v>
      </c>
      <c r="DO18" s="287" t="s">
        <v>800</v>
      </c>
      <c r="DP18" s="284">
        <v>0</v>
      </c>
      <c r="DQ18" s="287" t="s">
        <v>800</v>
      </c>
      <c r="DR18" s="287" t="s">
        <v>800</v>
      </c>
      <c r="DS18" s="287" t="s">
        <v>800</v>
      </c>
      <c r="DT18" s="284">
        <v>0</v>
      </c>
      <c r="DU18" s="287" t="s">
        <v>800</v>
      </c>
      <c r="DV18" s="287" t="s">
        <v>800</v>
      </c>
      <c r="DW18" s="287" t="s">
        <v>800</v>
      </c>
      <c r="DX18" s="287" t="s">
        <v>800</v>
      </c>
      <c r="DY18" s="284">
        <v>0</v>
      </c>
      <c r="DZ18" s="284">
        <f t="shared" si="12"/>
        <v>6154</v>
      </c>
      <c r="EA18" s="284">
        <v>0</v>
      </c>
      <c r="EB18" s="287" t="s">
        <v>800</v>
      </c>
      <c r="EC18" s="287" t="s">
        <v>800</v>
      </c>
      <c r="ED18" s="284">
        <v>0</v>
      </c>
      <c r="EE18" s="287" t="s">
        <v>800</v>
      </c>
      <c r="EF18" s="287" t="s">
        <v>800</v>
      </c>
      <c r="EG18" s="287" t="s">
        <v>800</v>
      </c>
      <c r="EH18" s="284">
        <v>0</v>
      </c>
      <c r="EI18" s="284">
        <v>0</v>
      </c>
      <c r="EJ18" s="287" t="s">
        <v>800</v>
      </c>
      <c r="EK18" s="287" t="s">
        <v>800</v>
      </c>
      <c r="EL18" s="287" t="s">
        <v>800</v>
      </c>
      <c r="EM18" s="287" t="s">
        <v>800</v>
      </c>
      <c r="EN18" s="284">
        <v>6154</v>
      </c>
      <c r="EO18" s="284">
        <v>0</v>
      </c>
      <c r="EP18" s="287" t="s">
        <v>800</v>
      </c>
      <c r="EQ18" s="287" t="s">
        <v>800</v>
      </c>
      <c r="ER18" s="287" t="s">
        <v>800</v>
      </c>
      <c r="ES18" s="284">
        <v>0</v>
      </c>
      <c r="ET18" s="284">
        <v>0</v>
      </c>
      <c r="EU18" s="284">
        <f t="shared" si="14"/>
        <v>337</v>
      </c>
      <c r="EV18" s="284">
        <v>0</v>
      </c>
      <c r="EW18" s="284">
        <v>0</v>
      </c>
      <c r="EX18" s="284">
        <v>0</v>
      </c>
      <c r="EY18" s="284">
        <v>134</v>
      </c>
      <c r="EZ18" s="284">
        <v>133</v>
      </c>
      <c r="FA18" s="284">
        <v>10</v>
      </c>
      <c r="FB18" s="284">
        <v>0</v>
      </c>
      <c r="FC18" s="284">
        <v>0</v>
      </c>
      <c r="FD18" s="284">
        <v>9</v>
      </c>
      <c r="FE18" s="284">
        <v>0</v>
      </c>
      <c r="FF18" s="284">
        <v>0</v>
      </c>
      <c r="FG18" s="284">
        <v>0</v>
      </c>
      <c r="FH18" s="287" t="s">
        <v>800</v>
      </c>
      <c r="FI18" s="287" t="s">
        <v>800</v>
      </c>
      <c r="FJ18" s="287" t="s">
        <v>800</v>
      </c>
      <c r="FK18" s="284">
        <v>0</v>
      </c>
      <c r="FL18" s="284">
        <v>0</v>
      </c>
      <c r="FM18" s="284">
        <v>0</v>
      </c>
      <c r="FN18" s="284">
        <v>0</v>
      </c>
      <c r="FO18" s="284">
        <v>51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10224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1116</v>
      </c>
      <c r="I19" s="284">
        <f t="shared" si="20"/>
        <v>785</v>
      </c>
      <c r="J19" s="284">
        <f t="shared" si="21"/>
        <v>350</v>
      </c>
      <c r="K19" s="284">
        <f t="shared" si="22"/>
        <v>0</v>
      </c>
      <c r="L19" s="284">
        <f t="shared" si="23"/>
        <v>1892</v>
      </c>
      <c r="M19" s="284">
        <f t="shared" si="24"/>
        <v>1193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2153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2735</v>
      </c>
      <c r="Y19" s="284">
        <f t="shared" si="2"/>
        <v>4227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800</v>
      </c>
      <c r="AK19" s="287" t="s">
        <v>800</v>
      </c>
      <c r="AL19" s="284">
        <v>0</v>
      </c>
      <c r="AM19" s="287" t="s">
        <v>800</v>
      </c>
      <c r="AN19" s="287" t="s">
        <v>800</v>
      </c>
      <c r="AO19" s="284">
        <v>2153</v>
      </c>
      <c r="AP19" s="287" t="s">
        <v>800</v>
      </c>
      <c r="AQ19" s="284">
        <v>0</v>
      </c>
      <c r="AR19" s="287" t="s">
        <v>800</v>
      </c>
      <c r="AS19" s="284">
        <v>2074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800</v>
      </c>
      <c r="BF19" s="287" t="s">
        <v>800</v>
      </c>
      <c r="BG19" s="287" t="s">
        <v>800</v>
      </c>
      <c r="BH19" s="287" t="s">
        <v>800</v>
      </c>
      <c r="BI19" s="287" t="s">
        <v>800</v>
      </c>
      <c r="BJ19" s="287" t="s">
        <v>800</v>
      </c>
      <c r="BK19" s="287" t="s">
        <v>800</v>
      </c>
      <c r="BL19" s="287" t="s">
        <v>800</v>
      </c>
      <c r="BM19" s="287" t="s">
        <v>800</v>
      </c>
      <c r="BN19" s="284">
        <v>0</v>
      </c>
      <c r="BO19" s="284">
        <f t="shared" si="6"/>
        <v>0</v>
      </c>
      <c r="BP19" s="287" t="s">
        <v>800</v>
      </c>
      <c r="BQ19" s="287" t="s">
        <v>800</v>
      </c>
      <c r="BR19" s="287" t="s">
        <v>800</v>
      </c>
      <c r="BS19" s="287" t="s">
        <v>800</v>
      </c>
      <c r="BT19" s="287" t="s">
        <v>800</v>
      </c>
      <c r="BU19" s="287" t="s">
        <v>800</v>
      </c>
      <c r="BV19" s="287" t="s">
        <v>800</v>
      </c>
      <c r="BW19" s="287" t="s">
        <v>800</v>
      </c>
      <c r="BX19" s="287" t="s">
        <v>800</v>
      </c>
      <c r="BY19" s="287" t="s">
        <v>800</v>
      </c>
      <c r="BZ19" s="284">
        <v>0</v>
      </c>
      <c r="CA19" s="287" t="s">
        <v>800</v>
      </c>
      <c r="CB19" s="287" t="s">
        <v>800</v>
      </c>
      <c r="CC19" s="287" t="s">
        <v>800</v>
      </c>
      <c r="CD19" s="287" t="s">
        <v>800</v>
      </c>
      <c r="CE19" s="287" t="s">
        <v>800</v>
      </c>
      <c r="CF19" s="287" t="s">
        <v>800</v>
      </c>
      <c r="CG19" s="287" t="s">
        <v>800</v>
      </c>
      <c r="CH19" s="287" t="s">
        <v>800</v>
      </c>
      <c r="CI19" s="284">
        <v>0</v>
      </c>
      <c r="CJ19" s="284">
        <f t="shared" si="8"/>
        <v>0</v>
      </c>
      <c r="CK19" s="287" t="s">
        <v>800</v>
      </c>
      <c r="CL19" s="287" t="s">
        <v>800</v>
      </c>
      <c r="CM19" s="287" t="s">
        <v>800</v>
      </c>
      <c r="CN19" s="287" t="s">
        <v>800</v>
      </c>
      <c r="CO19" s="287" t="s">
        <v>800</v>
      </c>
      <c r="CP19" s="287" t="s">
        <v>800</v>
      </c>
      <c r="CQ19" s="287" t="s">
        <v>800</v>
      </c>
      <c r="CR19" s="287" t="s">
        <v>800</v>
      </c>
      <c r="CS19" s="287" t="s">
        <v>800</v>
      </c>
      <c r="CT19" s="287" t="s">
        <v>800</v>
      </c>
      <c r="CU19" s="287" t="s">
        <v>800</v>
      </c>
      <c r="CV19" s="284">
        <v>0</v>
      </c>
      <c r="CW19" s="287" t="s">
        <v>800</v>
      </c>
      <c r="CX19" s="287" t="s">
        <v>800</v>
      </c>
      <c r="CY19" s="287" t="s">
        <v>800</v>
      </c>
      <c r="CZ19" s="287" t="s">
        <v>800</v>
      </c>
      <c r="DA19" s="287" t="s">
        <v>800</v>
      </c>
      <c r="DB19" s="287" t="s">
        <v>800</v>
      </c>
      <c r="DC19" s="287" t="s">
        <v>800</v>
      </c>
      <c r="DD19" s="284">
        <v>0</v>
      </c>
      <c r="DE19" s="284">
        <f t="shared" si="10"/>
        <v>0</v>
      </c>
      <c r="DF19" s="287" t="s">
        <v>800</v>
      </c>
      <c r="DG19" s="287" t="s">
        <v>800</v>
      </c>
      <c r="DH19" s="287" t="s">
        <v>800</v>
      </c>
      <c r="DI19" s="287" t="s">
        <v>800</v>
      </c>
      <c r="DJ19" s="287" t="s">
        <v>800</v>
      </c>
      <c r="DK19" s="287" t="s">
        <v>800</v>
      </c>
      <c r="DL19" s="287" t="s">
        <v>800</v>
      </c>
      <c r="DM19" s="287" t="s">
        <v>800</v>
      </c>
      <c r="DN19" s="287" t="s">
        <v>800</v>
      </c>
      <c r="DO19" s="287" t="s">
        <v>800</v>
      </c>
      <c r="DP19" s="284">
        <v>0</v>
      </c>
      <c r="DQ19" s="287" t="s">
        <v>800</v>
      </c>
      <c r="DR19" s="287" t="s">
        <v>800</v>
      </c>
      <c r="DS19" s="287" t="s">
        <v>800</v>
      </c>
      <c r="DT19" s="284">
        <v>0</v>
      </c>
      <c r="DU19" s="287" t="s">
        <v>800</v>
      </c>
      <c r="DV19" s="287" t="s">
        <v>800</v>
      </c>
      <c r="DW19" s="287" t="s">
        <v>800</v>
      </c>
      <c r="DX19" s="287" t="s">
        <v>800</v>
      </c>
      <c r="DY19" s="284">
        <v>0</v>
      </c>
      <c r="DZ19" s="284">
        <f t="shared" si="12"/>
        <v>0</v>
      </c>
      <c r="EA19" s="284">
        <v>0</v>
      </c>
      <c r="EB19" s="287" t="s">
        <v>800</v>
      </c>
      <c r="EC19" s="287" t="s">
        <v>800</v>
      </c>
      <c r="ED19" s="284">
        <v>0</v>
      </c>
      <c r="EE19" s="287" t="s">
        <v>800</v>
      </c>
      <c r="EF19" s="287" t="s">
        <v>800</v>
      </c>
      <c r="EG19" s="287" t="s">
        <v>800</v>
      </c>
      <c r="EH19" s="284">
        <v>0</v>
      </c>
      <c r="EI19" s="284">
        <v>0</v>
      </c>
      <c r="EJ19" s="287" t="s">
        <v>800</v>
      </c>
      <c r="EK19" s="287" t="s">
        <v>800</v>
      </c>
      <c r="EL19" s="287" t="s">
        <v>800</v>
      </c>
      <c r="EM19" s="287" t="s">
        <v>800</v>
      </c>
      <c r="EN19" s="284">
        <v>0</v>
      </c>
      <c r="EO19" s="284">
        <v>0</v>
      </c>
      <c r="EP19" s="287" t="s">
        <v>800</v>
      </c>
      <c r="EQ19" s="287" t="s">
        <v>800</v>
      </c>
      <c r="ER19" s="287" t="s">
        <v>800</v>
      </c>
      <c r="ES19" s="284">
        <v>0</v>
      </c>
      <c r="ET19" s="284">
        <v>0</v>
      </c>
      <c r="EU19" s="284">
        <f t="shared" si="14"/>
        <v>5997</v>
      </c>
      <c r="EV19" s="284">
        <v>0</v>
      </c>
      <c r="EW19" s="284">
        <v>0</v>
      </c>
      <c r="EX19" s="284">
        <v>0</v>
      </c>
      <c r="EY19" s="284">
        <v>1116</v>
      </c>
      <c r="EZ19" s="284">
        <v>785</v>
      </c>
      <c r="FA19" s="284">
        <v>350</v>
      </c>
      <c r="FB19" s="284">
        <v>0</v>
      </c>
      <c r="FC19" s="284">
        <v>1892</v>
      </c>
      <c r="FD19" s="284">
        <v>1193</v>
      </c>
      <c r="FE19" s="284">
        <v>0</v>
      </c>
      <c r="FF19" s="284">
        <v>0</v>
      </c>
      <c r="FG19" s="284">
        <v>0</v>
      </c>
      <c r="FH19" s="287" t="s">
        <v>800</v>
      </c>
      <c r="FI19" s="287" t="s">
        <v>800</v>
      </c>
      <c r="FJ19" s="287" t="s">
        <v>800</v>
      </c>
      <c r="FK19" s="284">
        <v>0</v>
      </c>
      <c r="FL19" s="284">
        <v>0</v>
      </c>
      <c r="FM19" s="284">
        <v>0</v>
      </c>
      <c r="FN19" s="284">
        <v>0</v>
      </c>
      <c r="FO19" s="284">
        <v>661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3164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386</v>
      </c>
      <c r="I20" s="284">
        <f t="shared" si="20"/>
        <v>462</v>
      </c>
      <c r="J20" s="284">
        <f t="shared" si="21"/>
        <v>155</v>
      </c>
      <c r="K20" s="284">
        <f t="shared" si="22"/>
        <v>10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2151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2151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800</v>
      </c>
      <c r="AK20" s="287" t="s">
        <v>800</v>
      </c>
      <c r="AL20" s="284">
        <v>0</v>
      </c>
      <c r="AM20" s="287" t="s">
        <v>800</v>
      </c>
      <c r="AN20" s="287" t="s">
        <v>800</v>
      </c>
      <c r="AO20" s="284">
        <v>2151</v>
      </c>
      <c r="AP20" s="287" t="s">
        <v>800</v>
      </c>
      <c r="AQ20" s="284">
        <v>0</v>
      </c>
      <c r="AR20" s="287" t="s">
        <v>800</v>
      </c>
      <c r="AS20" s="284">
        <v>0</v>
      </c>
      <c r="AT20" s="284">
        <f t="shared" si="4"/>
        <v>245</v>
      </c>
      <c r="AU20" s="284">
        <v>0</v>
      </c>
      <c r="AV20" s="284">
        <v>0</v>
      </c>
      <c r="AW20" s="284">
        <v>0</v>
      </c>
      <c r="AX20" s="284">
        <v>245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800</v>
      </c>
      <c r="BF20" s="287" t="s">
        <v>800</v>
      </c>
      <c r="BG20" s="287" t="s">
        <v>800</v>
      </c>
      <c r="BH20" s="287" t="s">
        <v>800</v>
      </c>
      <c r="BI20" s="287" t="s">
        <v>800</v>
      </c>
      <c r="BJ20" s="287" t="s">
        <v>800</v>
      </c>
      <c r="BK20" s="287" t="s">
        <v>800</v>
      </c>
      <c r="BL20" s="287" t="s">
        <v>800</v>
      </c>
      <c r="BM20" s="287" t="s">
        <v>800</v>
      </c>
      <c r="BN20" s="284">
        <v>0</v>
      </c>
      <c r="BO20" s="284">
        <f t="shared" si="6"/>
        <v>0</v>
      </c>
      <c r="BP20" s="287" t="s">
        <v>800</v>
      </c>
      <c r="BQ20" s="287" t="s">
        <v>800</v>
      </c>
      <c r="BR20" s="287" t="s">
        <v>800</v>
      </c>
      <c r="BS20" s="287" t="s">
        <v>800</v>
      </c>
      <c r="BT20" s="287" t="s">
        <v>800</v>
      </c>
      <c r="BU20" s="287" t="s">
        <v>800</v>
      </c>
      <c r="BV20" s="287" t="s">
        <v>800</v>
      </c>
      <c r="BW20" s="287" t="s">
        <v>800</v>
      </c>
      <c r="BX20" s="287" t="s">
        <v>800</v>
      </c>
      <c r="BY20" s="287" t="s">
        <v>800</v>
      </c>
      <c r="BZ20" s="284">
        <v>0</v>
      </c>
      <c r="CA20" s="287" t="s">
        <v>800</v>
      </c>
      <c r="CB20" s="287" t="s">
        <v>800</v>
      </c>
      <c r="CC20" s="287" t="s">
        <v>800</v>
      </c>
      <c r="CD20" s="287" t="s">
        <v>800</v>
      </c>
      <c r="CE20" s="287" t="s">
        <v>800</v>
      </c>
      <c r="CF20" s="287" t="s">
        <v>800</v>
      </c>
      <c r="CG20" s="287" t="s">
        <v>800</v>
      </c>
      <c r="CH20" s="287" t="s">
        <v>800</v>
      </c>
      <c r="CI20" s="284">
        <v>0</v>
      </c>
      <c r="CJ20" s="284">
        <f t="shared" si="8"/>
        <v>0</v>
      </c>
      <c r="CK20" s="287" t="s">
        <v>800</v>
      </c>
      <c r="CL20" s="287" t="s">
        <v>800</v>
      </c>
      <c r="CM20" s="287" t="s">
        <v>800</v>
      </c>
      <c r="CN20" s="287" t="s">
        <v>800</v>
      </c>
      <c r="CO20" s="287" t="s">
        <v>800</v>
      </c>
      <c r="CP20" s="287" t="s">
        <v>800</v>
      </c>
      <c r="CQ20" s="287" t="s">
        <v>800</v>
      </c>
      <c r="CR20" s="287" t="s">
        <v>800</v>
      </c>
      <c r="CS20" s="287" t="s">
        <v>800</v>
      </c>
      <c r="CT20" s="287" t="s">
        <v>800</v>
      </c>
      <c r="CU20" s="287" t="s">
        <v>800</v>
      </c>
      <c r="CV20" s="284">
        <v>0</v>
      </c>
      <c r="CW20" s="287" t="s">
        <v>800</v>
      </c>
      <c r="CX20" s="287" t="s">
        <v>800</v>
      </c>
      <c r="CY20" s="287" t="s">
        <v>800</v>
      </c>
      <c r="CZ20" s="287" t="s">
        <v>800</v>
      </c>
      <c r="DA20" s="287" t="s">
        <v>800</v>
      </c>
      <c r="DB20" s="287" t="s">
        <v>800</v>
      </c>
      <c r="DC20" s="287" t="s">
        <v>800</v>
      </c>
      <c r="DD20" s="284">
        <v>0</v>
      </c>
      <c r="DE20" s="284">
        <f t="shared" si="10"/>
        <v>0</v>
      </c>
      <c r="DF20" s="287" t="s">
        <v>800</v>
      </c>
      <c r="DG20" s="287" t="s">
        <v>800</v>
      </c>
      <c r="DH20" s="287" t="s">
        <v>800</v>
      </c>
      <c r="DI20" s="287" t="s">
        <v>800</v>
      </c>
      <c r="DJ20" s="287" t="s">
        <v>800</v>
      </c>
      <c r="DK20" s="287" t="s">
        <v>800</v>
      </c>
      <c r="DL20" s="287" t="s">
        <v>800</v>
      </c>
      <c r="DM20" s="287" t="s">
        <v>800</v>
      </c>
      <c r="DN20" s="287" t="s">
        <v>800</v>
      </c>
      <c r="DO20" s="287" t="s">
        <v>800</v>
      </c>
      <c r="DP20" s="284">
        <v>0</v>
      </c>
      <c r="DQ20" s="287" t="s">
        <v>800</v>
      </c>
      <c r="DR20" s="287" t="s">
        <v>800</v>
      </c>
      <c r="DS20" s="287" t="s">
        <v>800</v>
      </c>
      <c r="DT20" s="284">
        <v>0</v>
      </c>
      <c r="DU20" s="287" t="s">
        <v>800</v>
      </c>
      <c r="DV20" s="287" t="s">
        <v>800</v>
      </c>
      <c r="DW20" s="287" t="s">
        <v>800</v>
      </c>
      <c r="DX20" s="287" t="s">
        <v>800</v>
      </c>
      <c r="DY20" s="284">
        <v>0</v>
      </c>
      <c r="DZ20" s="284">
        <f t="shared" si="12"/>
        <v>0</v>
      </c>
      <c r="EA20" s="284">
        <v>0</v>
      </c>
      <c r="EB20" s="287" t="s">
        <v>800</v>
      </c>
      <c r="EC20" s="287" t="s">
        <v>800</v>
      </c>
      <c r="ED20" s="284">
        <v>0</v>
      </c>
      <c r="EE20" s="287" t="s">
        <v>800</v>
      </c>
      <c r="EF20" s="287" t="s">
        <v>800</v>
      </c>
      <c r="EG20" s="287" t="s">
        <v>800</v>
      </c>
      <c r="EH20" s="284">
        <v>0</v>
      </c>
      <c r="EI20" s="284">
        <v>0</v>
      </c>
      <c r="EJ20" s="287" t="s">
        <v>800</v>
      </c>
      <c r="EK20" s="287" t="s">
        <v>800</v>
      </c>
      <c r="EL20" s="287" t="s">
        <v>800</v>
      </c>
      <c r="EM20" s="287" t="s">
        <v>800</v>
      </c>
      <c r="EN20" s="284">
        <v>0</v>
      </c>
      <c r="EO20" s="284">
        <v>0</v>
      </c>
      <c r="EP20" s="287" t="s">
        <v>800</v>
      </c>
      <c r="EQ20" s="287" t="s">
        <v>800</v>
      </c>
      <c r="ER20" s="287" t="s">
        <v>800</v>
      </c>
      <c r="ES20" s="284">
        <v>0</v>
      </c>
      <c r="ET20" s="284">
        <v>0</v>
      </c>
      <c r="EU20" s="284">
        <f t="shared" si="14"/>
        <v>768</v>
      </c>
      <c r="EV20" s="284">
        <v>0</v>
      </c>
      <c r="EW20" s="284">
        <v>0</v>
      </c>
      <c r="EX20" s="284">
        <v>0</v>
      </c>
      <c r="EY20" s="284">
        <v>141</v>
      </c>
      <c r="EZ20" s="284">
        <v>462</v>
      </c>
      <c r="FA20" s="284">
        <v>155</v>
      </c>
      <c r="FB20" s="284">
        <v>10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800</v>
      </c>
      <c r="FI20" s="287" t="s">
        <v>800</v>
      </c>
      <c r="FJ20" s="287" t="s">
        <v>800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976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148</v>
      </c>
      <c r="I21" s="284">
        <f t="shared" si="20"/>
        <v>107</v>
      </c>
      <c r="J21" s="284">
        <f t="shared" si="21"/>
        <v>30</v>
      </c>
      <c r="K21" s="284">
        <f t="shared" si="22"/>
        <v>0</v>
      </c>
      <c r="L21" s="284">
        <f t="shared" si="23"/>
        <v>94</v>
      </c>
      <c r="M21" s="284">
        <f t="shared" si="24"/>
        <v>147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450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450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800</v>
      </c>
      <c r="AK21" s="287" t="s">
        <v>800</v>
      </c>
      <c r="AL21" s="284">
        <v>0</v>
      </c>
      <c r="AM21" s="287" t="s">
        <v>800</v>
      </c>
      <c r="AN21" s="287" t="s">
        <v>800</v>
      </c>
      <c r="AO21" s="284">
        <v>450</v>
      </c>
      <c r="AP21" s="287" t="s">
        <v>800</v>
      </c>
      <c r="AQ21" s="284">
        <v>0</v>
      </c>
      <c r="AR21" s="287" t="s">
        <v>800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800</v>
      </c>
      <c r="BF21" s="287" t="s">
        <v>800</v>
      </c>
      <c r="BG21" s="287" t="s">
        <v>800</v>
      </c>
      <c r="BH21" s="287" t="s">
        <v>800</v>
      </c>
      <c r="BI21" s="287" t="s">
        <v>800</v>
      </c>
      <c r="BJ21" s="287" t="s">
        <v>800</v>
      </c>
      <c r="BK21" s="287" t="s">
        <v>800</v>
      </c>
      <c r="BL21" s="287" t="s">
        <v>800</v>
      </c>
      <c r="BM21" s="287" t="s">
        <v>800</v>
      </c>
      <c r="BN21" s="284">
        <v>0</v>
      </c>
      <c r="BO21" s="284">
        <f t="shared" si="6"/>
        <v>0</v>
      </c>
      <c r="BP21" s="287" t="s">
        <v>800</v>
      </c>
      <c r="BQ21" s="287" t="s">
        <v>800</v>
      </c>
      <c r="BR21" s="287" t="s">
        <v>800</v>
      </c>
      <c r="BS21" s="287" t="s">
        <v>800</v>
      </c>
      <c r="BT21" s="287" t="s">
        <v>800</v>
      </c>
      <c r="BU21" s="287" t="s">
        <v>800</v>
      </c>
      <c r="BV21" s="287" t="s">
        <v>800</v>
      </c>
      <c r="BW21" s="287" t="s">
        <v>800</v>
      </c>
      <c r="BX21" s="287" t="s">
        <v>800</v>
      </c>
      <c r="BY21" s="287" t="s">
        <v>800</v>
      </c>
      <c r="BZ21" s="284">
        <v>0</v>
      </c>
      <c r="CA21" s="287" t="s">
        <v>800</v>
      </c>
      <c r="CB21" s="287" t="s">
        <v>800</v>
      </c>
      <c r="CC21" s="287" t="s">
        <v>800</v>
      </c>
      <c r="CD21" s="287" t="s">
        <v>800</v>
      </c>
      <c r="CE21" s="287" t="s">
        <v>800</v>
      </c>
      <c r="CF21" s="287" t="s">
        <v>800</v>
      </c>
      <c r="CG21" s="287" t="s">
        <v>800</v>
      </c>
      <c r="CH21" s="287" t="s">
        <v>800</v>
      </c>
      <c r="CI21" s="284">
        <v>0</v>
      </c>
      <c r="CJ21" s="284">
        <f t="shared" si="8"/>
        <v>0</v>
      </c>
      <c r="CK21" s="287" t="s">
        <v>800</v>
      </c>
      <c r="CL21" s="287" t="s">
        <v>800</v>
      </c>
      <c r="CM21" s="287" t="s">
        <v>800</v>
      </c>
      <c r="CN21" s="287" t="s">
        <v>800</v>
      </c>
      <c r="CO21" s="287" t="s">
        <v>800</v>
      </c>
      <c r="CP21" s="287" t="s">
        <v>800</v>
      </c>
      <c r="CQ21" s="287" t="s">
        <v>800</v>
      </c>
      <c r="CR21" s="287" t="s">
        <v>800</v>
      </c>
      <c r="CS21" s="287" t="s">
        <v>800</v>
      </c>
      <c r="CT21" s="287" t="s">
        <v>800</v>
      </c>
      <c r="CU21" s="287" t="s">
        <v>800</v>
      </c>
      <c r="CV21" s="284">
        <v>0</v>
      </c>
      <c r="CW21" s="287" t="s">
        <v>800</v>
      </c>
      <c r="CX21" s="287" t="s">
        <v>800</v>
      </c>
      <c r="CY21" s="287" t="s">
        <v>800</v>
      </c>
      <c r="CZ21" s="287" t="s">
        <v>800</v>
      </c>
      <c r="DA21" s="287" t="s">
        <v>800</v>
      </c>
      <c r="DB21" s="287" t="s">
        <v>800</v>
      </c>
      <c r="DC21" s="287" t="s">
        <v>800</v>
      </c>
      <c r="DD21" s="284">
        <v>0</v>
      </c>
      <c r="DE21" s="284">
        <f t="shared" si="10"/>
        <v>0</v>
      </c>
      <c r="DF21" s="287" t="s">
        <v>800</v>
      </c>
      <c r="DG21" s="287" t="s">
        <v>800</v>
      </c>
      <c r="DH21" s="287" t="s">
        <v>800</v>
      </c>
      <c r="DI21" s="287" t="s">
        <v>800</v>
      </c>
      <c r="DJ21" s="287" t="s">
        <v>800</v>
      </c>
      <c r="DK21" s="287" t="s">
        <v>800</v>
      </c>
      <c r="DL21" s="287" t="s">
        <v>800</v>
      </c>
      <c r="DM21" s="287" t="s">
        <v>800</v>
      </c>
      <c r="DN21" s="287" t="s">
        <v>800</v>
      </c>
      <c r="DO21" s="287" t="s">
        <v>800</v>
      </c>
      <c r="DP21" s="284">
        <v>0</v>
      </c>
      <c r="DQ21" s="287" t="s">
        <v>800</v>
      </c>
      <c r="DR21" s="287" t="s">
        <v>800</v>
      </c>
      <c r="DS21" s="287" t="s">
        <v>800</v>
      </c>
      <c r="DT21" s="284">
        <v>0</v>
      </c>
      <c r="DU21" s="287" t="s">
        <v>800</v>
      </c>
      <c r="DV21" s="287" t="s">
        <v>800</v>
      </c>
      <c r="DW21" s="287" t="s">
        <v>800</v>
      </c>
      <c r="DX21" s="287" t="s">
        <v>800</v>
      </c>
      <c r="DY21" s="284">
        <v>0</v>
      </c>
      <c r="DZ21" s="284">
        <f t="shared" si="12"/>
        <v>0</v>
      </c>
      <c r="EA21" s="284">
        <v>0</v>
      </c>
      <c r="EB21" s="287" t="s">
        <v>800</v>
      </c>
      <c r="EC21" s="287" t="s">
        <v>800</v>
      </c>
      <c r="ED21" s="284">
        <v>0</v>
      </c>
      <c r="EE21" s="287" t="s">
        <v>800</v>
      </c>
      <c r="EF21" s="287" t="s">
        <v>800</v>
      </c>
      <c r="EG21" s="287" t="s">
        <v>800</v>
      </c>
      <c r="EH21" s="284">
        <v>0</v>
      </c>
      <c r="EI21" s="284">
        <v>0</v>
      </c>
      <c r="EJ21" s="287" t="s">
        <v>800</v>
      </c>
      <c r="EK21" s="287" t="s">
        <v>800</v>
      </c>
      <c r="EL21" s="287" t="s">
        <v>800</v>
      </c>
      <c r="EM21" s="287" t="s">
        <v>800</v>
      </c>
      <c r="EN21" s="284">
        <v>0</v>
      </c>
      <c r="EO21" s="284">
        <v>0</v>
      </c>
      <c r="EP21" s="287" t="s">
        <v>800</v>
      </c>
      <c r="EQ21" s="287" t="s">
        <v>800</v>
      </c>
      <c r="ER21" s="287" t="s">
        <v>800</v>
      </c>
      <c r="ES21" s="284">
        <v>0</v>
      </c>
      <c r="ET21" s="284">
        <v>0</v>
      </c>
      <c r="EU21" s="284">
        <f t="shared" si="14"/>
        <v>526</v>
      </c>
      <c r="EV21" s="284">
        <v>0</v>
      </c>
      <c r="EW21" s="284">
        <v>0</v>
      </c>
      <c r="EX21" s="284">
        <v>0</v>
      </c>
      <c r="EY21" s="284">
        <v>148</v>
      </c>
      <c r="EZ21" s="284">
        <v>107</v>
      </c>
      <c r="FA21" s="284">
        <v>30</v>
      </c>
      <c r="FB21" s="284">
        <v>0</v>
      </c>
      <c r="FC21" s="284">
        <v>94</v>
      </c>
      <c r="FD21" s="284">
        <v>147</v>
      </c>
      <c r="FE21" s="284">
        <v>0</v>
      </c>
      <c r="FF21" s="284">
        <v>0</v>
      </c>
      <c r="FG21" s="284">
        <v>0</v>
      </c>
      <c r="FH21" s="287" t="s">
        <v>800</v>
      </c>
      <c r="FI21" s="287" t="s">
        <v>800</v>
      </c>
      <c r="FJ21" s="287" t="s">
        <v>800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350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22</v>
      </c>
      <c r="I22" s="284">
        <f t="shared" si="20"/>
        <v>23</v>
      </c>
      <c r="J22" s="284">
        <f t="shared" si="21"/>
        <v>9</v>
      </c>
      <c r="K22" s="284">
        <f t="shared" si="22"/>
        <v>0</v>
      </c>
      <c r="L22" s="284">
        <f t="shared" si="23"/>
        <v>90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161</v>
      </c>
      <c r="S22" s="284">
        <f t="shared" si="30"/>
        <v>0</v>
      </c>
      <c r="T22" s="284">
        <f t="shared" si="31"/>
        <v>43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2</v>
      </c>
      <c r="Y22" s="284">
        <f t="shared" si="2"/>
        <v>43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800</v>
      </c>
      <c r="AK22" s="287" t="s">
        <v>800</v>
      </c>
      <c r="AL22" s="284">
        <v>0</v>
      </c>
      <c r="AM22" s="287" t="s">
        <v>800</v>
      </c>
      <c r="AN22" s="287" t="s">
        <v>800</v>
      </c>
      <c r="AO22" s="284">
        <v>43</v>
      </c>
      <c r="AP22" s="287" t="s">
        <v>800</v>
      </c>
      <c r="AQ22" s="284">
        <v>0</v>
      </c>
      <c r="AR22" s="287" t="s">
        <v>800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800</v>
      </c>
      <c r="BF22" s="287" t="s">
        <v>800</v>
      </c>
      <c r="BG22" s="287" t="s">
        <v>800</v>
      </c>
      <c r="BH22" s="287" t="s">
        <v>800</v>
      </c>
      <c r="BI22" s="287" t="s">
        <v>800</v>
      </c>
      <c r="BJ22" s="287" t="s">
        <v>800</v>
      </c>
      <c r="BK22" s="287" t="s">
        <v>800</v>
      </c>
      <c r="BL22" s="287" t="s">
        <v>800</v>
      </c>
      <c r="BM22" s="287" t="s">
        <v>800</v>
      </c>
      <c r="BN22" s="284">
        <v>0</v>
      </c>
      <c r="BO22" s="284">
        <f t="shared" si="6"/>
        <v>0</v>
      </c>
      <c r="BP22" s="287" t="s">
        <v>800</v>
      </c>
      <c r="BQ22" s="287" t="s">
        <v>800</v>
      </c>
      <c r="BR22" s="287" t="s">
        <v>800</v>
      </c>
      <c r="BS22" s="287" t="s">
        <v>800</v>
      </c>
      <c r="BT22" s="287" t="s">
        <v>800</v>
      </c>
      <c r="BU22" s="287" t="s">
        <v>800</v>
      </c>
      <c r="BV22" s="287" t="s">
        <v>800</v>
      </c>
      <c r="BW22" s="287" t="s">
        <v>800</v>
      </c>
      <c r="BX22" s="287" t="s">
        <v>800</v>
      </c>
      <c r="BY22" s="287" t="s">
        <v>800</v>
      </c>
      <c r="BZ22" s="284">
        <v>0</v>
      </c>
      <c r="CA22" s="287" t="s">
        <v>800</v>
      </c>
      <c r="CB22" s="287" t="s">
        <v>800</v>
      </c>
      <c r="CC22" s="287" t="s">
        <v>800</v>
      </c>
      <c r="CD22" s="287" t="s">
        <v>800</v>
      </c>
      <c r="CE22" s="287" t="s">
        <v>800</v>
      </c>
      <c r="CF22" s="287" t="s">
        <v>800</v>
      </c>
      <c r="CG22" s="287" t="s">
        <v>800</v>
      </c>
      <c r="CH22" s="287" t="s">
        <v>800</v>
      </c>
      <c r="CI22" s="284">
        <v>0</v>
      </c>
      <c r="CJ22" s="284">
        <f t="shared" si="8"/>
        <v>0</v>
      </c>
      <c r="CK22" s="287" t="s">
        <v>800</v>
      </c>
      <c r="CL22" s="287" t="s">
        <v>800</v>
      </c>
      <c r="CM22" s="287" t="s">
        <v>800</v>
      </c>
      <c r="CN22" s="287" t="s">
        <v>800</v>
      </c>
      <c r="CO22" s="287" t="s">
        <v>800</v>
      </c>
      <c r="CP22" s="287" t="s">
        <v>800</v>
      </c>
      <c r="CQ22" s="287" t="s">
        <v>800</v>
      </c>
      <c r="CR22" s="287" t="s">
        <v>800</v>
      </c>
      <c r="CS22" s="287" t="s">
        <v>800</v>
      </c>
      <c r="CT22" s="287" t="s">
        <v>800</v>
      </c>
      <c r="CU22" s="287" t="s">
        <v>800</v>
      </c>
      <c r="CV22" s="284">
        <v>0</v>
      </c>
      <c r="CW22" s="287" t="s">
        <v>800</v>
      </c>
      <c r="CX22" s="287" t="s">
        <v>800</v>
      </c>
      <c r="CY22" s="287" t="s">
        <v>800</v>
      </c>
      <c r="CZ22" s="287" t="s">
        <v>800</v>
      </c>
      <c r="DA22" s="287" t="s">
        <v>800</v>
      </c>
      <c r="DB22" s="287" t="s">
        <v>800</v>
      </c>
      <c r="DC22" s="287" t="s">
        <v>800</v>
      </c>
      <c r="DD22" s="284">
        <v>0</v>
      </c>
      <c r="DE22" s="284">
        <f t="shared" si="10"/>
        <v>0</v>
      </c>
      <c r="DF22" s="287" t="s">
        <v>800</v>
      </c>
      <c r="DG22" s="287" t="s">
        <v>800</v>
      </c>
      <c r="DH22" s="287" t="s">
        <v>800</v>
      </c>
      <c r="DI22" s="287" t="s">
        <v>800</v>
      </c>
      <c r="DJ22" s="287" t="s">
        <v>800</v>
      </c>
      <c r="DK22" s="287" t="s">
        <v>800</v>
      </c>
      <c r="DL22" s="287" t="s">
        <v>800</v>
      </c>
      <c r="DM22" s="287" t="s">
        <v>800</v>
      </c>
      <c r="DN22" s="287" t="s">
        <v>800</v>
      </c>
      <c r="DO22" s="287" t="s">
        <v>800</v>
      </c>
      <c r="DP22" s="284">
        <v>0</v>
      </c>
      <c r="DQ22" s="287" t="s">
        <v>800</v>
      </c>
      <c r="DR22" s="287" t="s">
        <v>800</v>
      </c>
      <c r="DS22" s="287" t="s">
        <v>800</v>
      </c>
      <c r="DT22" s="284">
        <v>0</v>
      </c>
      <c r="DU22" s="287" t="s">
        <v>800</v>
      </c>
      <c r="DV22" s="287" t="s">
        <v>800</v>
      </c>
      <c r="DW22" s="287" t="s">
        <v>800</v>
      </c>
      <c r="DX22" s="287" t="s">
        <v>800</v>
      </c>
      <c r="DY22" s="284">
        <v>0</v>
      </c>
      <c r="DZ22" s="284">
        <f t="shared" si="12"/>
        <v>161</v>
      </c>
      <c r="EA22" s="284">
        <v>0</v>
      </c>
      <c r="EB22" s="287" t="s">
        <v>800</v>
      </c>
      <c r="EC22" s="287" t="s">
        <v>800</v>
      </c>
      <c r="ED22" s="284">
        <v>0</v>
      </c>
      <c r="EE22" s="287" t="s">
        <v>800</v>
      </c>
      <c r="EF22" s="287" t="s">
        <v>800</v>
      </c>
      <c r="EG22" s="287" t="s">
        <v>800</v>
      </c>
      <c r="EH22" s="284">
        <v>0</v>
      </c>
      <c r="EI22" s="284">
        <v>0</v>
      </c>
      <c r="EJ22" s="287" t="s">
        <v>800</v>
      </c>
      <c r="EK22" s="287" t="s">
        <v>800</v>
      </c>
      <c r="EL22" s="287" t="s">
        <v>800</v>
      </c>
      <c r="EM22" s="287" t="s">
        <v>800</v>
      </c>
      <c r="EN22" s="284">
        <v>161</v>
      </c>
      <c r="EO22" s="284">
        <v>0</v>
      </c>
      <c r="EP22" s="287" t="s">
        <v>800</v>
      </c>
      <c r="EQ22" s="287" t="s">
        <v>800</v>
      </c>
      <c r="ER22" s="287" t="s">
        <v>800</v>
      </c>
      <c r="ES22" s="284">
        <v>0</v>
      </c>
      <c r="ET22" s="284">
        <v>0</v>
      </c>
      <c r="EU22" s="284">
        <f t="shared" si="14"/>
        <v>146</v>
      </c>
      <c r="EV22" s="284">
        <v>0</v>
      </c>
      <c r="EW22" s="284">
        <v>0</v>
      </c>
      <c r="EX22" s="284">
        <v>0</v>
      </c>
      <c r="EY22" s="284">
        <v>22</v>
      </c>
      <c r="EZ22" s="284">
        <v>23</v>
      </c>
      <c r="FA22" s="284">
        <v>9</v>
      </c>
      <c r="FB22" s="284">
        <v>0</v>
      </c>
      <c r="FC22" s="284">
        <v>90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800</v>
      </c>
      <c r="FI22" s="287" t="s">
        <v>800</v>
      </c>
      <c r="FJ22" s="287" t="s">
        <v>800</v>
      </c>
      <c r="FK22" s="284">
        <v>0</v>
      </c>
      <c r="FL22" s="284">
        <v>0</v>
      </c>
      <c r="FM22" s="284">
        <v>0</v>
      </c>
      <c r="FN22" s="284">
        <v>0</v>
      </c>
      <c r="FO22" s="284">
        <v>2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94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0</v>
      </c>
      <c r="I23" s="284">
        <f t="shared" si="20"/>
        <v>13</v>
      </c>
      <c r="J23" s="284">
        <f t="shared" si="21"/>
        <v>3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78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78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800</v>
      </c>
      <c r="AK23" s="287" t="s">
        <v>800</v>
      </c>
      <c r="AL23" s="284">
        <v>0</v>
      </c>
      <c r="AM23" s="287" t="s">
        <v>800</v>
      </c>
      <c r="AN23" s="287" t="s">
        <v>800</v>
      </c>
      <c r="AO23" s="284">
        <v>78</v>
      </c>
      <c r="AP23" s="287" t="s">
        <v>800</v>
      </c>
      <c r="AQ23" s="284">
        <v>0</v>
      </c>
      <c r="AR23" s="287" t="s">
        <v>800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800</v>
      </c>
      <c r="BF23" s="287" t="s">
        <v>800</v>
      </c>
      <c r="BG23" s="287" t="s">
        <v>800</v>
      </c>
      <c r="BH23" s="287" t="s">
        <v>800</v>
      </c>
      <c r="BI23" s="287" t="s">
        <v>800</v>
      </c>
      <c r="BJ23" s="287" t="s">
        <v>800</v>
      </c>
      <c r="BK23" s="287" t="s">
        <v>800</v>
      </c>
      <c r="BL23" s="287" t="s">
        <v>800</v>
      </c>
      <c r="BM23" s="287" t="s">
        <v>800</v>
      </c>
      <c r="BN23" s="284">
        <v>0</v>
      </c>
      <c r="BO23" s="284">
        <f t="shared" si="6"/>
        <v>0</v>
      </c>
      <c r="BP23" s="287" t="s">
        <v>800</v>
      </c>
      <c r="BQ23" s="287" t="s">
        <v>800</v>
      </c>
      <c r="BR23" s="287" t="s">
        <v>800</v>
      </c>
      <c r="BS23" s="287" t="s">
        <v>800</v>
      </c>
      <c r="BT23" s="287" t="s">
        <v>800</v>
      </c>
      <c r="BU23" s="287" t="s">
        <v>800</v>
      </c>
      <c r="BV23" s="287" t="s">
        <v>800</v>
      </c>
      <c r="BW23" s="287" t="s">
        <v>800</v>
      </c>
      <c r="BX23" s="287" t="s">
        <v>800</v>
      </c>
      <c r="BY23" s="287" t="s">
        <v>800</v>
      </c>
      <c r="BZ23" s="284">
        <v>0</v>
      </c>
      <c r="CA23" s="287" t="s">
        <v>800</v>
      </c>
      <c r="CB23" s="287" t="s">
        <v>800</v>
      </c>
      <c r="CC23" s="287" t="s">
        <v>800</v>
      </c>
      <c r="CD23" s="287" t="s">
        <v>800</v>
      </c>
      <c r="CE23" s="287" t="s">
        <v>800</v>
      </c>
      <c r="CF23" s="287" t="s">
        <v>800</v>
      </c>
      <c r="CG23" s="287" t="s">
        <v>800</v>
      </c>
      <c r="CH23" s="287" t="s">
        <v>800</v>
      </c>
      <c r="CI23" s="284">
        <v>0</v>
      </c>
      <c r="CJ23" s="284">
        <f t="shared" si="8"/>
        <v>0</v>
      </c>
      <c r="CK23" s="287" t="s">
        <v>800</v>
      </c>
      <c r="CL23" s="287" t="s">
        <v>800</v>
      </c>
      <c r="CM23" s="287" t="s">
        <v>800</v>
      </c>
      <c r="CN23" s="287" t="s">
        <v>800</v>
      </c>
      <c r="CO23" s="287" t="s">
        <v>800</v>
      </c>
      <c r="CP23" s="287" t="s">
        <v>800</v>
      </c>
      <c r="CQ23" s="287" t="s">
        <v>800</v>
      </c>
      <c r="CR23" s="287" t="s">
        <v>800</v>
      </c>
      <c r="CS23" s="287" t="s">
        <v>800</v>
      </c>
      <c r="CT23" s="287" t="s">
        <v>800</v>
      </c>
      <c r="CU23" s="287" t="s">
        <v>800</v>
      </c>
      <c r="CV23" s="284">
        <v>0</v>
      </c>
      <c r="CW23" s="287" t="s">
        <v>800</v>
      </c>
      <c r="CX23" s="287" t="s">
        <v>800</v>
      </c>
      <c r="CY23" s="287" t="s">
        <v>800</v>
      </c>
      <c r="CZ23" s="287" t="s">
        <v>800</v>
      </c>
      <c r="DA23" s="287" t="s">
        <v>800</v>
      </c>
      <c r="DB23" s="287" t="s">
        <v>800</v>
      </c>
      <c r="DC23" s="287" t="s">
        <v>800</v>
      </c>
      <c r="DD23" s="284">
        <v>0</v>
      </c>
      <c r="DE23" s="284">
        <f t="shared" si="10"/>
        <v>0</v>
      </c>
      <c r="DF23" s="287" t="s">
        <v>800</v>
      </c>
      <c r="DG23" s="287" t="s">
        <v>800</v>
      </c>
      <c r="DH23" s="287" t="s">
        <v>800</v>
      </c>
      <c r="DI23" s="287" t="s">
        <v>800</v>
      </c>
      <c r="DJ23" s="287" t="s">
        <v>800</v>
      </c>
      <c r="DK23" s="287" t="s">
        <v>800</v>
      </c>
      <c r="DL23" s="287" t="s">
        <v>800</v>
      </c>
      <c r="DM23" s="287" t="s">
        <v>800</v>
      </c>
      <c r="DN23" s="287" t="s">
        <v>800</v>
      </c>
      <c r="DO23" s="287" t="s">
        <v>800</v>
      </c>
      <c r="DP23" s="284">
        <v>0</v>
      </c>
      <c r="DQ23" s="287" t="s">
        <v>800</v>
      </c>
      <c r="DR23" s="287" t="s">
        <v>800</v>
      </c>
      <c r="DS23" s="287" t="s">
        <v>800</v>
      </c>
      <c r="DT23" s="284">
        <v>0</v>
      </c>
      <c r="DU23" s="287" t="s">
        <v>800</v>
      </c>
      <c r="DV23" s="287" t="s">
        <v>800</v>
      </c>
      <c r="DW23" s="287" t="s">
        <v>800</v>
      </c>
      <c r="DX23" s="287" t="s">
        <v>800</v>
      </c>
      <c r="DY23" s="284">
        <v>0</v>
      </c>
      <c r="DZ23" s="284">
        <f t="shared" si="12"/>
        <v>0</v>
      </c>
      <c r="EA23" s="284">
        <v>0</v>
      </c>
      <c r="EB23" s="287" t="s">
        <v>800</v>
      </c>
      <c r="EC23" s="287" t="s">
        <v>800</v>
      </c>
      <c r="ED23" s="284">
        <v>0</v>
      </c>
      <c r="EE23" s="287" t="s">
        <v>800</v>
      </c>
      <c r="EF23" s="287" t="s">
        <v>800</v>
      </c>
      <c r="EG23" s="287" t="s">
        <v>800</v>
      </c>
      <c r="EH23" s="284">
        <v>0</v>
      </c>
      <c r="EI23" s="284">
        <v>0</v>
      </c>
      <c r="EJ23" s="287" t="s">
        <v>800</v>
      </c>
      <c r="EK23" s="287" t="s">
        <v>800</v>
      </c>
      <c r="EL23" s="287" t="s">
        <v>800</v>
      </c>
      <c r="EM23" s="287" t="s">
        <v>800</v>
      </c>
      <c r="EN23" s="284">
        <v>0</v>
      </c>
      <c r="EO23" s="284">
        <v>0</v>
      </c>
      <c r="EP23" s="287" t="s">
        <v>800</v>
      </c>
      <c r="EQ23" s="287" t="s">
        <v>800</v>
      </c>
      <c r="ER23" s="287" t="s">
        <v>800</v>
      </c>
      <c r="ES23" s="284">
        <v>0</v>
      </c>
      <c r="ET23" s="284">
        <v>0</v>
      </c>
      <c r="EU23" s="284">
        <f t="shared" si="14"/>
        <v>16</v>
      </c>
      <c r="EV23" s="284">
        <v>0</v>
      </c>
      <c r="EW23" s="284">
        <v>0</v>
      </c>
      <c r="EX23" s="284">
        <v>0</v>
      </c>
      <c r="EY23" s="284">
        <v>0</v>
      </c>
      <c r="EZ23" s="284">
        <v>13</v>
      </c>
      <c r="FA23" s="284">
        <v>3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800</v>
      </c>
      <c r="FI23" s="287" t="s">
        <v>800</v>
      </c>
      <c r="FJ23" s="287" t="s">
        <v>800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983</v>
      </c>
      <c r="E24" s="284">
        <f t="shared" si="1"/>
        <v>219</v>
      </c>
      <c r="F24" s="284">
        <f t="shared" si="17"/>
        <v>0</v>
      </c>
      <c r="G24" s="284">
        <f t="shared" si="18"/>
        <v>0</v>
      </c>
      <c r="H24" s="284">
        <f t="shared" si="19"/>
        <v>126</v>
      </c>
      <c r="I24" s="284">
        <f t="shared" si="20"/>
        <v>94</v>
      </c>
      <c r="J24" s="284">
        <f t="shared" si="21"/>
        <v>16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24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500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4</v>
      </c>
      <c r="Y24" s="284">
        <f t="shared" si="2"/>
        <v>500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800</v>
      </c>
      <c r="AK24" s="287" t="s">
        <v>800</v>
      </c>
      <c r="AL24" s="284">
        <v>0</v>
      </c>
      <c r="AM24" s="287" t="s">
        <v>800</v>
      </c>
      <c r="AN24" s="287" t="s">
        <v>800</v>
      </c>
      <c r="AO24" s="284">
        <v>500</v>
      </c>
      <c r="AP24" s="287" t="s">
        <v>800</v>
      </c>
      <c r="AQ24" s="284">
        <v>0</v>
      </c>
      <c r="AR24" s="287" t="s">
        <v>800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800</v>
      </c>
      <c r="BF24" s="287" t="s">
        <v>800</v>
      </c>
      <c r="BG24" s="287" t="s">
        <v>800</v>
      </c>
      <c r="BH24" s="287" t="s">
        <v>800</v>
      </c>
      <c r="BI24" s="287" t="s">
        <v>800</v>
      </c>
      <c r="BJ24" s="287" t="s">
        <v>800</v>
      </c>
      <c r="BK24" s="287" t="s">
        <v>800</v>
      </c>
      <c r="BL24" s="287" t="s">
        <v>800</v>
      </c>
      <c r="BM24" s="287" t="s">
        <v>800</v>
      </c>
      <c r="BN24" s="284">
        <v>0</v>
      </c>
      <c r="BO24" s="284">
        <f t="shared" si="6"/>
        <v>0</v>
      </c>
      <c r="BP24" s="287" t="s">
        <v>800</v>
      </c>
      <c r="BQ24" s="287" t="s">
        <v>800</v>
      </c>
      <c r="BR24" s="287" t="s">
        <v>800</v>
      </c>
      <c r="BS24" s="287" t="s">
        <v>800</v>
      </c>
      <c r="BT24" s="287" t="s">
        <v>800</v>
      </c>
      <c r="BU24" s="287" t="s">
        <v>800</v>
      </c>
      <c r="BV24" s="287" t="s">
        <v>800</v>
      </c>
      <c r="BW24" s="287" t="s">
        <v>800</v>
      </c>
      <c r="BX24" s="287" t="s">
        <v>800</v>
      </c>
      <c r="BY24" s="287" t="s">
        <v>800</v>
      </c>
      <c r="BZ24" s="284">
        <v>0</v>
      </c>
      <c r="CA24" s="287" t="s">
        <v>800</v>
      </c>
      <c r="CB24" s="287" t="s">
        <v>800</v>
      </c>
      <c r="CC24" s="287" t="s">
        <v>800</v>
      </c>
      <c r="CD24" s="287" t="s">
        <v>800</v>
      </c>
      <c r="CE24" s="287" t="s">
        <v>800</v>
      </c>
      <c r="CF24" s="287" t="s">
        <v>800</v>
      </c>
      <c r="CG24" s="287" t="s">
        <v>800</v>
      </c>
      <c r="CH24" s="287" t="s">
        <v>800</v>
      </c>
      <c r="CI24" s="284">
        <v>0</v>
      </c>
      <c r="CJ24" s="284">
        <f t="shared" si="8"/>
        <v>0</v>
      </c>
      <c r="CK24" s="287" t="s">
        <v>800</v>
      </c>
      <c r="CL24" s="287" t="s">
        <v>800</v>
      </c>
      <c r="CM24" s="287" t="s">
        <v>800</v>
      </c>
      <c r="CN24" s="287" t="s">
        <v>800</v>
      </c>
      <c r="CO24" s="287" t="s">
        <v>800</v>
      </c>
      <c r="CP24" s="287" t="s">
        <v>800</v>
      </c>
      <c r="CQ24" s="287" t="s">
        <v>800</v>
      </c>
      <c r="CR24" s="287" t="s">
        <v>800</v>
      </c>
      <c r="CS24" s="287" t="s">
        <v>800</v>
      </c>
      <c r="CT24" s="287" t="s">
        <v>800</v>
      </c>
      <c r="CU24" s="287" t="s">
        <v>800</v>
      </c>
      <c r="CV24" s="284">
        <v>0</v>
      </c>
      <c r="CW24" s="287" t="s">
        <v>800</v>
      </c>
      <c r="CX24" s="287" t="s">
        <v>800</v>
      </c>
      <c r="CY24" s="287" t="s">
        <v>800</v>
      </c>
      <c r="CZ24" s="287" t="s">
        <v>800</v>
      </c>
      <c r="DA24" s="287" t="s">
        <v>800</v>
      </c>
      <c r="DB24" s="287" t="s">
        <v>800</v>
      </c>
      <c r="DC24" s="287" t="s">
        <v>800</v>
      </c>
      <c r="DD24" s="284">
        <v>0</v>
      </c>
      <c r="DE24" s="284">
        <f t="shared" si="10"/>
        <v>0</v>
      </c>
      <c r="DF24" s="287" t="s">
        <v>800</v>
      </c>
      <c r="DG24" s="287" t="s">
        <v>800</v>
      </c>
      <c r="DH24" s="287" t="s">
        <v>800</v>
      </c>
      <c r="DI24" s="287" t="s">
        <v>800</v>
      </c>
      <c r="DJ24" s="287" t="s">
        <v>800</v>
      </c>
      <c r="DK24" s="287" t="s">
        <v>800</v>
      </c>
      <c r="DL24" s="287" t="s">
        <v>800</v>
      </c>
      <c r="DM24" s="287" t="s">
        <v>800</v>
      </c>
      <c r="DN24" s="287" t="s">
        <v>800</v>
      </c>
      <c r="DO24" s="287" t="s">
        <v>800</v>
      </c>
      <c r="DP24" s="284">
        <v>0</v>
      </c>
      <c r="DQ24" s="287" t="s">
        <v>800</v>
      </c>
      <c r="DR24" s="287" t="s">
        <v>800</v>
      </c>
      <c r="DS24" s="287" t="s">
        <v>800</v>
      </c>
      <c r="DT24" s="284">
        <v>0</v>
      </c>
      <c r="DU24" s="287" t="s">
        <v>800</v>
      </c>
      <c r="DV24" s="287" t="s">
        <v>800</v>
      </c>
      <c r="DW24" s="287" t="s">
        <v>800</v>
      </c>
      <c r="DX24" s="287" t="s">
        <v>800</v>
      </c>
      <c r="DY24" s="284">
        <v>0</v>
      </c>
      <c r="DZ24" s="284">
        <f t="shared" si="12"/>
        <v>0</v>
      </c>
      <c r="EA24" s="284">
        <v>0</v>
      </c>
      <c r="EB24" s="287" t="s">
        <v>800</v>
      </c>
      <c r="EC24" s="287" t="s">
        <v>800</v>
      </c>
      <c r="ED24" s="284">
        <v>0</v>
      </c>
      <c r="EE24" s="287" t="s">
        <v>800</v>
      </c>
      <c r="EF24" s="287" t="s">
        <v>800</v>
      </c>
      <c r="EG24" s="287" t="s">
        <v>800</v>
      </c>
      <c r="EH24" s="284">
        <v>0</v>
      </c>
      <c r="EI24" s="284">
        <v>0</v>
      </c>
      <c r="EJ24" s="287" t="s">
        <v>800</v>
      </c>
      <c r="EK24" s="287" t="s">
        <v>800</v>
      </c>
      <c r="EL24" s="287" t="s">
        <v>800</v>
      </c>
      <c r="EM24" s="287" t="s">
        <v>800</v>
      </c>
      <c r="EN24" s="284">
        <v>0</v>
      </c>
      <c r="EO24" s="284">
        <v>0</v>
      </c>
      <c r="EP24" s="287" t="s">
        <v>800</v>
      </c>
      <c r="EQ24" s="287" t="s">
        <v>800</v>
      </c>
      <c r="ER24" s="287" t="s">
        <v>800</v>
      </c>
      <c r="ES24" s="284">
        <v>0</v>
      </c>
      <c r="ET24" s="284">
        <v>0</v>
      </c>
      <c r="EU24" s="284">
        <f t="shared" si="14"/>
        <v>483</v>
      </c>
      <c r="EV24" s="284">
        <v>219</v>
      </c>
      <c r="EW24" s="284">
        <v>0</v>
      </c>
      <c r="EX24" s="284">
        <v>0</v>
      </c>
      <c r="EY24" s="284">
        <v>126</v>
      </c>
      <c r="EZ24" s="284">
        <v>94</v>
      </c>
      <c r="FA24" s="284">
        <v>16</v>
      </c>
      <c r="FB24" s="284">
        <v>0</v>
      </c>
      <c r="FC24" s="284">
        <v>0</v>
      </c>
      <c r="FD24" s="284">
        <v>0</v>
      </c>
      <c r="FE24" s="284">
        <v>24</v>
      </c>
      <c r="FF24" s="284">
        <v>0</v>
      </c>
      <c r="FG24" s="284">
        <v>0</v>
      </c>
      <c r="FH24" s="287" t="s">
        <v>800</v>
      </c>
      <c r="FI24" s="287" t="s">
        <v>800</v>
      </c>
      <c r="FJ24" s="287" t="s">
        <v>800</v>
      </c>
      <c r="FK24" s="284">
        <v>0</v>
      </c>
      <c r="FL24" s="284">
        <v>0</v>
      </c>
      <c r="FM24" s="284">
        <v>0</v>
      </c>
      <c r="FN24" s="284">
        <v>0</v>
      </c>
      <c r="FO24" s="284">
        <v>4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908</v>
      </c>
      <c r="E25" s="284">
        <f t="shared" si="1"/>
        <v>135</v>
      </c>
      <c r="F25" s="284">
        <f t="shared" si="17"/>
        <v>0</v>
      </c>
      <c r="G25" s="284">
        <f t="shared" si="18"/>
        <v>0</v>
      </c>
      <c r="H25" s="284">
        <f t="shared" si="19"/>
        <v>90</v>
      </c>
      <c r="I25" s="284">
        <f t="shared" si="20"/>
        <v>73</v>
      </c>
      <c r="J25" s="284">
        <f t="shared" si="21"/>
        <v>11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15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550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34</v>
      </c>
      <c r="Y25" s="284">
        <f t="shared" si="2"/>
        <v>550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800</v>
      </c>
      <c r="AK25" s="287" t="s">
        <v>800</v>
      </c>
      <c r="AL25" s="284">
        <v>0</v>
      </c>
      <c r="AM25" s="287" t="s">
        <v>800</v>
      </c>
      <c r="AN25" s="287" t="s">
        <v>800</v>
      </c>
      <c r="AO25" s="284">
        <v>550</v>
      </c>
      <c r="AP25" s="287" t="s">
        <v>800</v>
      </c>
      <c r="AQ25" s="284">
        <v>0</v>
      </c>
      <c r="AR25" s="287" t="s">
        <v>800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800</v>
      </c>
      <c r="BF25" s="287" t="s">
        <v>800</v>
      </c>
      <c r="BG25" s="287" t="s">
        <v>800</v>
      </c>
      <c r="BH25" s="287" t="s">
        <v>800</v>
      </c>
      <c r="BI25" s="287" t="s">
        <v>800</v>
      </c>
      <c r="BJ25" s="287" t="s">
        <v>800</v>
      </c>
      <c r="BK25" s="287" t="s">
        <v>800</v>
      </c>
      <c r="BL25" s="287" t="s">
        <v>800</v>
      </c>
      <c r="BM25" s="287" t="s">
        <v>800</v>
      </c>
      <c r="BN25" s="284">
        <v>0</v>
      </c>
      <c r="BO25" s="284">
        <f t="shared" si="6"/>
        <v>0</v>
      </c>
      <c r="BP25" s="287" t="s">
        <v>800</v>
      </c>
      <c r="BQ25" s="287" t="s">
        <v>800</v>
      </c>
      <c r="BR25" s="287" t="s">
        <v>800</v>
      </c>
      <c r="BS25" s="287" t="s">
        <v>800</v>
      </c>
      <c r="BT25" s="287" t="s">
        <v>800</v>
      </c>
      <c r="BU25" s="287" t="s">
        <v>800</v>
      </c>
      <c r="BV25" s="287" t="s">
        <v>800</v>
      </c>
      <c r="BW25" s="287" t="s">
        <v>800</v>
      </c>
      <c r="BX25" s="287" t="s">
        <v>800</v>
      </c>
      <c r="BY25" s="287" t="s">
        <v>800</v>
      </c>
      <c r="BZ25" s="284">
        <v>0</v>
      </c>
      <c r="CA25" s="287" t="s">
        <v>800</v>
      </c>
      <c r="CB25" s="287" t="s">
        <v>800</v>
      </c>
      <c r="CC25" s="287" t="s">
        <v>800</v>
      </c>
      <c r="CD25" s="287" t="s">
        <v>800</v>
      </c>
      <c r="CE25" s="287" t="s">
        <v>800</v>
      </c>
      <c r="CF25" s="287" t="s">
        <v>800</v>
      </c>
      <c r="CG25" s="287" t="s">
        <v>800</v>
      </c>
      <c r="CH25" s="287" t="s">
        <v>800</v>
      </c>
      <c r="CI25" s="284">
        <v>0</v>
      </c>
      <c r="CJ25" s="284">
        <f t="shared" si="8"/>
        <v>0</v>
      </c>
      <c r="CK25" s="287" t="s">
        <v>800</v>
      </c>
      <c r="CL25" s="287" t="s">
        <v>800</v>
      </c>
      <c r="CM25" s="287" t="s">
        <v>800</v>
      </c>
      <c r="CN25" s="287" t="s">
        <v>800</v>
      </c>
      <c r="CO25" s="287" t="s">
        <v>800</v>
      </c>
      <c r="CP25" s="287" t="s">
        <v>800</v>
      </c>
      <c r="CQ25" s="287" t="s">
        <v>800</v>
      </c>
      <c r="CR25" s="287" t="s">
        <v>800</v>
      </c>
      <c r="CS25" s="287" t="s">
        <v>800</v>
      </c>
      <c r="CT25" s="287" t="s">
        <v>800</v>
      </c>
      <c r="CU25" s="287" t="s">
        <v>800</v>
      </c>
      <c r="CV25" s="284">
        <v>0</v>
      </c>
      <c r="CW25" s="287" t="s">
        <v>800</v>
      </c>
      <c r="CX25" s="287" t="s">
        <v>800</v>
      </c>
      <c r="CY25" s="287" t="s">
        <v>800</v>
      </c>
      <c r="CZ25" s="287" t="s">
        <v>800</v>
      </c>
      <c r="DA25" s="287" t="s">
        <v>800</v>
      </c>
      <c r="DB25" s="287" t="s">
        <v>800</v>
      </c>
      <c r="DC25" s="287" t="s">
        <v>800</v>
      </c>
      <c r="DD25" s="284">
        <v>0</v>
      </c>
      <c r="DE25" s="284">
        <f t="shared" si="10"/>
        <v>0</v>
      </c>
      <c r="DF25" s="287" t="s">
        <v>800</v>
      </c>
      <c r="DG25" s="287" t="s">
        <v>800</v>
      </c>
      <c r="DH25" s="287" t="s">
        <v>800</v>
      </c>
      <c r="DI25" s="287" t="s">
        <v>800</v>
      </c>
      <c r="DJ25" s="287" t="s">
        <v>800</v>
      </c>
      <c r="DK25" s="287" t="s">
        <v>800</v>
      </c>
      <c r="DL25" s="287" t="s">
        <v>800</v>
      </c>
      <c r="DM25" s="287" t="s">
        <v>800</v>
      </c>
      <c r="DN25" s="287" t="s">
        <v>800</v>
      </c>
      <c r="DO25" s="287" t="s">
        <v>800</v>
      </c>
      <c r="DP25" s="284">
        <v>0</v>
      </c>
      <c r="DQ25" s="287" t="s">
        <v>800</v>
      </c>
      <c r="DR25" s="287" t="s">
        <v>800</v>
      </c>
      <c r="DS25" s="287" t="s">
        <v>800</v>
      </c>
      <c r="DT25" s="284">
        <v>0</v>
      </c>
      <c r="DU25" s="287" t="s">
        <v>800</v>
      </c>
      <c r="DV25" s="287" t="s">
        <v>800</v>
      </c>
      <c r="DW25" s="287" t="s">
        <v>800</v>
      </c>
      <c r="DX25" s="287" t="s">
        <v>800</v>
      </c>
      <c r="DY25" s="284">
        <v>0</v>
      </c>
      <c r="DZ25" s="284">
        <f t="shared" si="12"/>
        <v>0</v>
      </c>
      <c r="EA25" s="284">
        <v>0</v>
      </c>
      <c r="EB25" s="287" t="s">
        <v>800</v>
      </c>
      <c r="EC25" s="287" t="s">
        <v>800</v>
      </c>
      <c r="ED25" s="284">
        <v>0</v>
      </c>
      <c r="EE25" s="287" t="s">
        <v>800</v>
      </c>
      <c r="EF25" s="287" t="s">
        <v>800</v>
      </c>
      <c r="EG25" s="287" t="s">
        <v>800</v>
      </c>
      <c r="EH25" s="284">
        <v>0</v>
      </c>
      <c r="EI25" s="284">
        <v>0</v>
      </c>
      <c r="EJ25" s="287" t="s">
        <v>800</v>
      </c>
      <c r="EK25" s="287" t="s">
        <v>800</v>
      </c>
      <c r="EL25" s="287" t="s">
        <v>800</v>
      </c>
      <c r="EM25" s="287" t="s">
        <v>800</v>
      </c>
      <c r="EN25" s="284">
        <v>0</v>
      </c>
      <c r="EO25" s="284">
        <v>0</v>
      </c>
      <c r="EP25" s="287" t="s">
        <v>800</v>
      </c>
      <c r="EQ25" s="287" t="s">
        <v>800</v>
      </c>
      <c r="ER25" s="287" t="s">
        <v>800</v>
      </c>
      <c r="ES25" s="284">
        <v>0</v>
      </c>
      <c r="ET25" s="284">
        <v>0</v>
      </c>
      <c r="EU25" s="284">
        <f t="shared" si="14"/>
        <v>358</v>
      </c>
      <c r="EV25" s="284">
        <v>135</v>
      </c>
      <c r="EW25" s="284">
        <v>0</v>
      </c>
      <c r="EX25" s="284">
        <v>0</v>
      </c>
      <c r="EY25" s="284">
        <v>90</v>
      </c>
      <c r="EZ25" s="284">
        <v>73</v>
      </c>
      <c r="FA25" s="284">
        <v>11</v>
      </c>
      <c r="FB25" s="284">
        <v>0</v>
      </c>
      <c r="FC25" s="284">
        <v>0</v>
      </c>
      <c r="FD25" s="284">
        <v>0</v>
      </c>
      <c r="FE25" s="284">
        <v>15</v>
      </c>
      <c r="FF25" s="284">
        <v>0</v>
      </c>
      <c r="FG25" s="284">
        <v>0</v>
      </c>
      <c r="FH25" s="287" t="s">
        <v>800</v>
      </c>
      <c r="FI25" s="287" t="s">
        <v>800</v>
      </c>
      <c r="FJ25" s="287" t="s">
        <v>800</v>
      </c>
      <c r="FK25" s="284">
        <v>0</v>
      </c>
      <c r="FL25" s="284">
        <v>0</v>
      </c>
      <c r="FM25" s="284">
        <v>0</v>
      </c>
      <c r="FN25" s="284">
        <v>0</v>
      </c>
      <c r="FO25" s="284">
        <v>34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178</v>
      </c>
      <c r="E26" s="284">
        <f t="shared" si="1"/>
        <v>53</v>
      </c>
      <c r="F26" s="284">
        <f t="shared" si="17"/>
        <v>1</v>
      </c>
      <c r="G26" s="284">
        <f t="shared" si="18"/>
        <v>1</v>
      </c>
      <c r="H26" s="284">
        <f t="shared" si="19"/>
        <v>21</v>
      </c>
      <c r="I26" s="284">
        <f t="shared" si="20"/>
        <v>14</v>
      </c>
      <c r="J26" s="284">
        <f t="shared" si="21"/>
        <v>4</v>
      </c>
      <c r="K26" s="284">
        <f t="shared" si="22"/>
        <v>0</v>
      </c>
      <c r="L26" s="284">
        <f t="shared" si="23"/>
        <v>14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70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70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800</v>
      </c>
      <c r="AK26" s="287" t="s">
        <v>800</v>
      </c>
      <c r="AL26" s="284">
        <v>0</v>
      </c>
      <c r="AM26" s="287" t="s">
        <v>800</v>
      </c>
      <c r="AN26" s="287" t="s">
        <v>800</v>
      </c>
      <c r="AO26" s="284">
        <v>70</v>
      </c>
      <c r="AP26" s="287" t="s">
        <v>800</v>
      </c>
      <c r="AQ26" s="284">
        <v>0</v>
      </c>
      <c r="AR26" s="287" t="s">
        <v>800</v>
      </c>
      <c r="AS26" s="284">
        <v>0</v>
      </c>
      <c r="AT26" s="284">
        <f t="shared" si="4"/>
        <v>11</v>
      </c>
      <c r="AU26" s="284">
        <v>0</v>
      </c>
      <c r="AV26" s="284">
        <v>0</v>
      </c>
      <c r="AW26" s="284">
        <v>0</v>
      </c>
      <c r="AX26" s="284">
        <v>11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800</v>
      </c>
      <c r="BF26" s="287" t="s">
        <v>800</v>
      </c>
      <c r="BG26" s="287" t="s">
        <v>800</v>
      </c>
      <c r="BH26" s="287" t="s">
        <v>800</v>
      </c>
      <c r="BI26" s="287" t="s">
        <v>800</v>
      </c>
      <c r="BJ26" s="287" t="s">
        <v>800</v>
      </c>
      <c r="BK26" s="287" t="s">
        <v>800</v>
      </c>
      <c r="BL26" s="287" t="s">
        <v>800</v>
      </c>
      <c r="BM26" s="287" t="s">
        <v>800</v>
      </c>
      <c r="BN26" s="284">
        <v>0</v>
      </c>
      <c r="BO26" s="284">
        <f t="shared" si="6"/>
        <v>0</v>
      </c>
      <c r="BP26" s="287" t="s">
        <v>800</v>
      </c>
      <c r="BQ26" s="287" t="s">
        <v>800</v>
      </c>
      <c r="BR26" s="287" t="s">
        <v>800</v>
      </c>
      <c r="BS26" s="287" t="s">
        <v>800</v>
      </c>
      <c r="BT26" s="287" t="s">
        <v>800</v>
      </c>
      <c r="BU26" s="287" t="s">
        <v>800</v>
      </c>
      <c r="BV26" s="287" t="s">
        <v>800</v>
      </c>
      <c r="BW26" s="287" t="s">
        <v>800</v>
      </c>
      <c r="BX26" s="287" t="s">
        <v>800</v>
      </c>
      <c r="BY26" s="287" t="s">
        <v>800</v>
      </c>
      <c r="BZ26" s="284">
        <v>0</v>
      </c>
      <c r="CA26" s="287" t="s">
        <v>800</v>
      </c>
      <c r="CB26" s="287" t="s">
        <v>800</v>
      </c>
      <c r="CC26" s="287" t="s">
        <v>800</v>
      </c>
      <c r="CD26" s="287" t="s">
        <v>800</v>
      </c>
      <c r="CE26" s="287" t="s">
        <v>800</v>
      </c>
      <c r="CF26" s="287" t="s">
        <v>800</v>
      </c>
      <c r="CG26" s="287" t="s">
        <v>800</v>
      </c>
      <c r="CH26" s="287" t="s">
        <v>800</v>
      </c>
      <c r="CI26" s="284">
        <v>0</v>
      </c>
      <c r="CJ26" s="284">
        <f t="shared" si="8"/>
        <v>0</v>
      </c>
      <c r="CK26" s="287" t="s">
        <v>800</v>
      </c>
      <c r="CL26" s="287" t="s">
        <v>800</v>
      </c>
      <c r="CM26" s="287" t="s">
        <v>800</v>
      </c>
      <c r="CN26" s="287" t="s">
        <v>800</v>
      </c>
      <c r="CO26" s="287" t="s">
        <v>800</v>
      </c>
      <c r="CP26" s="287" t="s">
        <v>800</v>
      </c>
      <c r="CQ26" s="287" t="s">
        <v>800</v>
      </c>
      <c r="CR26" s="287" t="s">
        <v>800</v>
      </c>
      <c r="CS26" s="287" t="s">
        <v>800</v>
      </c>
      <c r="CT26" s="287" t="s">
        <v>800</v>
      </c>
      <c r="CU26" s="287" t="s">
        <v>800</v>
      </c>
      <c r="CV26" s="284">
        <v>0</v>
      </c>
      <c r="CW26" s="287" t="s">
        <v>800</v>
      </c>
      <c r="CX26" s="287" t="s">
        <v>800</v>
      </c>
      <c r="CY26" s="287" t="s">
        <v>800</v>
      </c>
      <c r="CZ26" s="287" t="s">
        <v>800</v>
      </c>
      <c r="DA26" s="287" t="s">
        <v>800</v>
      </c>
      <c r="DB26" s="287" t="s">
        <v>800</v>
      </c>
      <c r="DC26" s="287" t="s">
        <v>800</v>
      </c>
      <c r="DD26" s="284">
        <v>0</v>
      </c>
      <c r="DE26" s="284">
        <f t="shared" si="10"/>
        <v>0</v>
      </c>
      <c r="DF26" s="287" t="s">
        <v>800</v>
      </c>
      <c r="DG26" s="287" t="s">
        <v>800</v>
      </c>
      <c r="DH26" s="287" t="s">
        <v>800</v>
      </c>
      <c r="DI26" s="287" t="s">
        <v>800</v>
      </c>
      <c r="DJ26" s="287" t="s">
        <v>800</v>
      </c>
      <c r="DK26" s="287" t="s">
        <v>800</v>
      </c>
      <c r="DL26" s="287" t="s">
        <v>800</v>
      </c>
      <c r="DM26" s="287" t="s">
        <v>800</v>
      </c>
      <c r="DN26" s="287" t="s">
        <v>800</v>
      </c>
      <c r="DO26" s="287" t="s">
        <v>800</v>
      </c>
      <c r="DP26" s="284">
        <v>0</v>
      </c>
      <c r="DQ26" s="287" t="s">
        <v>800</v>
      </c>
      <c r="DR26" s="287" t="s">
        <v>800</v>
      </c>
      <c r="DS26" s="287" t="s">
        <v>800</v>
      </c>
      <c r="DT26" s="284">
        <v>0</v>
      </c>
      <c r="DU26" s="287" t="s">
        <v>800</v>
      </c>
      <c r="DV26" s="287" t="s">
        <v>800</v>
      </c>
      <c r="DW26" s="287" t="s">
        <v>800</v>
      </c>
      <c r="DX26" s="287" t="s">
        <v>800</v>
      </c>
      <c r="DY26" s="284">
        <v>0</v>
      </c>
      <c r="DZ26" s="284">
        <f t="shared" si="12"/>
        <v>0</v>
      </c>
      <c r="EA26" s="284">
        <v>0</v>
      </c>
      <c r="EB26" s="287" t="s">
        <v>800</v>
      </c>
      <c r="EC26" s="287" t="s">
        <v>800</v>
      </c>
      <c r="ED26" s="284">
        <v>0</v>
      </c>
      <c r="EE26" s="287" t="s">
        <v>800</v>
      </c>
      <c r="EF26" s="287" t="s">
        <v>800</v>
      </c>
      <c r="EG26" s="287" t="s">
        <v>800</v>
      </c>
      <c r="EH26" s="284">
        <v>0</v>
      </c>
      <c r="EI26" s="284">
        <v>0</v>
      </c>
      <c r="EJ26" s="287" t="s">
        <v>800</v>
      </c>
      <c r="EK26" s="287" t="s">
        <v>800</v>
      </c>
      <c r="EL26" s="287" t="s">
        <v>800</v>
      </c>
      <c r="EM26" s="287" t="s">
        <v>800</v>
      </c>
      <c r="EN26" s="284">
        <v>0</v>
      </c>
      <c r="EO26" s="284">
        <v>0</v>
      </c>
      <c r="EP26" s="287" t="s">
        <v>800</v>
      </c>
      <c r="EQ26" s="287" t="s">
        <v>800</v>
      </c>
      <c r="ER26" s="287" t="s">
        <v>800</v>
      </c>
      <c r="ES26" s="284">
        <v>0</v>
      </c>
      <c r="ET26" s="284">
        <v>0</v>
      </c>
      <c r="EU26" s="284">
        <f t="shared" si="14"/>
        <v>97</v>
      </c>
      <c r="EV26" s="284">
        <v>53</v>
      </c>
      <c r="EW26" s="284">
        <v>1</v>
      </c>
      <c r="EX26" s="284">
        <v>1</v>
      </c>
      <c r="EY26" s="284">
        <v>10</v>
      </c>
      <c r="EZ26" s="284">
        <v>14</v>
      </c>
      <c r="FA26" s="284">
        <v>4</v>
      </c>
      <c r="FB26" s="284">
        <v>0</v>
      </c>
      <c r="FC26" s="284">
        <v>14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800</v>
      </c>
      <c r="FI26" s="287" t="s">
        <v>800</v>
      </c>
      <c r="FJ26" s="287" t="s">
        <v>800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7"/>
      <c r="AK27" s="287"/>
      <c r="AL27" s="284"/>
      <c r="AM27" s="287"/>
      <c r="AN27" s="287"/>
      <c r="AO27" s="284"/>
      <c r="AP27" s="287"/>
      <c r="AQ27" s="284"/>
      <c r="AR27" s="287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7"/>
      <c r="BF27" s="287"/>
      <c r="BG27" s="287"/>
      <c r="BH27" s="287"/>
      <c r="BI27" s="287"/>
      <c r="BJ27" s="287"/>
      <c r="BK27" s="287"/>
      <c r="BL27" s="287"/>
      <c r="BM27" s="287"/>
      <c r="BN27" s="284"/>
      <c r="BO27" s="284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4"/>
      <c r="CA27" s="287"/>
      <c r="CB27" s="287"/>
      <c r="CC27" s="287"/>
      <c r="CD27" s="287"/>
      <c r="CE27" s="287"/>
      <c r="CF27" s="287"/>
      <c r="CG27" s="287"/>
      <c r="CH27" s="287"/>
      <c r="CI27" s="284"/>
      <c r="CJ27" s="284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4"/>
      <c r="CW27" s="287"/>
      <c r="CX27" s="287"/>
      <c r="CY27" s="287"/>
      <c r="CZ27" s="287"/>
      <c r="DA27" s="287"/>
      <c r="DB27" s="287"/>
      <c r="DC27" s="287"/>
      <c r="DD27" s="284"/>
      <c r="DE27" s="284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4"/>
      <c r="DQ27" s="287"/>
      <c r="DR27" s="287"/>
      <c r="DS27" s="287"/>
      <c r="DT27" s="284"/>
      <c r="DU27" s="287"/>
      <c r="DV27" s="287"/>
      <c r="DW27" s="287"/>
      <c r="DX27" s="287"/>
      <c r="DY27" s="284"/>
      <c r="DZ27" s="284"/>
      <c r="EA27" s="284"/>
      <c r="EB27" s="287"/>
      <c r="EC27" s="287"/>
      <c r="ED27" s="284"/>
      <c r="EE27" s="287"/>
      <c r="EF27" s="287"/>
      <c r="EG27" s="287"/>
      <c r="EH27" s="284"/>
      <c r="EI27" s="284"/>
      <c r="EJ27" s="287"/>
      <c r="EK27" s="287"/>
      <c r="EL27" s="287"/>
      <c r="EM27" s="287"/>
      <c r="EN27" s="284"/>
      <c r="EO27" s="284"/>
      <c r="EP27" s="287"/>
      <c r="EQ27" s="287"/>
      <c r="ER27" s="287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7"/>
      <c r="FI27" s="287"/>
      <c r="FJ27" s="287"/>
      <c r="FK27" s="284"/>
      <c r="FL27" s="284"/>
      <c r="FM27" s="284"/>
      <c r="FN27" s="284"/>
      <c r="FO27" s="284"/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6">
    <sortCondition ref="A8:A26"/>
    <sortCondition ref="B8:B26"/>
    <sortCondition ref="C8:C2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山口県</v>
      </c>
      <c r="B7" s="294" t="str">
        <f>ごみ処理概要!B7</f>
        <v>35000</v>
      </c>
      <c r="C7" s="295" t="s">
        <v>3</v>
      </c>
      <c r="D7" s="296">
        <f t="shared" ref="D7:D26" si="0">SUM(E7,F7,N7,O7)</f>
        <v>0</v>
      </c>
      <c r="E7" s="296">
        <f t="shared" ref="E7:E26" si="1">X7</f>
        <v>0</v>
      </c>
      <c r="F7" s="296">
        <f t="shared" ref="F7:F26" si="2">SUM(G7:M7)</f>
        <v>0</v>
      </c>
      <c r="G7" s="296">
        <f t="shared" ref="G7:G26" si="3">AF7</f>
        <v>0</v>
      </c>
      <c r="H7" s="296">
        <f t="shared" ref="H7:H26" si="4">AN7</f>
        <v>0</v>
      </c>
      <c r="I7" s="296">
        <f t="shared" ref="I7:I26" si="5">AV7</f>
        <v>0</v>
      </c>
      <c r="J7" s="296">
        <f t="shared" ref="J7:J26" si="6">BD7</f>
        <v>0</v>
      </c>
      <c r="K7" s="296">
        <f t="shared" ref="K7:K26" si="7">BL7</f>
        <v>0</v>
      </c>
      <c r="L7" s="296">
        <f t="shared" ref="L7:L26" si="8">BT7</f>
        <v>0</v>
      </c>
      <c r="M7" s="296">
        <f t="shared" ref="M7:M26" si="9">CB7</f>
        <v>0</v>
      </c>
      <c r="N7" s="296">
        <f t="shared" ref="N7:N26" si="10">CJ7</f>
        <v>0</v>
      </c>
      <c r="O7" s="296">
        <f t="shared" ref="O7:O26" si="11">CR7</f>
        <v>0</v>
      </c>
      <c r="P7" s="296">
        <f t="shared" ref="P7:P26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6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6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6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6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6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6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6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6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6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6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35000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35201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35202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35203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35204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35206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35207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35208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35210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35211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35212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35213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35215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35216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35305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35321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35341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35343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35344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35502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2023-03-10T06:38:49Z</dcterms:modified>
</cp:coreProperties>
</file>