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水洗化人口等!$A$6:$AD$29</definedName>
    <definedName name="_xlnm.Print_Area" localSheetId="2">し尿集計結果!$A$1:$M$37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AC10" i="2"/>
  <c r="N10" i="2" s="1"/>
  <c r="AC11" i="2"/>
  <c r="AC12" i="2"/>
  <c r="N12" i="2" s="1"/>
  <c r="AC13" i="2"/>
  <c r="AC14" i="2"/>
  <c r="AC15" i="2"/>
  <c r="AC16" i="2"/>
  <c r="N16" i="2" s="1"/>
  <c r="AC17" i="2"/>
  <c r="AC18" i="2"/>
  <c r="N18" i="2" s="1"/>
  <c r="AC19" i="2"/>
  <c r="AC20" i="2"/>
  <c r="AC21" i="2"/>
  <c r="AC22" i="2"/>
  <c r="N22" i="2" s="1"/>
  <c r="AC23" i="2"/>
  <c r="AC24" i="2"/>
  <c r="N24" i="2" s="1"/>
  <c r="AC25" i="2"/>
  <c r="AC26" i="2"/>
  <c r="AC27" i="2"/>
  <c r="AC28" i="2"/>
  <c r="N28" i="2" s="1"/>
  <c r="AC29" i="2"/>
  <c r="AC30" i="2"/>
  <c r="N30" i="2" s="1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9" i="2"/>
  <c r="N13" i="2"/>
  <c r="N15" i="2"/>
  <c r="N19" i="2"/>
  <c r="N21" i="2"/>
  <c r="N25" i="2"/>
  <c r="N27" i="2"/>
  <c r="K8" i="2"/>
  <c r="D8" i="2" s="1"/>
  <c r="K9" i="2"/>
  <c r="K10" i="2"/>
  <c r="D10" i="2" s="1"/>
  <c r="K11" i="2"/>
  <c r="K12" i="2"/>
  <c r="K13" i="2"/>
  <c r="K14" i="2"/>
  <c r="D14" i="2" s="1"/>
  <c r="K15" i="2"/>
  <c r="K16" i="2"/>
  <c r="D16" i="2" s="1"/>
  <c r="K17" i="2"/>
  <c r="K18" i="2"/>
  <c r="K19" i="2"/>
  <c r="K20" i="2"/>
  <c r="D20" i="2" s="1"/>
  <c r="K21" i="2"/>
  <c r="K22" i="2"/>
  <c r="D22" i="2" s="1"/>
  <c r="K23" i="2"/>
  <c r="K24" i="2"/>
  <c r="K25" i="2"/>
  <c r="K26" i="2"/>
  <c r="D26" i="2" s="1"/>
  <c r="K27" i="2"/>
  <c r="K28" i="2"/>
  <c r="D28" i="2" s="1"/>
  <c r="K29" i="2"/>
  <c r="K30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11" i="2"/>
  <c r="D13" i="2"/>
  <c r="D17" i="2"/>
  <c r="D19" i="2"/>
  <c r="D23" i="2"/>
  <c r="D25" i="2"/>
  <c r="D29" i="2"/>
  <c r="T12" i="1"/>
  <c r="T18" i="1"/>
  <c r="T24" i="1"/>
  <c r="T30" i="1"/>
  <c r="P8" i="1"/>
  <c r="P9" i="1"/>
  <c r="P10" i="1"/>
  <c r="I10" i="1" s="1"/>
  <c r="D10" i="1" s="1"/>
  <c r="P11" i="1"/>
  <c r="P12" i="1"/>
  <c r="P13" i="1"/>
  <c r="I13" i="1" s="1"/>
  <c r="D13" i="1" s="1"/>
  <c r="P14" i="1"/>
  <c r="P15" i="1"/>
  <c r="P16" i="1"/>
  <c r="I16" i="1" s="1"/>
  <c r="D16" i="1" s="1"/>
  <c r="P17" i="1"/>
  <c r="P18" i="1"/>
  <c r="P19" i="1"/>
  <c r="I19" i="1" s="1"/>
  <c r="D19" i="1" s="1"/>
  <c r="P20" i="1"/>
  <c r="P21" i="1"/>
  <c r="P22" i="1"/>
  <c r="I22" i="1" s="1"/>
  <c r="D22" i="1" s="1"/>
  <c r="P23" i="1"/>
  <c r="P24" i="1"/>
  <c r="P25" i="1"/>
  <c r="I25" i="1" s="1"/>
  <c r="D25" i="1" s="1"/>
  <c r="P26" i="1"/>
  <c r="P27" i="1"/>
  <c r="P28" i="1"/>
  <c r="I28" i="1" s="1"/>
  <c r="D28" i="1" s="1"/>
  <c r="P29" i="1"/>
  <c r="P30" i="1"/>
  <c r="I8" i="1"/>
  <c r="I9" i="1"/>
  <c r="D9" i="1" s="1"/>
  <c r="I11" i="1"/>
  <c r="D11" i="1" s="1"/>
  <c r="I12" i="1"/>
  <c r="I14" i="1"/>
  <c r="I15" i="1"/>
  <c r="D15" i="1" s="1"/>
  <c r="I17" i="1"/>
  <c r="D17" i="1" s="1"/>
  <c r="I18" i="1"/>
  <c r="I20" i="1"/>
  <c r="I21" i="1"/>
  <c r="D21" i="1" s="1"/>
  <c r="I23" i="1"/>
  <c r="D23" i="1" s="1"/>
  <c r="I24" i="1"/>
  <c r="I26" i="1"/>
  <c r="I27" i="1"/>
  <c r="D27" i="1" s="1"/>
  <c r="I29" i="1"/>
  <c r="D29" i="1" s="1"/>
  <c r="I30" i="1"/>
  <c r="F12" i="1"/>
  <c r="F18" i="1"/>
  <c r="F24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8" i="1"/>
  <c r="J8" i="1" s="1"/>
  <c r="D12" i="1"/>
  <c r="L12" i="1" s="1"/>
  <c r="D14" i="1"/>
  <c r="F14" i="1" s="1"/>
  <c r="D18" i="1"/>
  <c r="J18" i="1" s="1"/>
  <c r="D20" i="1"/>
  <c r="T20" i="1" s="1"/>
  <c r="D24" i="1"/>
  <c r="L24" i="1" s="1"/>
  <c r="D26" i="1"/>
  <c r="F26" i="1" s="1"/>
  <c r="D30" i="1"/>
  <c r="L30" i="1" s="1"/>
  <c r="L17" i="1" l="1"/>
  <c r="N17" i="1"/>
  <c r="T17" i="1"/>
  <c r="F17" i="1"/>
  <c r="J17" i="1"/>
  <c r="J13" i="1"/>
  <c r="L13" i="1"/>
  <c r="N13" i="1"/>
  <c r="T13" i="1"/>
  <c r="F13" i="1"/>
  <c r="T15" i="1"/>
  <c r="F15" i="1"/>
  <c r="L15" i="1"/>
  <c r="J15" i="1"/>
  <c r="N15" i="1"/>
  <c r="N23" i="1"/>
  <c r="T23" i="1"/>
  <c r="F23" i="1"/>
  <c r="J23" i="1"/>
  <c r="L23" i="1"/>
  <c r="J25" i="1"/>
  <c r="L25" i="1"/>
  <c r="N25" i="1"/>
  <c r="T25" i="1"/>
  <c r="F25" i="1"/>
  <c r="L21" i="1"/>
  <c r="T21" i="1"/>
  <c r="J21" i="1"/>
  <c r="N21" i="1"/>
  <c r="F21" i="1"/>
  <c r="J16" i="1"/>
  <c r="T16" i="1"/>
  <c r="F16" i="1"/>
  <c r="L16" i="1"/>
  <c r="N16" i="1"/>
  <c r="L29" i="1"/>
  <c r="N29" i="1"/>
  <c r="T29" i="1"/>
  <c r="F29" i="1"/>
  <c r="J29" i="1"/>
  <c r="N11" i="1"/>
  <c r="T11" i="1"/>
  <c r="F11" i="1"/>
  <c r="J11" i="1"/>
  <c r="L11" i="1"/>
  <c r="J28" i="1"/>
  <c r="T28" i="1"/>
  <c r="F28" i="1"/>
  <c r="L28" i="1"/>
  <c r="N28" i="1"/>
  <c r="N22" i="1"/>
  <c r="T22" i="1"/>
  <c r="F22" i="1"/>
  <c r="J22" i="1"/>
  <c r="L22" i="1"/>
  <c r="T10" i="1"/>
  <c r="F10" i="1"/>
  <c r="J10" i="1"/>
  <c r="L10" i="1"/>
  <c r="N10" i="1"/>
  <c r="T27" i="1"/>
  <c r="F27" i="1"/>
  <c r="J27" i="1"/>
  <c r="N27" i="1"/>
  <c r="L27" i="1"/>
  <c r="F9" i="1"/>
  <c r="T9" i="1"/>
  <c r="J9" i="1"/>
  <c r="L9" i="1"/>
  <c r="N9" i="1"/>
  <c r="J19" i="1"/>
  <c r="L19" i="1"/>
  <c r="N19" i="1"/>
  <c r="T19" i="1"/>
  <c r="F19" i="1"/>
  <c r="F8" i="1"/>
  <c r="J30" i="1"/>
  <c r="J24" i="1"/>
  <c r="J12" i="1"/>
  <c r="T26" i="1"/>
  <c r="T14" i="1"/>
  <c r="T8" i="1"/>
  <c r="N14" i="1"/>
  <c r="L26" i="1"/>
  <c r="L20" i="1"/>
  <c r="L14" i="1"/>
  <c r="L8" i="1"/>
  <c r="N8" i="1"/>
  <c r="J26" i="1"/>
  <c r="J20" i="1"/>
  <c r="J14" i="1"/>
  <c r="N30" i="1"/>
  <c r="N24" i="1"/>
  <c r="N18" i="1"/>
  <c r="N12" i="1"/>
  <c r="N26" i="1"/>
  <c r="L18" i="1"/>
  <c r="N20" i="1"/>
  <c r="F2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<sst xmlns="http://schemas.openxmlformats.org/spreadsheetml/2006/main" count="701" uniqueCount="308">
  <si>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</si>
  <si>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</si>
  <si>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</si>
  <si>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</si>
  <si>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</si>
  <si>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</si>
  <si>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</si>
  <si>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</si>
  <si>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</si>
  <si>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</si>
  <si>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</si>
  <si>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</si>
  <si>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</si>
  <si>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</si>
  <si>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</si>
  <si>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</si>
  <si>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</si>
  <si>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</si>
  <si>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</si>
  <si>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</si>
  <si>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</si>
  <si>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</si>
  <si>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</si>
  <si>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</si>
  <si>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</si>
  <si>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</si>
  <si>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</si>
  <si>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</si>
  <si>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</si>
  <si>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</si>
  <si>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</si>
  <si>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</si>
  <si>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</si>
  <si>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</si>
  <si>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</si>
  <si>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</si>
  <si>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</si>
  <si>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</si>
  <si>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</si>
  <si>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</si>
  <si>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</si>
  <si>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</si>
  <si>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</si>
  <si>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</si>
  <si>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</si>
  <si>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</si>
  <si>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</si>
  <si>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</si>
  <si>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</si>
  <si>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</si>
  <si>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</si>
  <si>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</si>
  <si>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</si>
  <si>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</si>
  <si>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</si>
  <si>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</si>
  <si>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</si>
  <si>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</si>
  <si>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</si>
  <si>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</si>
  <si>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</si>
  <si>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</si>
  <si>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</si>
  <si>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</si>
  <si>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</si>
  <si>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</si>
  <si>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</si>
  <si>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</si>
  <si>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</si>
  <si>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</si>
  <si>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</si>
  <si>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</si>
  <si>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</si>
  <si>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</si>
  <si>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</si>
  <si>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</si>
  <si>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</si>
  <si>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</si>
  <si>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</si>
  <si>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</si>
  <si>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</si>
  <si>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</si>
  <si>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</si>
  <si>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</si>
  <si>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</si>
  <si>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</si>
  <si>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</si>
  <si>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</si>
  <si>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</si>
  <si>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</si>
  <si>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</si>
  <si>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</si>
  <si>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</si>
  <si>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</si>
  <si>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</si>
  <si>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</si>
  <si>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</si>
  <si>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</si>
  <si>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</si>
  <si>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</si>
  <si>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</si>
  <si>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</si>
  <si>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</si>
  <si>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</si>
  <si>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</si>
  <si>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</si>
  <si>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</si>
  <si>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</si>
  <si>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</si>
  <si>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</si>
  <si>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</si>
  <si>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</si>
  <si>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</si>
  <si>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</si>
  <si>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</si>
  <si>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</si>
  <si>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</si>
  <si>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</si>
  <si>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</si>
  <si>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</si>
  <si>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</si>
  <si>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</si>
  <si>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</si>
  <si>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</si>
  <si>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</si>
  <si>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</si>
  <si>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</si>
  <si>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</si>
  <si>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</si>
  <si>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</si>
  <si>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</si>
  <si>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</si>
  <si>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</si>
  <si>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</si>
  <si>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</si>
  <si>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</si>
  <si>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</si>
  <si>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</si>
  <si>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</si>
  <si>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</si>
  <si>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</si>
  <si>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</si>
  <si>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</si>
  <si>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</si>
  <si>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</si>
  <si>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</si>
  <si>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</si>
  <si>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</si>
  <si>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</si>
  <si>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</si>
  <si>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</si>
  <si>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</si>
  <si>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</si>
  <si>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</si>
  <si>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</si>
  <si>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</si>
  <si>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</si>
  <si>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</si>
  <si>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</si>
  <si>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</si>
  <si>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</si>
  <si>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</si>
  <si>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</si>
  <si>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</si>
  <si>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</si>
  <si>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</si>
  <si>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</si>
  <si>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</si>
  <si>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</si>
  <si>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</si>
  <si>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</si>
  <si>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</si>
  <si>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</si>
  <si>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</si>
  <si>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</si>
  <si>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</si>
  <si>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</si>
  <si>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</si>
  <si>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</si>
  <si>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</si>
  <si>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</si>
  <si>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</si>
  <si>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</si>
  <si>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</si>
  <si>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</si>
  <si>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</si>
  <si>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</si>
  <si>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</si>
  <si>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</si>
  <si>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</si>
  <si>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</si>
  <si>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</si>
  <si>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</si>
  <si>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</si>
  <si>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</si>
  <si>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</si>
  <si>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</si>
  <si>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</si>
  <si>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</si>
  <si>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</si>
  <si>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</si>
  <si>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</si>
  <si>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</si>
  <si>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</si>
  <si>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</si>
  <si>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</si>
  <si>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</si>
  <si>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</si>
  <si>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</si>
  <si>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</si>
  <si>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</si>
  <si>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</si>
  <si>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</si>
  <si>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</si>
  <si>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</si>
  <si>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</si>
  <si>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</si>
  <si>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</si>
  <si>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</si>
  <si>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</si>
  <si>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</si>
  <si>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</si>
  <si>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</si>
  <si>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</si>
  <si>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</si>
  <si>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</si>
  <si>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</si>
  <si>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</si>
  <si>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</si>
  <si>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</si>
  <si>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</si>
  <si>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</si>
  <si>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</si>
  <si>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</si>
  <si>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</si>
  <si>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</si>
  <si>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</si>
  <si>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</si>
  <si>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</si>
  <si>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</si>
  <si>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</si>
  <si>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</si>
  <si>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</si>
  <si>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</si>
  <si>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</si>
  <si>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</si>
  <si>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</si>
  <si>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</si>
  <si>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</si>
  <si>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</si>
  <si>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</si>
  <si>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</si>
  <si>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</si>
  <si>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</si>
  <si>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</si>
  <si>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</si>
  <si>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</si>
  <si>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34000</t>
  </si>
  <si>
    <t>水洗化人口等（令和3年度実績）</t>
    <phoneticPr fontId="3"/>
  </si>
  <si>
    <t>し尿処理の状況（令和3年度実績）</t>
    <phoneticPr fontId="3"/>
  </si>
  <si>
    <t>34100</t>
  </si>
  <si>
    <t>広島市</t>
  </si>
  <si>
    <t/>
  </si>
  <si>
    <t>○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</si>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</sst>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20</v>
      </c>
      <c r="B7" s="127" t="s">
        <v>257</v>
      </c>
      <c r="C7" s="107" t="s">
        <v>199</v>
      </c>
      <c r="D7" s="108">
        <f>+SUM(E7,+I7)</f>
        <v>2794941</v>
      </c>
      <c r="E7" s="108">
        <f>+SUM(G7+H7)</f>
        <v>206412</v>
      </c>
      <c r="F7" s="109">
        <f>IF(D7&gt;0,E7/D7*100,"-")</f>
        <v>7.3852006178305727</v>
      </c>
      <c r="G7" s="108">
        <f>SUM(G$8:G$207)</f>
        <v>203038</v>
      </c>
      <c r="H7" s="108">
        <f>SUM(H$8:H$207)</f>
        <v>3374</v>
      </c>
      <c r="I7" s="108">
        <f>+SUM(K7,+M7,O7+P7)</f>
        <v>2588529</v>
      </c>
      <c r="J7" s="109">
        <f>IF(D7&gt;0,I7/D7*100,"-")</f>
        <v>92.614799382169423</v>
      </c>
      <c r="K7" s="108">
        <f>SUM(K$8:K$207)</f>
        <v>2056432</v>
      </c>
      <c r="L7" s="109">
        <f>IF(D7&gt;0,K7/D7*100,"-")</f>
        <v>73.576937760045737</v>
      </c>
      <c r="M7" s="108">
        <f>SUM(M$8:M$207)</f>
        <v>2506</v>
      </c>
      <c r="N7" s="109">
        <f>IF(D7&gt;0,M7/D7*100,"-")</f>
        <v>8.9662000020751781E-2</v>
      </c>
      <c r="O7" s="106">
        <f>SUM(O$8:O$207)</f>
        <v>41774</v>
      </c>
      <c r="P7" s="108">
        <f>SUM(Q7:S7)</f>
        <v>487817</v>
      </c>
      <c r="Q7" s="108">
        <f>SUM(Q$8:Q$207)</f>
        <v>137367</v>
      </c>
      <c r="R7" s="108">
        <f>SUM(R$8:R$207)</f>
        <v>331767</v>
      </c>
      <c r="S7" s="108">
        <f>SUM(S$8:S$207)</f>
        <v>18683</v>
      </c>
      <c r="T7" s="109">
        <f>IF(D7&gt;0,P7/D7*100,"-")</f>
        <v>17.453570576266188</v>
      </c>
      <c r="U7" s="108">
        <f>SUM(U$8:U$207)</f>
        <v>51450</v>
      </c>
      <c r="V7" s="110">
        <f t="shared" ref="V7:AC7" si="0">COUNTIF(V$8:V$207,"○")</f>
        <v>16</v>
      </c>
      <c r="W7" s="110">
        <f t="shared" si="0"/>
        <v>2</v>
      </c>
      <c r="X7" s="110">
        <f t="shared" si="0"/>
        <v>0</v>
      </c>
      <c r="Y7" s="110">
        <f t="shared" si="0"/>
        <v>5</v>
      </c>
      <c r="Z7" s="110">
        <f t="shared" si="0"/>
        <v>12</v>
      </c>
      <c r="AA7" s="110">
        <f t="shared" si="0"/>
        <v>0</v>
      </c>
      <c r="AB7" s="110">
        <f t="shared" si="0"/>
        <v>1</v>
      </c>
      <c r="AC7" s="110">
        <f t="shared" si="0"/>
        <v>10</v>
      </c>
      <c r="AD7" s="205"/>
      <c r="AE7" s="205"/>
    </row>
    <row r="8" spans="1:31" s="103" customFormat="1" ht="13.5" customHeight="1">
      <c r="A8" s="99" t="s">
        <v>20</v>
      </c>
      <c r="B8" s="100" t="s">
        <v>260</v>
      </c>
      <c r="C8" s="99" t="s">
        <v>261</v>
      </c>
      <c r="D8" s="101">
        <f>+SUM(E8,+I8)</f>
        <v>1190735</v>
      </c>
      <c r="E8" s="101">
        <f>+SUM(G8+H8)</f>
        <v>17092</v>
      </c>
      <c r="F8" s="125">
        <f>IF(D8&gt;0,E8/D8*100,"-")</f>
        <v>1.435415940574519</v>
      </c>
      <c r="G8" s="101">
        <v>17092</v>
      </c>
      <c r="H8" s="101">
        <v>0</v>
      </c>
      <c r="I8" s="101">
        <f>+SUM(K8,+M8,O8+P8)</f>
        <v>1173643</v>
      </c>
      <c r="J8" s="102">
        <f>IF(D8&gt;0,I8/D8*100,"-")</f>
        <v>98.564584059425485</v>
      </c>
      <c r="K8" s="101">
        <v>1123590</v>
      </c>
      <c r="L8" s="102">
        <f>IF(D8&gt;0,K8/D8*100,"-")</f>
        <v>94.361045908619474</v>
      </c>
      <c r="M8" s="101">
        <v>0</v>
      </c>
      <c r="N8" s="102">
        <f>IF(D8&gt;0,M8/D8*100,"-")</f>
        <v>0</v>
      </c>
      <c r="O8" s="123">
        <v>9707</v>
      </c>
      <c r="P8" s="101">
        <f>SUM(Q8:S8)</f>
        <v>40346</v>
      </c>
      <c r="Q8" s="101">
        <v>19581</v>
      </c>
      <c r="R8" s="101">
        <v>20765</v>
      </c>
      <c r="S8" s="101">
        <v>0</v>
      </c>
      <c r="T8" s="102">
        <f>IF(D8&gt;0,P8/D8*100,"-")</f>
        <v>3.3883273776281038</v>
      </c>
      <c r="U8" s="101">
        <v>19300</v>
      </c>
      <c r="V8" s="99" t="s">
        <v>263</v>
      </c>
      <c r="W8" s="99"/>
      <c r="X8" s="99"/>
      <c r="Y8" s="99"/>
      <c r="Z8" s="99"/>
      <c r="AA8" s="99"/>
      <c r="AB8" s="99" t="s">
        <v>263</v>
      </c>
      <c r="AC8" s="99"/>
      <c r="AD8" s="206" t="s">
        <v>262</v>
      </c>
      <c r="AE8" s="207"/>
    </row>
    <row r="9" spans="1:31" s="103" customFormat="1" ht="13.5" customHeight="1">
      <c r="A9" s="99" t="s">
        <v>20</v>
      </c>
      <c r="B9" s="100" t="s">
        <v>264</v>
      </c>
      <c r="C9" s="99" t="s">
        <v>265</v>
      </c>
      <c r="D9" s="101">
        <f>+SUM(E9,+I9)</f>
        <v>214409</v>
      </c>
      <c r="E9" s="101">
        <f>+SUM(G9+H9)</f>
        <v>14231</v>
      </c>
      <c r="F9" s="125">
        <f>IF(D9&gt;0,E9/D9*100,"-")</f>
        <v>6.6373146649627586</v>
      </c>
      <c r="G9" s="101">
        <v>14227</v>
      </c>
      <c r="H9" s="101">
        <v>4</v>
      </c>
      <c r="I9" s="101">
        <f>+SUM(K9,+M9,O9+P9)</f>
        <v>200178</v>
      </c>
      <c r="J9" s="102">
        <f>IF(D9&gt;0,I9/D9*100,"-")</f>
        <v>93.362685335037241</v>
      </c>
      <c r="K9" s="101">
        <v>178787</v>
      </c>
      <c r="L9" s="102">
        <f>IF(D9&gt;0,K9/D9*100,"-")</f>
        <v>83.385958611812001</v>
      </c>
      <c r="M9" s="101">
        <v>655</v>
      </c>
      <c r="N9" s="102">
        <f>IF(D9&gt;0,M9/D9*100,"-")</f>
        <v>0.30549090756451452</v>
      </c>
      <c r="O9" s="123">
        <v>2835</v>
      </c>
      <c r="P9" s="101">
        <f>SUM(Q9:S9)</f>
        <v>17901</v>
      </c>
      <c r="Q9" s="101">
        <v>7809</v>
      </c>
      <c r="R9" s="101">
        <v>10092</v>
      </c>
      <c r="S9" s="101">
        <v>0</v>
      </c>
      <c r="T9" s="102">
        <f>IF(D9&gt;0,P9/D9*100,"-")</f>
        <v>8.348996543988358</v>
      </c>
      <c r="U9" s="101">
        <v>3076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20</v>
      </c>
      <c r="B10" s="100" t="s">
        <v>266</v>
      </c>
      <c r="C10" s="99" t="s">
        <v>267</v>
      </c>
      <c r="D10" s="101">
        <f>+SUM(E10,+I10)</f>
        <v>24191</v>
      </c>
      <c r="E10" s="101">
        <f>+SUM(G10+H10)</f>
        <v>6270</v>
      </c>
      <c r="F10" s="125">
        <f>IF(D10&gt;0,E10/D10*100,"-")</f>
        <v>25.918730106237859</v>
      </c>
      <c r="G10" s="101">
        <v>6270</v>
      </c>
      <c r="H10" s="101">
        <v>0</v>
      </c>
      <c r="I10" s="101">
        <f>+SUM(K10,+M10,O10+P10)</f>
        <v>17921</v>
      </c>
      <c r="J10" s="102">
        <f>IF(D10&gt;0,I10/D10*100,"-")</f>
        <v>74.081269893762141</v>
      </c>
      <c r="K10" s="101">
        <v>3932</v>
      </c>
      <c r="L10" s="102">
        <f>IF(D10&gt;0,K10/D10*100,"-")</f>
        <v>16.253978752428587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13989</v>
      </c>
      <c r="Q10" s="101">
        <v>6964</v>
      </c>
      <c r="R10" s="101">
        <v>7025</v>
      </c>
      <c r="S10" s="101">
        <v>0</v>
      </c>
      <c r="T10" s="102">
        <f>IF(D10&gt;0,P10/D10*100,"-")</f>
        <v>57.827291141333561</v>
      </c>
      <c r="U10" s="101">
        <v>242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20</v>
      </c>
      <c r="B11" s="100" t="s">
        <v>268</v>
      </c>
      <c r="C11" s="99" t="s">
        <v>269</v>
      </c>
      <c r="D11" s="101">
        <f>+SUM(E11,+I11)</f>
        <v>90659</v>
      </c>
      <c r="E11" s="101">
        <f>+SUM(G11+H11)</f>
        <v>8687</v>
      </c>
      <c r="F11" s="125">
        <f>IF(D11&gt;0,E11/D11*100,"-")</f>
        <v>9.5820602477415378</v>
      </c>
      <c r="G11" s="101">
        <v>8687</v>
      </c>
      <c r="H11" s="101">
        <v>0</v>
      </c>
      <c r="I11" s="101">
        <f>+SUM(K11,+M11,O11+P11)</f>
        <v>81972</v>
      </c>
      <c r="J11" s="102">
        <f>IF(D11&gt;0,I11/D11*100,"-")</f>
        <v>90.417939752258462</v>
      </c>
      <c r="K11" s="101">
        <v>41437</v>
      </c>
      <c r="L11" s="102">
        <f>IF(D11&gt;0,K11/D11*100,"-")</f>
        <v>45.706438412071613</v>
      </c>
      <c r="M11" s="101">
        <v>0</v>
      </c>
      <c r="N11" s="102">
        <f>IF(D11&gt;0,M11/D11*100,"-")</f>
        <v>0</v>
      </c>
      <c r="O11" s="123">
        <v>1285</v>
      </c>
      <c r="P11" s="101">
        <f>SUM(Q11:S11)</f>
        <v>39250</v>
      </c>
      <c r="Q11" s="101">
        <v>13371</v>
      </c>
      <c r="R11" s="101">
        <v>25879</v>
      </c>
      <c r="S11" s="101">
        <v>0</v>
      </c>
      <c r="T11" s="102">
        <f>IF(D11&gt;0,P11/D11*100,"-")</f>
        <v>43.294102074807796</v>
      </c>
      <c r="U11" s="101">
        <v>2034</v>
      </c>
      <c r="V11" s="99"/>
      <c r="W11" s="99" t="s">
        <v>263</v>
      </c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20</v>
      </c>
      <c r="B12" s="100" t="s">
        <v>270</v>
      </c>
      <c r="C12" s="99" t="s">
        <v>271</v>
      </c>
      <c r="D12" s="101">
        <f>+SUM(E12,+I12)</f>
        <v>132439</v>
      </c>
      <c r="E12" s="101">
        <f>+SUM(G12+H12)</f>
        <v>53032</v>
      </c>
      <c r="F12" s="125">
        <f>IF(D12&gt;0,E12/D12*100,"-")</f>
        <v>40.042585643201775</v>
      </c>
      <c r="G12" s="101">
        <v>53032</v>
      </c>
      <c r="H12" s="101">
        <v>0</v>
      </c>
      <c r="I12" s="101">
        <f>+SUM(K12,+M12,O12+P12)</f>
        <v>79407</v>
      </c>
      <c r="J12" s="102">
        <f>IF(D12&gt;0,I12/D12*100,"-")</f>
        <v>59.957414356798225</v>
      </c>
      <c r="K12" s="101">
        <v>17728</v>
      </c>
      <c r="L12" s="102">
        <f>IF(D12&gt;0,K12/D12*100,"-")</f>
        <v>13.385785153919919</v>
      </c>
      <c r="M12" s="101">
        <v>0</v>
      </c>
      <c r="N12" s="102">
        <f>IF(D12&gt;0,M12/D12*100,"-")</f>
        <v>0</v>
      </c>
      <c r="O12" s="123">
        <v>587</v>
      </c>
      <c r="P12" s="101">
        <f>SUM(Q12:S12)</f>
        <v>61092</v>
      </c>
      <c r="Q12" s="101">
        <v>7319</v>
      </c>
      <c r="R12" s="101">
        <v>53773</v>
      </c>
      <c r="S12" s="101">
        <v>0</v>
      </c>
      <c r="T12" s="102">
        <f>IF(D12&gt;0,P12/D12*100,"-")</f>
        <v>46.128406285157695</v>
      </c>
      <c r="U12" s="101">
        <v>2721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20</v>
      </c>
      <c r="B13" s="100" t="s">
        <v>272</v>
      </c>
      <c r="C13" s="99" t="s">
        <v>273</v>
      </c>
      <c r="D13" s="101">
        <f>+SUM(E13,+I13)</f>
        <v>464219</v>
      </c>
      <c r="E13" s="101">
        <f>+SUM(G13+H13)</f>
        <v>40694</v>
      </c>
      <c r="F13" s="125">
        <f>IF(D13&gt;0,E13/D13*100,"-")</f>
        <v>8.7661211626409088</v>
      </c>
      <c r="G13" s="101">
        <v>40121</v>
      </c>
      <c r="H13" s="101">
        <v>573</v>
      </c>
      <c r="I13" s="101">
        <f>+SUM(K13,+M13,O13+P13)</f>
        <v>423525</v>
      </c>
      <c r="J13" s="102">
        <f>IF(D13&gt;0,I13/D13*100,"-")</f>
        <v>91.2338788373591</v>
      </c>
      <c r="K13" s="101">
        <v>336287</v>
      </c>
      <c r="L13" s="102">
        <f>IF(D13&gt;0,K13/D13*100,"-")</f>
        <v>72.441455433750022</v>
      </c>
      <c r="M13" s="101">
        <v>0</v>
      </c>
      <c r="N13" s="102">
        <f>IF(D13&gt;0,M13/D13*100,"-")</f>
        <v>0</v>
      </c>
      <c r="O13" s="123">
        <v>2347</v>
      </c>
      <c r="P13" s="101">
        <f>SUM(Q13:S13)</f>
        <v>84891</v>
      </c>
      <c r="Q13" s="101">
        <v>40221</v>
      </c>
      <c r="R13" s="101">
        <v>44670</v>
      </c>
      <c r="S13" s="101">
        <v>0</v>
      </c>
      <c r="T13" s="102">
        <f>IF(D13&gt;0,P13/D13*100,"-")</f>
        <v>18.286843063295557</v>
      </c>
      <c r="U13" s="101">
        <v>9283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20</v>
      </c>
      <c r="B14" s="100" t="s">
        <v>274</v>
      </c>
      <c r="C14" s="99" t="s">
        <v>275</v>
      </c>
      <c r="D14" s="101">
        <f>+SUM(E14,+I14)</f>
        <v>37454</v>
      </c>
      <c r="E14" s="101">
        <f>+SUM(G14+H14)</f>
        <v>3825</v>
      </c>
      <c r="F14" s="125">
        <f>IF(D14&gt;0,E14/D14*100,"-")</f>
        <v>10.212527366903402</v>
      </c>
      <c r="G14" s="101">
        <v>3720</v>
      </c>
      <c r="H14" s="101">
        <v>105</v>
      </c>
      <c r="I14" s="101">
        <f>+SUM(K14,+M14,O14+P14)</f>
        <v>33629</v>
      </c>
      <c r="J14" s="102">
        <f>IF(D14&gt;0,I14/D14*100,"-")</f>
        <v>89.787472633096598</v>
      </c>
      <c r="K14" s="101">
        <v>8621</v>
      </c>
      <c r="L14" s="102">
        <f>IF(D14&gt;0,K14/D14*100,"-")</f>
        <v>23.017568217012869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25008</v>
      </c>
      <c r="Q14" s="101">
        <v>13993</v>
      </c>
      <c r="R14" s="101">
        <v>11015</v>
      </c>
      <c r="S14" s="101">
        <v>0</v>
      </c>
      <c r="T14" s="102">
        <f>IF(D14&gt;0,P14/D14*100,"-")</f>
        <v>66.769904416083719</v>
      </c>
      <c r="U14" s="101">
        <v>539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20</v>
      </c>
      <c r="B15" s="100" t="s">
        <v>276</v>
      </c>
      <c r="C15" s="99" t="s">
        <v>277</v>
      </c>
      <c r="D15" s="101">
        <f>+SUM(E15,+I15)</f>
        <v>50557</v>
      </c>
      <c r="E15" s="101">
        <f>+SUM(G15+H15)</f>
        <v>10358</v>
      </c>
      <c r="F15" s="125">
        <f>IF(D15&gt;0,E15/D15*100,"-")</f>
        <v>20.487766283600688</v>
      </c>
      <c r="G15" s="101">
        <v>10068</v>
      </c>
      <c r="H15" s="101">
        <v>290</v>
      </c>
      <c r="I15" s="101">
        <f>+SUM(K15,+M15,O15+P15)</f>
        <v>40199</v>
      </c>
      <c r="J15" s="102">
        <f>IF(D15&gt;0,I15/D15*100,"-")</f>
        <v>79.512233716399322</v>
      </c>
      <c r="K15" s="101">
        <v>16556</v>
      </c>
      <c r="L15" s="102">
        <f>IF(D15&gt;0,K15/D15*100,"-")</f>
        <v>32.747196233953758</v>
      </c>
      <c r="M15" s="101">
        <v>0</v>
      </c>
      <c r="N15" s="102">
        <f>IF(D15&gt;0,M15/D15*100,"-")</f>
        <v>0</v>
      </c>
      <c r="O15" s="123">
        <v>5440</v>
      </c>
      <c r="P15" s="101">
        <f>SUM(Q15:S15)</f>
        <v>18203</v>
      </c>
      <c r="Q15" s="101">
        <v>4863</v>
      </c>
      <c r="R15" s="101">
        <v>13340</v>
      </c>
      <c r="S15" s="101">
        <v>0</v>
      </c>
      <c r="T15" s="102">
        <f>IF(D15&gt;0,P15/D15*100,"-")</f>
        <v>36.004905354352509</v>
      </c>
      <c r="U15" s="101">
        <v>636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20</v>
      </c>
      <c r="B16" s="100" t="s">
        <v>278</v>
      </c>
      <c r="C16" s="99" t="s">
        <v>279</v>
      </c>
      <c r="D16" s="101">
        <f>+SUM(E16,+I16)</f>
        <v>33532</v>
      </c>
      <c r="E16" s="101">
        <f>+SUM(G16+H16)</f>
        <v>10353</v>
      </c>
      <c r="F16" s="125">
        <f>IF(D16&gt;0,E16/D16*100,"-")</f>
        <v>30.874985088870332</v>
      </c>
      <c r="G16" s="101">
        <v>8282</v>
      </c>
      <c r="H16" s="101">
        <v>2071</v>
      </c>
      <c r="I16" s="101">
        <f>+SUM(K16,+M16,O16+P16)</f>
        <v>23179</v>
      </c>
      <c r="J16" s="102">
        <f>IF(D16&gt;0,I16/D16*100,"-")</f>
        <v>69.125014911129668</v>
      </c>
      <c r="K16" s="101">
        <v>12187</v>
      </c>
      <c r="L16" s="102">
        <f>IF(D16&gt;0,K16/D16*100,"-")</f>
        <v>36.34438745079327</v>
      </c>
      <c r="M16" s="101">
        <v>0</v>
      </c>
      <c r="N16" s="102">
        <f>IF(D16&gt;0,M16/D16*100,"-")</f>
        <v>0</v>
      </c>
      <c r="O16" s="123">
        <v>4202</v>
      </c>
      <c r="P16" s="101">
        <f>SUM(Q16:S16)</f>
        <v>6790</v>
      </c>
      <c r="Q16" s="101">
        <v>466</v>
      </c>
      <c r="R16" s="101">
        <v>6324</v>
      </c>
      <c r="S16" s="101">
        <v>0</v>
      </c>
      <c r="T16" s="102">
        <f>IF(D16&gt;0,P16/D16*100,"-")</f>
        <v>20.249314088035309</v>
      </c>
      <c r="U16" s="101">
        <v>424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20</v>
      </c>
      <c r="B17" s="100" t="s">
        <v>280</v>
      </c>
      <c r="C17" s="99" t="s">
        <v>281</v>
      </c>
      <c r="D17" s="101">
        <f>+SUM(E17,+I17)</f>
        <v>26396</v>
      </c>
      <c r="E17" s="101">
        <f>+SUM(G17+H17)</f>
        <v>200</v>
      </c>
      <c r="F17" s="125">
        <f>IF(D17&gt;0,E17/D17*100,"-")</f>
        <v>0.75769055917563266</v>
      </c>
      <c r="G17" s="101">
        <v>200</v>
      </c>
      <c r="H17" s="101">
        <v>0</v>
      </c>
      <c r="I17" s="101">
        <f>+SUM(K17,+M17,O17+P17)</f>
        <v>26196</v>
      </c>
      <c r="J17" s="102">
        <f>IF(D17&gt;0,I17/D17*100,"-")</f>
        <v>99.242309440824371</v>
      </c>
      <c r="K17" s="101">
        <v>25119</v>
      </c>
      <c r="L17" s="102">
        <f>IF(D17&gt;0,K17/D17*100,"-")</f>
        <v>95.162145779663589</v>
      </c>
      <c r="M17" s="101">
        <v>0</v>
      </c>
      <c r="N17" s="102">
        <f>IF(D17&gt;0,M17/D17*100,"-")</f>
        <v>0</v>
      </c>
      <c r="O17" s="123">
        <v>524</v>
      </c>
      <c r="P17" s="101">
        <f>SUM(Q17:S17)</f>
        <v>553</v>
      </c>
      <c r="Q17" s="101">
        <v>94</v>
      </c>
      <c r="R17" s="101">
        <v>459</v>
      </c>
      <c r="S17" s="101">
        <v>0</v>
      </c>
      <c r="T17" s="102">
        <f>IF(D17&gt;0,P17/D17*100,"-")</f>
        <v>2.0950143961206242</v>
      </c>
      <c r="U17" s="101">
        <v>356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20</v>
      </c>
      <c r="B18" s="100" t="s">
        <v>282</v>
      </c>
      <c r="C18" s="99" t="s">
        <v>283</v>
      </c>
      <c r="D18" s="101">
        <f>+SUM(E18,+I18)</f>
        <v>189084</v>
      </c>
      <c r="E18" s="101">
        <f>+SUM(G18+H18)</f>
        <v>12122</v>
      </c>
      <c r="F18" s="125">
        <f>IF(D18&gt;0,E18/D18*100,"-")</f>
        <v>6.4109073216136752</v>
      </c>
      <c r="G18" s="101">
        <v>12122</v>
      </c>
      <c r="H18" s="101">
        <v>0</v>
      </c>
      <c r="I18" s="101">
        <f>+SUM(K18,+M18,O18+P18)</f>
        <v>176962</v>
      </c>
      <c r="J18" s="102">
        <f>IF(D18&gt;0,I18/D18*100,"-")</f>
        <v>93.589092678386322</v>
      </c>
      <c r="K18" s="101">
        <v>83121</v>
      </c>
      <c r="L18" s="102">
        <f>IF(D18&gt;0,K18/D18*100,"-")</f>
        <v>43.959827378308056</v>
      </c>
      <c r="M18" s="101">
        <v>0</v>
      </c>
      <c r="N18" s="102">
        <f>IF(D18&gt;0,M18/D18*100,"-")</f>
        <v>0</v>
      </c>
      <c r="O18" s="123">
        <v>2212</v>
      </c>
      <c r="P18" s="101">
        <f>SUM(Q18:S18)</f>
        <v>91629</v>
      </c>
      <c r="Q18" s="101">
        <v>12744</v>
      </c>
      <c r="R18" s="101">
        <v>78885</v>
      </c>
      <c r="S18" s="101">
        <v>0</v>
      </c>
      <c r="T18" s="102">
        <f>IF(D18&gt;0,P18/D18*100,"-")</f>
        <v>48.459414863235388</v>
      </c>
      <c r="U18" s="101">
        <v>7078</v>
      </c>
      <c r="V18" s="99"/>
      <c r="W18" s="99"/>
      <c r="X18" s="99"/>
      <c r="Y18" s="99" t="s">
        <v>263</v>
      </c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20</v>
      </c>
      <c r="B19" s="100" t="s">
        <v>284</v>
      </c>
      <c r="C19" s="99" t="s">
        <v>285</v>
      </c>
      <c r="D19" s="101">
        <f>+SUM(E19,+I19)</f>
        <v>116788</v>
      </c>
      <c r="E19" s="101">
        <f>+SUM(G19+H19)</f>
        <v>7268</v>
      </c>
      <c r="F19" s="125">
        <f>IF(D19&gt;0,E19/D19*100,"-")</f>
        <v>6.2232421139158136</v>
      </c>
      <c r="G19" s="101">
        <v>7268</v>
      </c>
      <c r="H19" s="101">
        <v>0</v>
      </c>
      <c r="I19" s="101">
        <f>+SUM(K19,+M19,O19+P19)</f>
        <v>109520</v>
      </c>
      <c r="J19" s="102">
        <f>IF(D19&gt;0,I19/D19*100,"-")</f>
        <v>93.776757886084184</v>
      </c>
      <c r="K19" s="101">
        <v>66174</v>
      </c>
      <c r="L19" s="102">
        <f>IF(D19&gt;0,K19/D19*100,"-")</f>
        <v>56.661643319519129</v>
      </c>
      <c r="M19" s="101">
        <v>1781</v>
      </c>
      <c r="N19" s="102">
        <f>IF(D19&gt;0,M19/D19*100,"-")</f>
        <v>1.5249854437099701</v>
      </c>
      <c r="O19" s="123">
        <v>0</v>
      </c>
      <c r="P19" s="101">
        <f>SUM(Q19:S19)</f>
        <v>41565</v>
      </c>
      <c r="Q19" s="101">
        <v>0</v>
      </c>
      <c r="R19" s="101">
        <v>22882</v>
      </c>
      <c r="S19" s="101">
        <v>18683</v>
      </c>
      <c r="T19" s="102">
        <f>IF(D19&gt;0,P19/D19*100,"-")</f>
        <v>35.590129122855089</v>
      </c>
      <c r="U19" s="101">
        <v>1348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20</v>
      </c>
      <c r="B20" s="100" t="s">
        <v>286</v>
      </c>
      <c r="C20" s="99" t="s">
        <v>287</v>
      </c>
      <c r="D20" s="101">
        <f>+SUM(E20,+I20)</f>
        <v>27660</v>
      </c>
      <c r="E20" s="101">
        <f>+SUM(G20+H20)</f>
        <v>6524</v>
      </c>
      <c r="F20" s="125">
        <f>IF(D20&gt;0,E20/D20*100,"-")</f>
        <v>23.58640636297903</v>
      </c>
      <c r="G20" s="101">
        <v>6524</v>
      </c>
      <c r="H20" s="101">
        <v>0</v>
      </c>
      <c r="I20" s="101">
        <f>+SUM(K20,+M20,O20+P20)</f>
        <v>21136</v>
      </c>
      <c r="J20" s="102">
        <f>IF(D20&gt;0,I20/D20*100,"-")</f>
        <v>76.413593637020966</v>
      </c>
      <c r="K20" s="101">
        <v>7734</v>
      </c>
      <c r="L20" s="102">
        <f>IF(D20&gt;0,K20/D20*100,"-")</f>
        <v>27.960954446854664</v>
      </c>
      <c r="M20" s="101">
        <v>70</v>
      </c>
      <c r="N20" s="102">
        <f>IF(D20&gt;0,M20/D20*100,"-")</f>
        <v>0.25307302964569778</v>
      </c>
      <c r="O20" s="123">
        <v>3556</v>
      </c>
      <c r="P20" s="101">
        <f>SUM(Q20:S20)</f>
        <v>9776</v>
      </c>
      <c r="Q20" s="101">
        <v>1002</v>
      </c>
      <c r="R20" s="101">
        <v>8774</v>
      </c>
      <c r="S20" s="101">
        <v>0</v>
      </c>
      <c r="T20" s="102">
        <f>IF(D20&gt;0,P20/D20*100,"-")</f>
        <v>35.343456254519161</v>
      </c>
      <c r="U20" s="101">
        <v>803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20</v>
      </c>
      <c r="B21" s="100" t="s">
        <v>288</v>
      </c>
      <c r="C21" s="99" t="s">
        <v>289</v>
      </c>
      <c r="D21" s="101">
        <f>+SUM(E21,+I21)</f>
        <v>21895</v>
      </c>
      <c r="E21" s="101">
        <f>+SUM(G21+H21)</f>
        <v>5408</v>
      </c>
      <c r="F21" s="125">
        <f>IF(D21&gt;0,E21/D21*100,"-")</f>
        <v>24.699703128568164</v>
      </c>
      <c r="G21" s="101">
        <v>5408</v>
      </c>
      <c r="H21" s="101">
        <v>0</v>
      </c>
      <c r="I21" s="101">
        <f>+SUM(K21,+M21,O21+P21)</f>
        <v>16487</v>
      </c>
      <c r="J21" s="102">
        <f>IF(D21&gt;0,I21/D21*100,"-")</f>
        <v>75.30029687143184</v>
      </c>
      <c r="K21" s="101">
        <v>10420</v>
      </c>
      <c r="L21" s="102">
        <f>IF(D21&gt;0,K21/D21*100,"-")</f>
        <v>47.590774149349166</v>
      </c>
      <c r="M21" s="101">
        <v>0</v>
      </c>
      <c r="N21" s="102">
        <f>IF(D21&gt;0,M21/D21*100,"-")</f>
        <v>0</v>
      </c>
      <c r="O21" s="123">
        <v>2001</v>
      </c>
      <c r="P21" s="101">
        <f>SUM(Q21:S21)</f>
        <v>4066</v>
      </c>
      <c r="Q21" s="101">
        <v>2033</v>
      </c>
      <c r="R21" s="101">
        <v>2033</v>
      </c>
      <c r="S21" s="101">
        <v>0</v>
      </c>
      <c r="T21" s="102">
        <f>IF(D21&gt;0,P21/D21*100,"-")</f>
        <v>18.570449874400548</v>
      </c>
      <c r="U21" s="101">
        <v>623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20</v>
      </c>
      <c r="B22" s="100" t="s">
        <v>290</v>
      </c>
      <c r="C22" s="99" t="s">
        <v>291</v>
      </c>
      <c r="D22" s="101">
        <f>+SUM(E22,+I22)</f>
        <v>52921</v>
      </c>
      <c r="E22" s="101">
        <f>+SUM(G22+H22)</f>
        <v>861</v>
      </c>
      <c r="F22" s="125">
        <f>IF(D22&gt;0,E22/D22*100,"-")</f>
        <v>1.6269533833449861</v>
      </c>
      <c r="G22" s="101">
        <v>857</v>
      </c>
      <c r="H22" s="101">
        <v>4</v>
      </c>
      <c r="I22" s="101">
        <f>+SUM(K22,+M22,O22+P22)</f>
        <v>52060</v>
      </c>
      <c r="J22" s="102">
        <f>IF(D22&gt;0,I22/D22*100,"-")</f>
        <v>98.373046616655017</v>
      </c>
      <c r="K22" s="101">
        <v>49088</v>
      </c>
      <c r="L22" s="102">
        <f>IF(D22&gt;0,K22/D22*100,"-")</f>
        <v>92.757128550102991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2972</v>
      </c>
      <c r="Q22" s="101">
        <v>1455</v>
      </c>
      <c r="R22" s="101">
        <v>1517</v>
      </c>
      <c r="S22" s="101">
        <v>0</v>
      </c>
      <c r="T22" s="102">
        <f>IF(D22&gt;0,P22/D22*100,"-")</f>
        <v>5.6159180665520303</v>
      </c>
      <c r="U22" s="101">
        <v>640</v>
      </c>
      <c r="V22" s="99"/>
      <c r="W22" s="99" t="s">
        <v>263</v>
      </c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20</v>
      </c>
      <c r="B23" s="100" t="s">
        <v>292</v>
      </c>
      <c r="C23" s="99" t="s">
        <v>293</v>
      </c>
      <c r="D23" s="101">
        <f>+SUM(E23,+I23)</f>
        <v>30453</v>
      </c>
      <c r="E23" s="101">
        <f>+SUM(G23+H23)</f>
        <v>345</v>
      </c>
      <c r="F23" s="125">
        <f>IF(D23&gt;0,E23/D23*100,"-")</f>
        <v>1.1328933110038419</v>
      </c>
      <c r="G23" s="101">
        <v>345</v>
      </c>
      <c r="H23" s="101">
        <v>0</v>
      </c>
      <c r="I23" s="101">
        <f>+SUM(K23,+M23,O23+P23)</f>
        <v>30108</v>
      </c>
      <c r="J23" s="102">
        <f>IF(D23&gt;0,I23/D23*100,"-")</f>
        <v>98.867106688996159</v>
      </c>
      <c r="K23" s="101">
        <v>29421</v>
      </c>
      <c r="L23" s="102">
        <f>IF(D23&gt;0,K23/D23*100,"-")</f>
        <v>96.611171313171113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687</v>
      </c>
      <c r="Q23" s="101">
        <v>272</v>
      </c>
      <c r="R23" s="101">
        <v>415</v>
      </c>
      <c r="S23" s="101">
        <v>0</v>
      </c>
      <c r="T23" s="102">
        <f>IF(D23&gt;0,P23/D23*100,"-")</f>
        <v>2.2559353758250418</v>
      </c>
      <c r="U23" s="101">
        <v>853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20</v>
      </c>
      <c r="B24" s="100" t="s">
        <v>294</v>
      </c>
      <c r="C24" s="99" t="s">
        <v>295</v>
      </c>
      <c r="D24" s="101">
        <f>+SUM(E24,+I24)</f>
        <v>23640</v>
      </c>
      <c r="E24" s="101">
        <f>+SUM(G24+H24)</f>
        <v>868</v>
      </c>
      <c r="F24" s="125">
        <f>IF(D24&gt;0,E24/D24*100,"-")</f>
        <v>3.6717428087986463</v>
      </c>
      <c r="G24" s="101">
        <v>868</v>
      </c>
      <c r="H24" s="101">
        <v>0</v>
      </c>
      <c r="I24" s="101">
        <f>+SUM(K24,+M24,O24+P24)</f>
        <v>22772</v>
      </c>
      <c r="J24" s="102">
        <f>IF(D24&gt;0,I24/D24*100,"-")</f>
        <v>96.328257191201345</v>
      </c>
      <c r="K24" s="101">
        <v>20735</v>
      </c>
      <c r="L24" s="102">
        <f>IF(D24&gt;0,K24/D24*100,"-")</f>
        <v>87.711505922165827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2037</v>
      </c>
      <c r="Q24" s="101">
        <v>583</v>
      </c>
      <c r="R24" s="101">
        <v>1454</v>
      </c>
      <c r="S24" s="101">
        <v>0</v>
      </c>
      <c r="T24" s="102">
        <f>IF(D24&gt;0,P24/D24*100,"-")</f>
        <v>8.6167512690355323</v>
      </c>
      <c r="U24" s="101">
        <v>218</v>
      </c>
      <c r="V24" s="99" t="s">
        <v>263</v>
      </c>
      <c r="W24" s="99"/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20</v>
      </c>
      <c r="B25" s="100" t="s">
        <v>296</v>
      </c>
      <c r="C25" s="99" t="s">
        <v>297</v>
      </c>
      <c r="D25" s="101">
        <f>+SUM(E25,+I25)</f>
        <v>12889</v>
      </c>
      <c r="E25" s="101">
        <f>+SUM(G25+H25)</f>
        <v>142</v>
      </c>
      <c r="F25" s="125">
        <f>IF(D25&gt;0,E25/D25*100,"-")</f>
        <v>1.1017146403910312</v>
      </c>
      <c r="G25" s="101">
        <v>142</v>
      </c>
      <c r="H25" s="101">
        <v>0</v>
      </c>
      <c r="I25" s="101">
        <f>+SUM(K25,+M25,O25+P25)</f>
        <v>12747</v>
      </c>
      <c r="J25" s="102">
        <f>IF(D25&gt;0,I25/D25*100,"-")</f>
        <v>98.898285359608977</v>
      </c>
      <c r="K25" s="101">
        <v>12656</v>
      </c>
      <c r="L25" s="102">
        <f>IF(D25&gt;0,K25/D25*100,"-")</f>
        <v>98.192256963302043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91</v>
      </c>
      <c r="Q25" s="101">
        <v>31</v>
      </c>
      <c r="R25" s="101">
        <v>60</v>
      </c>
      <c r="S25" s="101">
        <v>0</v>
      </c>
      <c r="T25" s="102">
        <f>IF(D25&gt;0,P25/D25*100,"-")</f>
        <v>0.70602839630692837</v>
      </c>
      <c r="U25" s="101">
        <v>200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20</v>
      </c>
      <c r="B26" s="100" t="s">
        <v>298</v>
      </c>
      <c r="C26" s="99" t="s">
        <v>299</v>
      </c>
      <c r="D26" s="101">
        <f>+SUM(E26,+I26)</f>
        <v>5840</v>
      </c>
      <c r="E26" s="101">
        <f>+SUM(G26+H26)</f>
        <v>920</v>
      </c>
      <c r="F26" s="125">
        <f>IF(D26&gt;0,E26/D26*100,"-")</f>
        <v>15.753424657534246</v>
      </c>
      <c r="G26" s="101">
        <v>870</v>
      </c>
      <c r="H26" s="101">
        <v>50</v>
      </c>
      <c r="I26" s="101">
        <f>+SUM(K26,+M26,O26+P26)</f>
        <v>4920</v>
      </c>
      <c r="J26" s="102">
        <f>IF(D26&gt;0,I26/D26*100,"-")</f>
        <v>84.246575342465761</v>
      </c>
      <c r="K26" s="101">
        <v>2060</v>
      </c>
      <c r="L26" s="102">
        <f>IF(D26&gt;0,K26/D26*100,"-")</f>
        <v>35.273972602739725</v>
      </c>
      <c r="M26" s="101">
        <v>0</v>
      </c>
      <c r="N26" s="102">
        <f>IF(D26&gt;0,M26/D26*100,"-")</f>
        <v>0</v>
      </c>
      <c r="O26" s="123">
        <v>1075</v>
      </c>
      <c r="P26" s="101">
        <f>SUM(Q26:S26)</f>
        <v>1785</v>
      </c>
      <c r="Q26" s="101">
        <v>130</v>
      </c>
      <c r="R26" s="101">
        <v>1655</v>
      </c>
      <c r="S26" s="101">
        <v>0</v>
      </c>
      <c r="T26" s="102">
        <f>IF(D26&gt;0,P26/D26*100,"-")</f>
        <v>30.565068493150683</v>
      </c>
      <c r="U26" s="101">
        <v>38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20</v>
      </c>
      <c r="B27" s="100" t="s">
        <v>300</v>
      </c>
      <c r="C27" s="99" t="s">
        <v>301</v>
      </c>
      <c r="D27" s="101">
        <f>+SUM(E27,+I27)</f>
        <v>17893</v>
      </c>
      <c r="E27" s="101">
        <f>+SUM(G27+H27)</f>
        <v>491</v>
      </c>
      <c r="F27" s="125">
        <f>IF(D27&gt;0,E27/D27*100,"-")</f>
        <v>2.7440898675459677</v>
      </c>
      <c r="G27" s="101">
        <v>463</v>
      </c>
      <c r="H27" s="101">
        <v>28</v>
      </c>
      <c r="I27" s="101">
        <f>+SUM(K27,+M27,O27+P27)</f>
        <v>17402</v>
      </c>
      <c r="J27" s="102">
        <f>IF(D27&gt;0,I27/D27*100,"-")</f>
        <v>97.255910132454034</v>
      </c>
      <c r="K27" s="101">
        <v>7915</v>
      </c>
      <c r="L27" s="102">
        <f>IF(D27&gt;0,K27/D27*100,"-")</f>
        <v>44.235175767059744</v>
      </c>
      <c r="M27" s="101">
        <v>0</v>
      </c>
      <c r="N27" s="102">
        <f>IF(D27&gt;0,M27/D27*100,"-")</f>
        <v>0</v>
      </c>
      <c r="O27" s="123">
        <v>2479</v>
      </c>
      <c r="P27" s="101">
        <f>SUM(Q27:S27)</f>
        <v>7008</v>
      </c>
      <c r="Q27" s="101">
        <v>408</v>
      </c>
      <c r="R27" s="101">
        <v>6600</v>
      </c>
      <c r="S27" s="101">
        <v>0</v>
      </c>
      <c r="T27" s="102">
        <f>IF(D27&gt;0,P27/D27*100,"-")</f>
        <v>39.16615436204102</v>
      </c>
      <c r="U27" s="101">
        <v>490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20</v>
      </c>
      <c r="B28" s="100" t="s">
        <v>302</v>
      </c>
      <c r="C28" s="99" t="s">
        <v>303</v>
      </c>
      <c r="D28" s="101">
        <f>+SUM(E28,+I28)</f>
        <v>7207</v>
      </c>
      <c r="E28" s="101">
        <f>+SUM(G28+H28)</f>
        <v>1887</v>
      </c>
      <c r="F28" s="125">
        <f>IF(D28&gt;0,E28/D28*100,"-")</f>
        <v>26.182877757735532</v>
      </c>
      <c r="G28" s="101">
        <v>1887</v>
      </c>
      <c r="H28" s="101">
        <v>0</v>
      </c>
      <c r="I28" s="101">
        <f>+SUM(K28,+M28,O28+P28)</f>
        <v>5320</v>
      </c>
      <c r="J28" s="102">
        <f>IF(D28&gt;0,I28/D28*100,"-")</f>
        <v>73.81712224226446</v>
      </c>
      <c r="K28" s="101">
        <v>1966</v>
      </c>
      <c r="L28" s="102">
        <f>IF(D28&gt;0,K28/D28*100,"-")</f>
        <v>27.279034272235325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3354</v>
      </c>
      <c r="Q28" s="101">
        <v>1514</v>
      </c>
      <c r="R28" s="101">
        <v>1840</v>
      </c>
      <c r="S28" s="101">
        <v>0</v>
      </c>
      <c r="T28" s="102">
        <f>IF(D28&gt;0,P28/D28*100,"-")</f>
        <v>46.538087970029139</v>
      </c>
      <c r="U28" s="101">
        <v>145</v>
      </c>
      <c r="V28" s="99"/>
      <c r="W28" s="99"/>
      <c r="X28" s="99"/>
      <c r="Y28" s="99" t="s">
        <v>263</v>
      </c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20</v>
      </c>
      <c r="B29" s="100" t="s">
        <v>304</v>
      </c>
      <c r="C29" s="99" t="s">
        <v>305</v>
      </c>
      <c r="D29" s="101">
        <f>+SUM(E29,+I29)</f>
        <v>15516</v>
      </c>
      <c r="E29" s="101">
        <f>+SUM(G29+H29)</f>
        <v>2804</v>
      </c>
      <c r="F29" s="125">
        <f>IF(D29&gt;0,E29/D29*100,"-")</f>
        <v>18.071667955658675</v>
      </c>
      <c r="G29" s="101">
        <v>2804</v>
      </c>
      <c r="H29" s="101">
        <v>0</v>
      </c>
      <c r="I29" s="101">
        <f>+SUM(K29,+M29,O29+P29)</f>
        <v>12712</v>
      </c>
      <c r="J29" s="102">
        <f>IF(D29&gt;0,I29/D29*100,"-")</f>
        <v>81.928332044341317</v>
      </c>
      <c r="K29" s="101">
        <v>898</v>
      </c>
      <c r="L29" s="102">
        <f>IF(D29&gt;0,K29/D29*100,"-")</f>
        <v>5.7875741170404744</v>
      </c>
      <c r="M29" s="101">
        <v>0</v>
      </c>
      <c r="N29" s="102">
        <f>IF(D29&gt;0,M29/D29*100,"-")</f>
        <v>0</v>
      </c>
      <c r="O29" s="123">
        <v>655</v>
      </c>
      <c r="P29" s="101">
        <f>SUM(Q29:S29)</f>
        <v>11159</v>
      </c>
      <c r="Q29" s="101">
        <v>2403</v>
      </c>
      <c r="R29" s="101">
        <v>8756</v>
      </c>
      <c r="S29" s="101">
        <v>0</v>
      </c>
      <c r="T29" s="102">
        <f>IF(D29&gt;0,P29/D29*100,"-")</f>
        <v>71.919309100283584</v>
      </c>
      <c r="U29" s="101">
        <v>293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20</v>
      </c>
      <c r="B30" s="100" t="s">
        <v>306</v>
      </c>
      <c r="C30" s="99" t="s">
        <v>307</v>
      </c>
      <c r="D30" s="101">
        <f>+SUM(E30,+I30)</f>
        <v>8564</v>
      </c>
      <c r="E30" s="101">
        <f>+SUM(G30+H30)</f>
        <v>2030</v>
      </c>
      <c r="F30" s="125">
        <f>IF(D30&gt;0,E30/D30*100,"-")</f>
        <v>23.703876693134049</v>
      </c>
      <c r="G30" s="101">
        <v>1781</v>
      </c>
      <c r="H30" s="101">
        <v>249</v>
      </c>
      <c r="I30" s="101">
        <f>+SUM(K30,+M30,O30+P30)</f>
        <v>6534</v>
      </c>
      <c r="J30" s="102">
        <f>IF(D30&gt;0,I30/D30*100,"-")</f>
        <v>76.296123306865951</v>
      </c>
      <c r="K30" s="101">
        <v>0</v>
      </c>
      <c r="L30" s="102">
        <f>IF(D30&gt;0,K30/D30*100,"-")</f>
        <v>0</v>
      </c>
      <c r="M30" s="101">
        <v>0</v>
      </c>
      <c r="N30" s="102">
        <f>IF(D30&gt;0,M30/D30*100,"-")</f>
        <v>0</v>
      </c>
      <c r="O30" s="123">
        <v>2869</v>
      </c>
      <c r="P30" s="101">
        <f>SUM(Q30:S30)</f>
        <v>3665</v>
      </c>
      <c r="Q30" s="101">
        <v>111</v>
      </c>
      <c r="R30" s="101">
        <v>3554</v>
      </c>
      <c r="S30" s="101">
        <v>0</v>
      </c>
      <c r="T30" s="102">
        <f>IF(D30&gt;0,P30/D30*100,"-")</f>
        <v>42.795422699673054</v>
      </c>
      <c r="U30" s="101">
        <v>110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0">
    <sortCondition ref="A8:A30"/>
    <sortCondition ref="B8:B30"/>
    <sortCondition ref="C8:C30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広島県</v>
      </c>
      <c r="B7" s="105" t="str">
        <f>水洗化人口等!B7</f>
        <v>34000</v>
      </c>
      <c r="C7" s="104" t="s">
        <v>199</v>
      </c>
      <c r="D7" s="106">
        <f>SUM(E7,+H7,+K7)</f>
        <v>613449</v>
      </c>
      <c r="E7" s="106">
        <f>SUM(F7:G7)</f>
        <v>10494</v>
      </c>
      <c r="F7" s="106">
        <f>SUM(F$8:F$207)</f>
        <v>10494</v>
      </c>
      <c r="G7" s="106">
        <f>SUM(G$8:G$207)</f>
        <v>0</v>
      </c>
      <c r="H7" s="106">
        <f>SUM(I7:J7)</f>
        <v>44525</v>
      </c>
      <c r="I7" s="106">
        <f>SUM(I$8:I$207)</f>
        <v>36368</v>
      </c>
      <c r="J7" s="106">
        <f>SUM(J$8:J$207)</f>
        <v>8157</v>
      </c>
      <c r="K7" s="106">
        <f>SUM(L7:M7)</f>
        <v>558430</v>
      </c>
      <c r="L7" s="106">
        <f>SUM(L$8:L$207)</f>
        <v>131023</v>
      </c>
      <c r="M7" s="106">
        <f>SUM(M$8:M$207)</f>
        <v>427407</v>
      </c>
      <c r="N7" s="106">
        <f>SUM(O7,+V7,+AC7)</f>
        <v>615688</v>
      </c>
      <c r="O7" s="106">
        <f>SUM(P7:U7)</f>
        <v>177885</v>
      </c>
      <c r="P7" s="106">
        <f t="shared" ref="P7:U7" si="0">SUM(P$8:P$207)</f>
        <v>150220</v>
      </c>
      <c r="Q7" s="106">
        <f t="shared" si="0"/>
        <v>0</v>
      </c>
      <c r="R7" s="106">
        <f t="shared" si="0"/>
        <v>0</v>
      </c>
      <c r="S7" s="106">
        <f t="shared" si="0"/>
        <v>27665</v>
      </c>
      <c r="T7" s="106">
        <f t="shared" si="0"/>
        <v>0</v>
      </c>
      <c r="U7" s="106">
        <f t="shared" si="0"/>
        <v>0</v>
      </c>
      <c r="V7" s="106">
        <f>SUM(W7:AB7)</f>
        <v>435564</v>
      </c>
      <c r="W7" s="106">
        <f t="shared" ref="W7:AB7" si="1">SUM(W$8:W$207)</f>
        <v>388296</v>
      </c>
      <c r="X7" s="106">
        <f t="shared" si="1"/>
        <v>0</v>
      </c>
      <c r="Y7" s="106">
        <f t="shared" si="1"/>
        <v>0</v>
      </c>
      <c r="Z7" s="106">
        <f t="shared" si="1"/>
        <v>47268</v>
      </c>
      <c r="AA7" s="106">
        <f t="shared" si="1"/>
        <v>0</v>
      </c>
      <c r="AB7" s="106">
        <f t="shared" si="1"/>
        <v>0</v>
      </c>
      <c r="AC7" s="106">
        <f>SUM(AD7:AE7)</f>
        <v>2239</v>
      </c>
      <c r="AD7" s="106">
        <f>SUM(AD$8:AD$207)</f>
        <v>2237</v>
      </c>
      <c r="AE7" s="106">
        <f>SUM(AE$8:AE$207)</f>
        <v>2</v>
      </c>
      <c r="AF7" s="106">
        <f>SUM(AG7:AI7)</f>
        <v>11654</v>
      </c>
      <c r="AG7" s="106">
        <f>SUM(AG$8:AG$207)</f>
        <v>11654</v>
      </c>
      <c r="AH7" s="106">
        <f>SUM(AH$8:AH$207)</f>
        <v>0</v>
      </c>
      <c r="AI7" s="106">
        <f>SUM(AI$8:AI$207)</f>
        <v>0</v>
      </c>
      <c r="AJ7" s="106">
        <f>SUM(AK7:AS7)</f>
        <v>12223</v>
      </c>
      <c r="AK7" s="106">
        <f t="shared" ref="AK7:AS7" si="2">SUM(AK$8:AK$207)</f>
        <v>631</v>
      </c>
      <c r="AL7" s="106">
        <f t="shared" si="2"/>
        <v>0</v>
      </c>
      <c r="AM7" s="106">
        <f t="shared" si="2"/>
        <v>9371</v>
      </c>
      <c r="AN7" s="106">
        <f t="shared" si="2"/>
        <v>1474</v>
      </c>
      <c r="AO7" s="106">
        <f t="shared" si="2"/>
        <v>0</v>
      </c>
      <c r="AP7" s="106">
        <f t="shared" si="2"/>
        <v>20</v>
      </c>
      <c r="AQ7" s="106">
        <f t="shared" si="2"/>
        <v>304</v>
      </c>
      <c r="AR7" s="106">
        <f t="shared" si="2"/>
        <v>46</v>
      </c>
      <c r="AS7" s="106">
        <f t="shared" si="2"/>
        <v>377</v>
      </c>
      <c r="AT7" s="106">
        <f>SUM(AU7:AY7)</f>
        <v>378</v>
      </c>
      <c r="AU7" s="106">
        <f>SUM(AU$8:AU$207)</f>
        <v>62</v>
      </c>
      <c r="AV7" s="106">
        <f>SUM(AV$8:AV$207)</f>
        <v>0</v>
      </c>
      <c r="AW7" s="106">
        <f>SUM(AW$8:AW$207)</f>
        <v>316</v>
      </c>
      <c r="AX7" s="106">
        <f>SUM(AX$8:AX$207)</f>
        <v>0</v>
      </c>
      <c r="AY7" s="106">
        <f>SUM(AY$8:AY$207)</f>
        <v>0</v>
      </c>
      <c r="AZ7" s="106">
        <f>SUM(BA7:BC7)</f>
        <v>216</v>
      </c>
      <c r="BA7" s="106">
        <f>SUM(BA$8:BA$207)</f>
        <v>216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20</v>
      </c>
      <c r="B8" s="111" t="s">
        <v>260</v>
      </c>
      <c r="C8" s="99" t="s">
        <v>261</v>
      </c>
      <c r="D8" s="101">
        <f>SUM(E8,+H8,+K8)</f>
        <v>56368</v>
      </c>
      <c r="E8" s="101">
        <f>SUM(F8:G8)</f>
        <v>0</v>
      </c>
      <c r="F8" s="101">
        <v>0</v>
      </c>
      <c r="G8" s="101">
        <v>0</v>
      </c>
      <c r="H8" s="101">
        <f>SUM(I8:J8)</f>
        <v>25110</v>
      </c>
      <c r="I8" s="101">
        <v>25110</v>
      </c>
      <c r="J8" s="101">
        <v>0</v>
      </c>
      <c r="K8" s="101">
        <f>SUM(L8:M8)</f>
        <v>31258</v>
      </c>
      <c r="L8" s="101">
        <v>0</v>
      </c>
      <c r="M8" s="101">
        <v>31258</v>
      </c>
      <c r="N8" s="101">
        <f>SUM(O8,+V8,+AC8)</f>
        <v>56368</v>
      </c>
      <c r="O8" s="101">
        <f>SUM(P8:U8)</f>
        <v>25110</v>
      </c>
      <c r="P8" s="101">
        <v>3499</v>
      </c>
      <c r="Q8" s="101">
        <v>0</v>
      </c>
      <c r="R8" s="101">
        <v>0</v>
      </c>
      <c r="S8" s="101">
        <v>21611</v>
      </c>
      <c r="T8" s="101">
        <v>0</v>
      </c>
      <c r="U8" s="101">
        <v>0</v>
      </c>
      <c r="V8" s="101">
        <f>SUM(W8:AB8)</f>
        <v>31258</v>
      </c>
      <c r="W8" s="101">
        <v>3379</v>
      </c>
      <c r="X8" s="101">
        <v>0</v>
      </c>
      <c r="Y8" s="101">
        <v>0</v>
      </c>
      <c r="Z8" s="101">
        <v>27879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164</v>
      </c>
      <c r="AG8" s="101">
        <v>164</v>
      </c>
      <c r="AH8" s="101">
        <v>0</v>
      </c>
      <c r="AI8" s="101">
        <v>0</v>
      </c>
      <c r="AJ8" s="101">
        <f>SUM(AK8:AS8)</f>
        <v>164</v>
      </c>
      <c r="AK8" s="101">
        <v>0</v>
      </c>
      <c r="AL8" s="101">
        <v>0</v>
      </c>
      <c r="AM8" s="101">
        <v>3</v>
      </c>
      <c r="AN8" s="101">
        <v>161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20</v>
      </c>
      <c r="B9" s="111" t="s">
        <v>264</v>
      </c>
      <c r="C9" s="99" t="s">
        <v>265</v>
      </c>
      <c r="D9" s="101">
        <f>SUM(E9,+H9,+K9)</f>
        <v>29384</v>
      </c>
      <c r="E9" s="101">
        <f>SUM(F9:G9)</f>
        <v>0</v>
      </c>
      <c r="F9" s="101">
        <v>0</v>
      </c>
      <c r="G9" s="101">
        <v>0</v>
      </c>
      <c r="H9" s="101">
        <f>SUM(I9:J9)</f>
        <v>2368</v>
      </c>
      <c r="I9" s="101">
        <v>2368</v>
      </c>
      <c r="J9" s="101">
        <v>0</v>
      </c>
      <c r="K9" s="101">
        <f>SUM(L9:M9)</f>
        <v>27016</v>
      </c>
      <c r="L9" s="101">
        <v>8653</v>
      </c>
      <c r="M9" s="101">
        <v>18363</v>
      </c>
      <c r="N9" s="101">
        <f>SUM(O9,+V9,+AC9)</f>
        <v>29392</v>
      </c>
      <c r="O9" s="101">
        <f>SUM(P9:U9)</f>
        <v>11021</v>
      </c>
      <c r="P9" s="101">
        <v>10403</v>
      </c>
      <c r="Q9" s="101">
        <v>0</v>
      </c>
      <c r="R9" s="101">
        <v>0</v>
      </c>
      <c r="S9" s="101">
        <v>618</v>
      </c>
      <c r="T9" s="101">
        <v>0</v>
      </c>
      <c r="U9" s="101">
        <v>0</v>
      </c>
      <c r="V9" s="101">
        <f>SUM(W9:AB9)</f>
        <v>18363</v>
      </c>
      <c r="W9" s="101">
        <v>14653</v>
      </c>
      <c r="X9" s="101">
        <v>0</v>
      </c>
      <c r="Y9" s="101">
        <v>0</v>
      </c>
      <c r="Z9" s="101">
        <v>3710</v>
      </c>
      <c r="AA9" s="101">
        <v>0</v>
      </c>
      <c r="AB9" s="101">
        <v>0</v>
      </c>
      <c r="AC9" s="101">
        <f>SUM(AD9:AE9)</f>
        <v>8</v>
      </c>
      <c r="AD9" s="101">
        <v>8</v>
      </c>
      <c r="AE9" s="101">
        <v>0</v>
      </c>
      <c r="AF9" s="101">
        <f>SUM(AG9:AI9)</f>
        <v>539</v>
      </c>
      <c r="AG9" s="101">
        <v>539</v>
      </c>
      <c r="AH9" s="101">
        <v>0</v>
      </c>
      <c r="AI9" s="101">
        <v>0</v>
      </c>
      <c r="AJ9" s="101">
        <f>SUM(AK9:AS9)</f>
        <v>539</v>
      </c>
      <c r="AK9" s="101">
        <v>0</v>
      </c>
      <c r="AL9" s="101">
        <v>0</v>
      </c>
      <c r="AM9" s="101">
        <v>202</v>
      </c>
      <c r="AN9" s="101">
        <v>337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20</v>
      </c>
      <c r="B10" s="111" t="s">
        <v>266</v>
      </c>
      <c r="C10" s="99" t="s">
        <v>267</v>
      </c>
      <c r="D10" s="101">
        <f>SUM(E10,+H10,+K10)</f>
        <v>16547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16547</v>
      </c>
      <c r="L10" s="101">
        <v>2628</v>
      </c>
      <c r="M10" s="101">
        <v>13919</v>
      </c>
      <c r="N10" s="101">
        <f>SUM(O10,+V10,+AC10)</f>
        <v>16547</v>
      </c>
      <c r="O10" s="101">
        <f>SUM(P10:U10)</f>
        <v>2628</v>
      </c>
      <c r="P10" s="101">
        <v>2628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13919</v>
      </c>
      <c r="W10" s="101">
        <v>13919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221</v>
      </c>
      <c r="AG10" s="101">
        <v>221</v>
      </c>
      <c r="AH10" s="101">
        <v>0</v>
      </c>
      <c r="AI10" s="101">
        <v>0</v>
      </c>
      <c r="AJ10" s="101">
        <f>SUM(AK10:AS10)</f>
        <v>221</v>
      </c>
      <c r="AK10" s="101">
        <v>0</v>
      </c>
      <c r="AL10" s="101">
        <v>0</v>
      </c>
      <c r="AM10" s="101">
        <v>221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159</v>
      </c>
      <c r="BA10" s="101">
        <v>159</v>
      </c>
      <c r="BB10" s="101">
        <v>0</v>
      </c>
      <c r="BC10" s="101">
        <v>0</v>
      </c>
    </row>
    <row r="11" spans="1:55" s="103" customFormat="1" ht="13.5" customHeight="1">
      <c r="A11" s="113" t="s">
        <v>20</v>
      </c>
      <c r="B11" s="111" t="s">
        <v>268</v>
      </c>
      <c r="C11" s="99" t="s">
        <v>269</v>
      </c>
      <c r="D11" s="101">
        <f>SUM(E11,+H11,+K11)</f>
        <v>46769</v>
      </c>
      <c r="E11" s="101">
        <f>SUM(F11:G11)</f>
        <v>0</v>
      </c>
      <c r="F11" s="101">
        <v>0</v>
      </c>
      <c r="G11" s="101">
        <v>0</v>
      </c>
      <c r="H11" s="101">
        <f>SUM(I11:J11)</f>
        <v>5</v>
      </c>
      <c r="I11" s="101">
        <v>5</v>
      </c>
      <c r="J11" s="101">
        <v>0</v>
      </c>
      <c r="K11" s="101">
        <f>SUM(L11:M11)</f>
        <v>46764</v>
      </c>
      <c r="L11" s="101">
        <v>12087</v>
      </c>
      <c r="M11" s="101">
        <v>34677</v>
      </c>
      <c r="N11" s="101">
        <f>SUM(O11,+V11,+AC11)</f>
        <v>46769</v>
      </c>
      <c r="O11" s="101">
        <f>SUM(P11:U11)</f>
        <v>12092</v>
      </c>
      <c r="P11" s="101">
        <v>12092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34677</v>
      </c>
      <c r="W11" s="101">
        <v>34677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873</v>
      </c>
      <c r="AG11" s="101">
        <v>873</v>
      </c>
      <c r="AH11" s="101">
        <v>0</v>
      </c>
      <c r="AI11" s="101">
        <v>0</v>
      </c>
      <c r="AJ11" s="101">
        <f>SUM(AK11:AS11)</f>
        <v>873</v>
      </c>
      <c r="AK11" s="101">
        <v>0</v>
      </c>
      <c r="AL11" s="101">
        <v>0</v>
      </c>
      <c r="AM11" s="101">
        <v>873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124</v>
      </c>
      <c r="AU11" s="101">
        <v>0</v>
      </c>
      <c r="AV11" s="101">
        <v>0</v>
      </c>
      <c r="AW11" s="101">
        <v>124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20</v>
      </c>
      <c r="B12" s="111" t="s">
        <v>270</v>
      </c>
      <c r="C12" s="99" t="s">
        <v>271</v>
      </c>
      <c r="D12" s="101">
        <f>SUM(E12,+H12,+K12)</f>
        <v>103184</v>
      </c>
      <c r="E12" s="101">
        <f>SUM(F12:G12)</f>
        <v>9582</v>
      </c>
      <c r="F12" s="101">
        <v>9582</v>
      </c>
      <c r="G12" s="101">
        <v>0</v>
      </c>
      <c r="H12" s="101">
        <f>SUM(I12:J12)</f>
        <v>164</v>
      </c>
      <c r="I12" s="101">
        <v>164</v>
      </c>
      <c r="J12" s="101">
        <v>0</v>
      </c>
      <c r="K12" s="101">
        <f>SUM(L12:M12)</f>
        <v>93438</v>
      </c>
      <c r="L12" s="101">
        <v>33444</v>
      </c>
      <c r="M12" s="101">
        <v>59994</v>
      </c>
      <c r="N12" s="101">
        <f>SUM(O12,+V12,+AC12)</f>
        <v>103184</v>
      </c>
      <c r="O12" s="101">
        <f>SUM(P12:U12)</f>
        <v>43190</v>
      </c>
      <c r="P12" s="101">
        <v>43190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59994</v>
      </c>
      <c r="W12" s="101">
        <v>54049</v>
      </c>
      <c r="X12" s="101">
        <v>0</v>
      </c>
      <c r="Y12" s="101">
        <v>0</v>
      </c>
      <c r="Z12" s="101">
        <v>5945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3372</v>
      </c>
      <c r="AG12" s="101">
        <v>3372</v>
      </c>
      <c r="AH12" s="101">
        <v>0</v>
      </c>
      <c r="AI12" s="101">
        <v>0</v>
      </c>
      <c r="AJ12" s="101">
        <f>SUM(AK12:AS12)</f>
        <v>3372</v>
      </c>
      <c r="AK12" s="101">
        <v>0</v>
      </c>
      <c r="AL12" s="101">
        <v>0</v>
      </c>
      <c r="AM12" s="101">
        <v>2496</v>
      </c>
      <c r="AN12" s="101">
        <v>876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107</v>
      </c>
      <c r="AU12" s="101">
        <v>0</v>
      </c>
      <c r="AV12" s="101">
        <v>0</v>
      </c>
      <c r="AW12" s="101">
        <v>107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20</v>
      </c>
      <c r="B13" s="111" t="s">
        <v>272</v>
      </c>
      <c r="C13" s="99" t="s">
        <v>273</v>
      </c>
      <c r="D13" s="101">
        <f>SUM(E13,+H13,+K13)</f>
        <v>97706</v>
      </c>
      <c r="E13" s="101">
        <f>SUM(F13:G13)</f>
        <v>0</v>
      </c>
      <c r="F13" s="101">
        <v>0</v>
      </c>
      <c r="G13" s="101">
        <v>0</v>
      </c>
      <c r="H13" s="101">
        <f>SUM(I13:J13)</f>
        <v>94</v>
      </c>
      <c r="I13" s="101">
        <v>94</v>
      </c>
      <c r="J13" s="101">
        <v>0</v>
      </c>
      <c r="K13" s="101">
        <f>SUM(L13:M13)</f>
        <v>97612</v>
      </c>
      <c r="L13" s="101">
        <v>24646</v>
      </c>
      <c r="M13" s="101">
        <v>72966</v>
      </c>
      <c r="N13" s="101">
        <f>SUM(O13,+V13,+AC13)</f>
        <v>98059</v>
      </c>
      <c r="O13" s="101">
        <f>SUM(P13:U13)</f>
        <v>24740</v>
      </c>
      <c r="P13" s="101">
        <v>24740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72966</v>
      </c>
      <c r="W13" s="101">
        <v>72966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353</v>
      </c>
      <c r="AD13" s="101">
        <v>353</v>
      </c>
      <c r="AE13" s="101">
        <v>0</v>
      </c>
      <c r="AF13" s="101">
        <f>SUM(AG13:AI13)</f>
        <v>2105</v>
      </c>
      <c r="AG13" s="101">
        <v>2105</v>
      </c>
      <c r="AH13" s="101">
        <v>0</v>
      </c>
      <c r="AI13" s="101">
        <v>0</v>
      </c>
      <c r="AJ13" s="101">
        <f>SUM(AK13:AS13)</f>
        <v>2105</v>
      </c>
      <c r="AK13" s="101">
        <v>0</v>
      </c>
      <c r="AL13" s="101">
        <v>0</v>
      </c>
      <c r="AM13" s="101">
        <v>2085</v>
      </c>
      <c r="AN13" s="101">
        <v>0</v>
      </c>
      <c r="AO13" s="101">
        <v>0</v>
      </c>
      <c r="AP13" s="101">
        <v>0</v>
      </c>
      <c r="AQ13" s="101">
        <v>0</v>
      </c>
      <c r="AR13" s="101">
        <v>20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20</v>
      </c>
      <c r="B14" s="111" t="s">
        <v>274</v>
      </c>
      <c r="C14" s="99" t="s">
        <v>275</v>
      </c>
      <c r="D14" s="101">
        <f>SUM(E14,+H14,+K14)</f>
        <v>22617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22617</v>
      </c>
      <c r="L14" s="101">
        <v>5549</v>
      </c>
      <c r="M14" s="101">
        <v>17068</v>
      </c>
      <c r="N14" s="101">
        <f>SUM(O14,+V14,+AC14)</f>
        <v>22633</v>
      </c>
      <c r="O14" s="101">
        <f>SUM(P14:U14)</f>
        <v>5549</v>
      </c>
      <c r="P14" s="101">
        <v>5549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17068</v>
      </c>
      <c r="W14" s="101">
        <v>17068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16</v>
      </c>
      <c r="AD14" s="101">
        <v>16</v>
      </c>
      <c r="AE14" s="101">
        <v>0</v>
      </c>
      <c r="AF14" s="101">
        <f>SUM(AG14:AI14)</f>
        <v>55</v>
      </c>
      <c r="AG14" s="101">
        <v>55</v>
      </c>
      <c r="AH14" s="101">
        <v>0</v>
      </c>
      <c r="AI14" s="101">
        <v>0</v>
      </c>
      <c r="AJ14" s="101">
        <f>SUM(AK14:AS14)</f>
        <v>550</v>
      </c>
      <c r="AK14" s="101">
        <v>550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55</v>
      </c>
      <c r="AU14" s="101">
        <v>55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20</v>
      </c>
      <c r="B15" s="111" t="s">
        <v>276</v>
      </c>
      <c r="C15" s="99" t="s">
        <v>277</v>
      </c>
      <c r="D15" s="101">
        <f>SUM(E15,+H15,+K15)</f>
        <v>30838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30838</v>
      </c>
      <c r="L15" s="101">
        <v>7735</v>
      </c>
      <c r="M15" s="101">
        <v>23103</v>
      </c>
      <c r="N15" s="101">
        <f>SUM(O15,+V15,+AC15)</f>
        <v>31061</v>
      </c>
      <c r="O15" s="101">
        <f>SUM(P15:U15)</f>
        <v>7735</v>
      </c>
      <c r="P15" s="101">
        <v>7735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23103</v>
      </c>
      <c r="W15" s="101">
        <v>23103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223</v>
      </c>
      <c r="AD15" s="101">
        <v>223</v>
      </c>
      <c r="AE15" s="101">
        <v>0</v>
      </c>
      <c r="AF15" s="101">
        <f>SUM(AG15:AI15)</f>
        <v>56</v>
      </c>
      <c r="AG15" s="101">
        <v>56</v>
      </c>
      <c r="AH15" s="101">
        <v>0</v>
      </c>
      <c r="AI15" s="101">
        <v>0</v>
      </c>
      <c r="AJ15" s="101">
        <f>SUM(AK15:AS15)</f>
        <v>56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30</v>
      </c>
      <c r="AR15" s="101">
        <v>26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30</v>
      </c>
      <c r="BA15" s="101">
        <v>30</v>
      </c>
      <c r="BB15" s="101">
        <v>0</v>
      </c>
      <c r="BC15" s="101">
        <v>0</v>
      </c>
    </row>
    <row r="16" spans="1:55" s="103" customFormat="1" ht="13.5" customHeight="1">
      <c r="A16" s="113" t="s">
        <v>20</v>
      </c>
      <c r="B16" s="111" t="s">
        <v>278</v>
      </c>
      <c r="C16" s="99" t="s">
        <v>279</v>
      </c>
      <c r="D16" s="101">
        <f>SUM(E16,+H16,+K16)</f>
        <v>14923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14923</v>
      </c>
      <c r="L16" s="101">
        <v>5780</v>
      </c>
      <c r="M16" s="101">
        <v>9143</v>
      </c>
      <c r="N16" s="101">
        <f>SUM(O16,+V16,+AC16)</f>
        <v>16368</v>
      </c>
      <c r="O16" s="101">
        <f>SUM(P16:U16)</f>
        <v>5780</v>
      </c>
      <c r="P16" s="101">
        <v>5780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9143</v>
      </c>
      <c r="W16" s="101">
        <v>9143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1445</v>
      </c>
      <c r="AD16" s="101">
        <v>1445</v>
      </c>
      <c r="AE16" s="101">
        <v>0</v>
      </c>
      <c r="AF16" s="101">
        <f>SUM(AG16:AI16)</f>
        <v>34</v>
      </c>
      <c r="AG16" s="101">
        <v>34</v>
      </c>
      <c r="AH16" s="101">
        <v>0</v>
      </c>
      <c r="AI16" s="101">
        <v>0</v>
      </c>
      <c r="AJ16" s="101">
        <f>SUM(AK16:AS16)</f>
        <v>34</v>
      </c>
      <c r="AK16" s="101">
        <v>0</v>
      </c>
      <c r="AL16" s="101">
        <v>0</v>
      </c>
      <c r="AM16" s="101">
        <v>34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20</v>
      </c>
      <c r="B17" s="111" t="s">
        <v>280</v>
      </c>
      <c r="C17" s="99" t="s">
        <v>281</v>
      </c>
      <c r="D17" s="101">
        <f>SUM(E17,+H17,+K17)</f>
        <v>2925</v>
      </c>
      <c r="E17" s="101">
        <f>SUM(F17:G17)</f>
        <v>0</v>
      </c>
      <c r="F17" s="101">
        <v>0</v>
      </c>
      <c r="G17" s="101">
        <v>0</v>
      </c>
      <c r="H17" s="101">
        <f>SUM(I17:J17)</f>
        <v>493</v>
      </c>
      <c r="I17" s="101">
        <v>493</v>
      </c>
      <c r="J17" s="101">
        <v>0</v>
      </c>
      <c r="K17" s="101">
        <f>SUM(L17:M17)</f>
        <v>2432</v>
      </c>
      <c r="L17" s="101">
        <v>0</v>
      </c>
      <c r="M17" s="101">
        <v>2432</v>
      </c>
      <c r="N17" s="101">
        <f>SUM(O17,+V17,+AC17)</f>
        <v>2925</v>
      </c>
      <c r="O17" s="101">
        <f>SUM(P17:U17)</f>
        <v>493</v>
      </c>
      <c r="P17" s="101">
        <v>0</v>
      </c>
      <c r="Q17" s="101">
        <v>0</v>
      </c>
      <c r="R17" s="101">
        <v>0</v>
      </c>
      <c r="S17" s="101">
        <v>493</v>
      </c>
      <c r="T17" s="101">
        <v>0</v>
      </c>
      <c r="U17" s="101">
        <v>0</v>
      </c>
      <c r="V17" s="101">
        <f>SUM(W17:AB17)</f>
        <v>2432</v>
      </c>
      <c r="W17" s="101">
        <v>0</v>
      </c>
      <c r="X17" s="101">
        <v>0</v>
      </c>
      <c r="Y17" s="101">
        <v>0</v>
      </c>
      <c r="Z17" s="101">
        <v>2432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20</v>
      </c>
      <c r="B18" s="111" t="s">
        <v>282</v>
      </c>
      <c r="C18" s="99" t="s">
        <v>283</v>
      </c>
      <c r="D18" s="101">
        <f>SUM(E18,+H18,+K18)</f>
        <v>83291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83291</v>
      </c>
      <c r="L18" s="101">
        <v>16211</v>
      </c>
      <c r="M18" s="101">
        <v>67080</v>
      </c>
      <c r="N18" s="101">
        <f>SUM(O18,+V18,+AC18)</f>
        <v>83291</v>
      </c>
      <c r="O18" s="101">
        <f>SUM(P18:U18)</f>
        <v>16211</v>
      </c>
      <c r="P18" s="101">
        <v>16211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67080</v>
      </c>
      <c r="W18" s="101">
        <v>67080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2094</v>
      </c>
      <c r="AG18" s="101">
        <v>2094</v>
      </c>
      <c r="AH18" s="101">
        <v>0</v>
      </c>
      <c r="AI18" s="101">
        <v>0</v>
      </c>
      <c r="AJ18" s="101">
        <f>SUM(AK18:AS18)</f>
        <v>2168</v>
      </c>
      <c r="AK18" s="101">
        <v>81</v>
      </c>
      <c r="AL18" s="101">
        <v>0</v>
      </c>
      <c r="AM18" s="101">
        <v>2087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92</v>
      </c>
      <c r="AU18" s="101">
        <v>7</v>
      </c>
      <c r="AV18" s="101">
        <v>0</v>
      </c>
      <c r="AW18" s="101">
        <v>85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20</v>
      </c>
      <c r="B19" s="111" t="s">
        <v>284</v>
      </c>
      <c r="C19" s="99" t="s">
        <v>285</v>
      </c>
      <c r="D19" s="101">
        <f>SUM(E19,+H19,+K19)</f>
        <v>33281</v>
      </c>
      <c r="E19" s="101">
        <f>SUM(F19:G19)</f>
        <v>0</v>
      </c>
      <c r="F19" s="101">
        <v>0</v>
      </c>
      <c r="G19" s="101">
        <v>0</v>
      </c>
      <c r="H19" s="101">
        <f>SUM(I19:J19)</f>
        <v>1890</v>
      </c>
      <c r="I19" s="101">
        <v>1890</v>
      </c>
      <c r="J19" s="101">
        <v>0</v>
      </c>
      <c r="K19" s="101">
        <f>SUM(L19:M19)</f>
        <v>31391</v>
      </c>
      <c r="L19" s="101">
        <v>3353</v>
      </c>
      <c r="M19" s="101">
        <v>28038</v>
      </c>
      <c r="N19" s="101">
        <f>SUM(O19,+V19,+AC19)</f>
        <v>33281</v>
      </c>
      <c r="O19" s="101">
        <f>SUM(P19:U19)</f>
        <v>5243</v>
      </c>
      <c r="P19" s="101">
        <v>5235</v>
      </c>
      <c r="Q19" s="101">
        <v>0</v>
      </c>
      <c r="R19" s="101">
        <v>0</v>
      </c>
      <c r="S19" s="101">
        <v>8</v>
      </c>
      <c r="T19" s="101">
        <v>0</v>
      </c>
      <c r="U19" s="101">
        <v>0</v>
      </c>
      <c r="V19" s="101">
        <f>SUM(W19:AB19)</f>
        <v>28038</v>
      </c>
      <c r="W19" s="101">
        <v>28026</v>
      </c>
      <c r="X19" s="101">
        <v>0</v>
      </c>
      <c r="Y19" s="101">
        <v>0</v>
      </c>
      <c r="Z19" s="101">
        <v>12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1228</v>
      </c>
      <c r="AG19" s="101">
        <v>1228</v>
      </c>
      <c r="AH19" s="101">
        <v>0</v>
      </c>
      <c r="AI19" s="101">
        <v>0</v>
      </c>
      <c r="AJ19" s="101">
        <f>SUM(AK19:AS19)</f>
        <v>1228</v>
      </c>
      <c r="AK19" s="101">
        <v>0</v>
      </c>
      <c r="AL19" s="101">
        <v>0</v>
      </c>
      <c r="AM19" s="101">
        <v>1208</v>
      </c>
      <c r="AN19" s="101">
        <v>0</v>
      </c>
      <c r="AO19" s="101">
        <v>0</v>
      </c>
      <c r="AP19" s="101">
        <v>20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20</v>
      </c>
      <c r="B20" s="111" t="s">
        <v>286</v>
      </c>
      <c r="C20" s="99" t="s">
        <v>287</v>
      </c>
      <c r="D20" s="101">
        <f>SUM(E20,+H20,+K20)</f>
        <v>20486</v>
      </c>
      <c r="E20" s="101">
        <f>SUM(F20:G20)</f>
        <v>0</v>
      </c>
      <c r="F20" s="101">
        <v>0</v>
      </c>
      <c r="G20" s="101">
        <v>0</v>
      </c>
      <c r="H20" s="101">
        <f>SUM(I20:J20)</f>
        <v>11792</v>
      </c>
      <c r="I20" s="101">
        <v>3635</v>
      </c>
      <c r="J20" s="101">
        <v>8157</v>
      </c>
      <c r="K20" s="101">
        <f>SUM(L20:M20)</f>
        <v>8694</v>
      </c>
      <c r="L20" s="101">
        <v>0</v>
      </c>
      <c r="M20" s="101">
        <v>8694</v>
      </c>
      <c r="N20" s="101">
        <f>SUM(O20,+V20,+AC20)</f>
        <v>20486</v>
      </c>
      <c r="O20" s="101">
        <f>SUM(P20:U20)</f>
        <v>3635</v>
      </c>
      <c r="P20" s="101">
        <v>3635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16851</v>
      </c>
      <c r="W20" s="101">
        <v>16851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</v>
      </c>
      <c r="AG20" s="101">
        <v>1</v>
      </c>
      <c r="AH20" s="101">
        <v>0</v>
      </c>
      <c r="AI20" s="101">
        <v>0</v>
      </c>
      <c r="AJ20" s="101">
        <f>SUM(AK20:AS20)</f>
        <v>1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1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20</v>
      </c>
      <c r="B21" s="111" t="s">
        <v>288</v>
      </c>
      <c r="C21" s="99" t="s">
        <v>289</v>
      </c>
      <c r="D21" s="101">
        <f>SUM(E21,+H21,+K21)</f>
        <v>8260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8260</v>
      </c>
      <c r="L21" s="101">
        <v>4174</v>
      </c>
      <c r="M21" s="101">
        <v>4086</v>
      </c>
      <c r="N21" s="101">
        <f>SUM(O21,+V21,+AC21)</f>
        <v>8260</v>
      </c>
      <c r="O21" s="101">
        <f>SUM(P21:U21)</f>
        <v>4174</v>
      </c>
      <c r="P21" s="101">
        <v>0</v>
      </c>
      <c r="Q21" s="101">
        <v>0</v>
      </c>
      <c r="R21" s="101">
        <v>0</v>
      </c>
      <c r="S21" s="101">
        <v>4174</v>
      </c>
      <c r="T21" s="101">
        <v>0</v>
      </c>
      <c r="U21" s="101">
        <v>0</v>
      </c>
      <c r="V21" s="101">
        <f>SUM(W21:AB21)</f>
        <v>4086</v>
      </c>
      <c r="W21" s="101">
        <v>0</v>
      </c>
      <c r="X21" s="101">
        <v>0</v>
      </c>
      <c r="Y21" s="101">
        <v>0</v>
      </c>
      <c r="Z21" s="101">
        <v>4086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20</v>
      </c>
      <c r="B22" s="111" t="s">
        <v>290</v>
      </c>
      <c r="C22" s="99" t="s">
        <v>291</v>
      </c>
      <c r="D22" s="101">
        <f>SUM(E22,+H22,+K22)</f>
        <v>3706</v>
      </c>
      <c r="E22" s="101">
        <f>SUM(F22:G22)</f>
        <v>0</v>
      </c>
      <c r="F22" s="101">
        <v>0</v>
      </c>
      <c r="G22" s="101">
        <v>0</v>
      </c>
      <c r="H22" s="101">
        <f>SUM(I22:J22)</f>
        <v>990</v>
      </c>
      <c r="I22" s="101">
        <v>990</v>
      </c>
      <c r="J22" s="101">
        <v>0</v>
      </c>
      <c r="K22" s="101">
        <f>SUM(L22:M22)</f>
        <v>2716</v>
      </c>
      <c r="L22" s="101">
        <v>0</v>
      </c>
      <c r="M22" s="101">
        <v>2716</v>
      </c>
      <c r="N22" s="101">
        <f>SUM(O22,+V22,+AC22)</f>
        <v>3710</v>
      </c>
      <c r="O22" s="101">
        <f>SUM(P22:U22)</f>
        <v>990</v>
      </c>
      <c r="P22" s="101">
        <v>990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2716</v>
      </c>
      <c r="W22" s="101">
        <v>2716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4</v>
      </c>
      <c r="AD22" s="101">
        <v>2</v>
      </c>
      <c r="AE22" s="101">
        <v>2</v>
      </c>
      <c r="AF22" s="101">
        <f>SUM(AG22:AI22)</f>
        <v>89</v>
      </c>
      <c r="AG22" s="101">
        <v>89</v>
      </c>
      <c r="AH22" s="101">
        <v>0</v>
      </c>
      <c r="AI22" s="101">
        <v>0</v>
      </c>
      <c r="AJ22" s="101">
        <f>SUM(AK22:AS22)</f>
        <v>89</v>
      </c>
      <c r="AK22" s="101">
        <v>0</v>
      </c>
      <c r="AL22" s="101">
        <v>0</v>
      </c>
      <c r="AM22" s="101">
        <v>2</v>
      </c>
      <c r="AN22" s="101">
        <v>87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20</v>
      </c>
      <c r="B23" s="111" t="s">
        <v>292</v>
      </c>
      <c r="C23" s="99" t="s">
        <v>293</v>
      </c>
      <c r="D23" s="101">
        <f>SUM(E23,+H23,+K23)</f>
        <v>1139</v>
      </c>
      <c r="E23" s="101">
        <f>SUM(F23:G23)</f>
        <v>0</v>
      </c>
      <c r="F23" s="101">
        <v>0</v>
      </c>
      <c r="G23" s="101">
        <v>0</v>
      </c>
      <c r="H23" s="101">
        <f>SUM(I23:J23)</f>
        <v>445</v>
      </c>
      <c r="I23" s="101">
        <v>445</v>
      </c>
      <c r="J23" s="101">
        <v>0</v>
      </c>
      <c r="K23" s="101">
        <f>SUM(L23:M23)</f>
        <v>694</v>
      </c>
      <c r="L23" s="101">
        <v>0</v>
      </c>
      <c r="M23" s="101">
        <v>694</v>
      </c>
      <c r="N23" s="101">
        <f>SUM(O23,+V23,+AC23)</f>
        <v>1139</v>
      </c>
      <c r="O23" s="101">
        <f>SUM(P23:U23)</f>
        <v>445</v>
      </c>
      <c r="P23" s="101">
        <v>445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694</v>
      </c>
      <c r="W23" s="101">
        <v>694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</v>
      </c>
      <c r="AG23" s="101">
        <v>1</v>
      </c>
      <c r="AH23" s="101">
        <v>0</v>
      </c>
      <c r="AI23" s="101">
        <v>0</v>
      </c>
      <c r="AJ23" s="101">
        <f>SUM(AK23:AS23)</f>
        <v>1</v>
      </c>
      <c r="AK23" s="101">
        <v>0</v>
      </c>
      <c r="AL23" s="101">
        <v>0</v>
      </c>
      <c r="AM23" s="101">
        <v>1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27</v>
      </c>
      <c r="BA23" s="101">
        <v>27</v>
      </c>
      <c r="BB23" s="101">
        <v>0</v>
      </c>
      <c r="BC23" s="101">
        <v>0</v>
      </c>
    </row>
    <row r="24" spans="1:55" s="103" customFormat="1" ht="13.5" customHeight="1">
      <c r="A24" s="113" t="s">
        <v>20</v>
      </c>
      <c r="B24" s="111" t="s">
        <v>294</v>
      </c>
      <c r="C24" s="99" t="s">
        <v>295</v>
      </c>
      <c r="D24" s="101">
        <f>SUM(E24,+H24,+K24)</f>
        <v>3017</v>
      </c>
      <c r="E24" s="101">
        <f>SUM(F24:G24)</f>
        <v>0</v>
      </c>
      <c r="F24" s="101">
        <v>0</v>
      </c>
      <c r="G24" s="101">
        <v>0</v>
      </c>
      <c r="H24" s="101">
        <f>SUM(I24:J24)</f>
        <v>1019</v>
      </c>
      <c r="I24" s="101">
        <v>1019</v>
      </c>
      <c r="J24" s="101">
        <v>0</v>
      </c>
      <c r="K24" s="101">
        <f>SUM(L24:M24)</f>
        <v>1998</v>
      </c>
      <c r="L24" s="101">
        <v>0</v>
      </c>
      <c r="M24" s="101">
        <v>1998</v>
      </c>
      <c r="N24" s="101">
        <f>SUM(O24,+V24,+AC24)</f>
        <v>3017</v>
      </c>
      <c r="O24" s="101">
        <f>SUM(P24:U24)</f>
        <v>1019</v>
      </c>
      <c r="P24" s="101">
        <v>1019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1998</v>
      </c>
      <c r="W24" s="101">
        <v>1998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72</v>
      </c>
      <c r="AG24" s="101">
        <v>72</v>
      </c>
      <c r="AH24" s="101">
        <v>0</v>
      </c>
      <c r="AI24" s="101">
        <v>0</v>
      </c>
      <c r="AJ24" s="101">
        <f>SUM(AK24:AS24)</f>
        <v>72</v>
      </c>
      <c r="AK24" s="101">
        <v>0</v>
      </c>
      <c r="AL24" s="101">
        <v>0</v>
      </c>
      <c r="AM24" s="101">
        <v>1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71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20</v>
      </c>
      <c r="B25" s="111" t="s">
        <v>296</v>
      </c>
      <c r="C25" s="99" t="s">
        <v>297</v>
      </c>
      <c r="D25" s="101">
        <f>SUM(E25,+H25,+K25)</f>
        <v>567</v>
      </c>
      <c r="E25" s="101">
        <f>SUM(F25:G25)</f>
        <v>0</v>
      </c>
      <c r="F25" s="101">
        <v>0</v>
      </c>
      <c r="G25" s="101">
        <v>0</v>
      </c>
      <c r="H25" s="101">
        <f>SUM(I25:J25)</f>
        <v>155</v>
      </c>
      <c r="I25" s="101">
        <v>155</v>
      </c>
      <c r="J25" s="101">
        <v>0</v>
      </c>
      <c r="K25" s="101">
        <f>SUM(L25:M25)</f>
        <v>412</v>
      </c>
      <c r="L25" s="101">
        <v>0</v>
      </c>
      <c r="M25" s="101">
        <v>412</v>
      </c>
      <c r="N25" s="101">
        <f>SUM(O25,+V25,+AC25)</f>
        <v>567</v>
      </c>
      <c r="O25" s="101">
        <f>SUM(P25:U25)</f>
        <v>155</v>
      </c>
      <c r="P25" s="101">
        <v>155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412</v>
      </c>
      <c r="W25" s="101">
        <v>412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13</v>
      </c>
      <c r="AG25" s="101">
        <v>13</v>
      </c>
      <c r="AH25" s="101">
        <v>0</v>
      </c>
      <c r="AI25" s="101">
        <v>0</v>
      </c>
      <c r="AJ25" s="101">
        <f>SUM(AK25:AS25)</f>
        <v>13</v>
      </c>
      <c r="AK25" s="101">
        <v>0</v>
      </c>
      <c r="AL25" s="101">
        <v>0</v>
      </c>
      <c r="AM25" s="101">
        <v>0</v>
      </c>
      <c r="AN25" s="101">
        <v>13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20</v>
      </c>
      <c r="B26" s="111" t="s">
        <v>298</v>
      </c>
      <c r="C26" s="99" t="s">
        <v>299</v>
      </c>
      <c r="D26" s="101">
        <f>SUM(E26,+H26,+K26)</f>
        <v>3965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3965</v>
      </c>
      <c r="L26" s="101">
        <v>761</v>
      </c>
      <c r="M26" s="101">
        <v>3204</v>
      </c>
      <c r="N26" s="101">
        <f>SUM(O26,+V26,+AC26)</f>
        <v>4009</v>
      </c>
      <c r="O26" s="101">
        <f>SUM(P26:U26)</f>
        <v>761</v>
      </c>
      <c r="P26" s="101">
        <v>0</v>
      </c>
      <c r="Q26" s="101">
        <v>0</v>
      </c>
      <c r="R26" s="101">
        <v>0</v>
      </c>
      <c r="S26" s="101">
        <v>761</v>
      </c>
      <c r="T26" s="101">
        <v>0</v>
      </c>
      <c r="U26" s="101">
        <v>0</v>
      </c>
      <c r="V26" s="101">
        <f>SUM(W26:AB26)</f>
        <v>3204</v>
      </c>
      <c r="W26" s="101">
        <v>0</v>
      </c>
      <c r="X26" s="101">
        <v>0</v>
      </c>
      <c r="Y26" s="101">
        <v>0</v>
      </c>
      <c r="Z26" s="101">
        <v>3204</v>
      </c>
      <c r="AA26" s="101">
        <v>0</v>
      </c>
      <c r="AB26" s="101">
        <v>0</v>
      </c>
      <c r="AC26" s="101">
        <f>SUM(AD26:AE26)</f>
        <v>44</v>
      </c>
      <c r="AD26" s="101">
        <v>44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20</v>
      </c>
      <c r="B27" s="111" t="s">
        <v>300</v>
      </c>
      <c r="C27" s="99" t="s">
        <v>301</v>
      </c>
      <c r="D27" s="101">
        <f>SUM(E27,+H27,+K27)</f>
        <v>9692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9692</v>
      </c>
      <c r="L27" s="101">
        <v>1482</v>
      </c>
      <c r="M27" s="101">
        <v>8210</v>
      </c>
      <c r="N27" s="101">
        <f>SUM(O27,+V27,+AC27)</f>
        <v>9710</v>
      </c>
      <c r="O27" s="101">
        <f>SUM(P27:U27)</f>
        <v>1482</v>
      </c>
      <c r="P27" s="101">
        <v>1482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8210</v>
      </c>
      <c r="W27" s="101">
        <v>8210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18</v>
      </c>
      <c r="AD27" s="101">
        <v>18</v>
      </c>
      <c r="AE27" s="101">
        <v>0</v>
      </c>
      <c r="AF27" s="101">
        <f>SUM(AG27:AI27)</f>
        <v>239</v>
      </c>
      <c r="AG27" s="101">
        <v>239</v>
      </c>
      <c r="AH27" s="101">
        <v>0</v>
      </c>
      <c r="AI27" s="101">
        <v>0</v>
      </c>
      <c r="AJ27" s="101">
        <f>SUM(AK27:AS27)</f>
        <v>239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239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20</v>
      </c>
      <c r="B28" s="111" t="s">
        <v>302</v>
      </c>
      <c r="C28" s="99" t="s">
        <v>303</v>
      </c>
      <c r="D28" s="101">
        <f>SUM(E28,+H28,+K28)</f>
        <v>4942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4942</v>
      </c>
      <c r="L28" s="101">
        <v>1421</v>
      </c>
      <c r="M28" s="101">
        <v>3521</v>
      </c>
      <c r="N28" s="101">
        <f>SUM(O28,+V28,+AC28)</f>
        <v>4942</v>
      </c>
      <c r="O28" s="101">
        <f>SUM(P28:U28)</f>
        <v>1421</v>
      </c>
      <c r="P28" s="101">
        <v>1421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3521</v>
      </c>
      <c r="W28" s="101">
        <v>3521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158</v>
      </c>
      <c r="AG28" s="101">
        <v>158</v>
      </c>
      <c r="AH28" s="101">
        <v>0</v>
      </c>
      <c r="AI28" s="101">
        <v>0</v>
      </c>
      <c r="AJ28" s="101">
        <f>SUM(AK28:AS28)</f>
        <v>158</v>
      </c>
      <c r="AK28" s="101">
        <v>0</v>
      </c>
      <c r="AL28" s="101">
        <v>0</v>
      </c>
      <c r="AM28" s="101">
        <v>158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20</v>
      </c>
      <c r="B29" s="111" t="s">
        <v>304</v>
      </c>
      <c r="C29" s="99" t="s">
        <v>305</v>
      </c>
      <c r="D29" s="101">
        <f>SUM(E29,+H29,+K29)</f>
        <v>14261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14261</v>
      </c>
      <c r="L29" s="101">
        <v>3099</v>
      </c>
      <c r="M29" s="101">
        <v>11162</v>
      </c>
      <c r="N29" s="101">
        <f>SUM(O29,+V29,+AC29)</f>
        <v>14261</v>
      </c>
      <c r="O29" s="101">
        <f>SUM(P29:U29)</f>
        <v>3099</v>
      </c>
      <c r="P29" s="101">
        <v>3099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11162</v>
      </c>
      <c r="W29" s="101">
        <v>11162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300</v>
      </c>
      <c r="AG29" s="101">
        <v>300</v>
      </c>
      <c r="AH29" s="101">
        <v>0</v>
      </c>
      <c r="AI29" s="101">
        <v>0</v>
      </c>
      <c r="AJ29" s="101">
        <f>SUM(AK29:AS29)</f>
        <v>300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300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20</v>
      </c>
      <c r="B30" s="111" t="s">
        <v>306</v>
      </c>
      <c r="C30" s="99" t="s">
        <v>307</v>
      </c>
      <c r="D30" s="101">
        <f>SUM(E30,+H30,+K30)</f>
        <v>5581</v>
      </c>
      <c r="E30" s="101">
        <f>SUM(F30:G30)</f>
        <v>912</v>
      </c>
      <c r="F30" s="101">
        <v>912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4669</v>
      </c>
      <c r="L30" s="101">
        <v>0</v>
      </c>
      <c r="M30" s="101">
        <v>4669</v>
      </c>
      <c r="N30" s="101">
        <f>SUM(O30,+V30,+AC30)</f>
        <v>5709</v>
      </c>
      <c r="O30" s="101">
        <f>SUM(P30:U30)</f>
        <v>912</v>
      </c>
      <c r="P30" s="101">
        <v>912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4669</v>
      </c>
      <c r="W30" s="101">
        <v>4669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128</v>
      </c>
      <c r="AD30" s="101">
        <v>128</v>
      </c>
      <c r="AE30" s="101">
        <v>0</v>
      </c>
      <c r="AF30" s="101">
        <f>SUM(AG30:AI30)</f>
        <v>40</v>
      </c>
      <c r="AG30" s="101">
        <v>40</v>
      </c>
      <c r="AH30" s="101">
        <v>0</v>
      </c>
      <c r="AI30" s="101">
        <v>0</v>
      </c>
      <c r="AJ30" s="101">
        <f>SUM(AK30:AS30)</f>
        <v>40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35</v>
      </c>
      <c r="AR30" s="101">
        <v>0</v>
      </c>
      <c r="AS30" s="101">
        <v>5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0">
    <sortCondition ref="A8:A30"/>
    <sortCondition ref="B8:B30"/>
    <sortCondition ref="C8:C3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34000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34100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34202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34203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34204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34205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34207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34208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34209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34210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34211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34212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34213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34214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34215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34302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34304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34307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34309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34368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34369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34431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34462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34545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2023-01-19T09:10:25Z</dcterms:modified>
</cp:coreProperties>
</file>