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3岡山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組合分担金内訳!$A$6:$BE$33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'廃棄物事業経費（市町村）'!$A$6:$DJ$33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組合分担金内訳!$2:$34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'廃棄物事業経費（市町村）'!$2:$34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I12" i="5"/>
  <c r="I18" i="5"/>
  <c r="I24" i="5"/>
  <c r="I30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8" i="5"/>
  <c r="I8" i="5" s="1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I15" i="5" s="1"/>
  <c r="G16" i="5"/>
  <c r="I16" i="5" s="1"/>
  <c r="G17" i="5"/>
  <c r="I17" i="5" s="1"/>
  <c r="G18" i="5"/>
  <c r="G19" i="5"/>
  <c r="I19" i="5" s="1"/>
  <c r="G20" i="5"/>
  <c r="I20" i="5" s="1"/>
  <c r="G21" i="5"/>
  <c r="I21" i="5" s="1"/>
  <c r="G22" i="5"/>
  <c r="I22" i="5" s="1"/>
  <c r="G23" i="5"/>
  <c r="I23" i="5" s="1"/>
  <c r="G24" i="5"/>
  <c r="G25" i="5"/>
  <c r="I25" i="5" s="1"/>
  <c r="G26" i="5"/>
  <c r="I26" i="5" s="1"/>
  <c r="G27" i="5"/>
  <c r="I27" i="5" s="1"/>
  <c r="G28" i="5"/>
  <c r="I28" i="5" s="1"/>
  <c r="G29" i="5"/>
  <c r="I29" i="5" s="1"/>
  <c r="G30" i="5"/>
  <c r="G31" i="5"/>
  <c r="I31" i="5" s="1"/>
  <c r="G32" i="5"/>
  <c r="I32" i="5" s="1"/>
  <c r="G33" i="5"/>
  <c r="I33" i="5" s="1"/>
  <c r="G34" i="5"/>
  <c r="I34" i="5" s="1"/>
  <c r="F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8" i="5"/>
  <c r="F8" i="5" s="1"/>
  <c r="D9" i="5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P3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G12" i="4"/>
  <c r="BG48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N8" i="4"/>
  <c r="BG8" i="4" s="1"/>
  <c r="AN9" i="4"/>
  <c r="BG9" i="4" s="1"/>
  <c r="AN10" i="4"/>
  <c r="BG10" i="4" s="1"/>
  <c r="AN11" i="4"/>
  <c r="BG11" i="4" s="1"/>
  <c r="AN12" i="4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BG43" i="4" s="1"/>
  <c r="AN44" i="4"/>
  <c r="BG44" i="4" s="1"/>
  <c r="AN45" i="4"/>
  <c r="BG45" i="4" s="1"/>
  <c r="AN46" i="4"/>
  <c r="BG46" i="4" s="1"/>
  <c r="AN47" i="4"/>
  <c r="BG47" i="4" s="1"/>
  <c r="AN48" i="4"/>
  <c r="AN49" i="4"/>
  <c r="BG4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D8" i="4"/>
  <c r="D9" i="4"/>
  <c r="D10" i="4"/>
  <c r="D11" i="4"/>
  <c r="D12" i="4"/>
  <c r="D13" i="4"/>
  <c r="BH13" i="4" s="1"/>
  <c r="D14" i="4"/>
  <c r="D15" i="4"/>
  <c r="D16" i="4"/>
  <c r="D17" i="4"/>
  <c r="D18" i="4"/>
  <c r="AE18" i="4" s="1"/>
  <c r="CI18" i="4" s="1"/>
  <c r="D19" i="4"/>
  <c r="BH19" i="4" s="1"/>
  <c r="D20" i="4"/>
  <c r="D21" i="4"/>
  <c r="D22" i="4"/>
  <c r="D23" i="4"/>
  <c r="D24" i="4"/>
  <c r="D25" i="4"/>
  <c r="BH25" i="4" s="1"/>
  <c r="D26" i="4"/>
  <c r="D27" i="4"/>
  <c r="D28" i="4"/>
  <c r="D29" i="4"/>
  <c r="D30" i="4"/>
  <c r="D31" i="4"/>
  <c r="BH31" i="4" s="1"/>
  <c r="D32" i="4"/>
  <c r="D33" i="4"/>
  <c r="D34" i="4"/>
  <c r="D35" i="4"/>
  <c r="D36" i="4"/>
  <c r="D37" i="4"/>
  <c r="BH37" i="4" s="1"/>
  <c r="D38" i="4"/>
  <c r="D39" i="4"/>
  <c r="D40" i="4"/>
  <c r="D41" i="4"/>
  <c r="D42" i="4"/>
  <c r="BH42" i="4" s="1"/>
  <c r="D43" i="4"/>
  <c r="BH43" i="4" s="1"/>
  <c r="D44" i="4"/>
  <c r="D45" i="4"/>
  <c r="D46" i="4"/>
  <c r="D47" i="4"/>
  <c r="D48" i="4"/>
  <c r="D49" i="4"/>
  <c r="BH4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8" i="3"/>
  <c r="W11" i="3"/>
  <c r="W12" i="3"/>
  <c r="W20" i="3"/>
  <c r="W26" i="3"/>
  <c r="W27" i="3"/>
  <c r="W32" i="3"/>
  <c r="W33" i="3"/>
  <c r="W34" i="3"/>
  <c r="W38" i="3"/>
  <c r="W39" i="3"/>
  <c r="W40" i="3"/>
  <c r="W41" i="3"/>
  <c r="W44" i="3"/>
  <c r="W47" i="3"/>
  <c r="W48" i="3"/>
  <c r="V14" i="3"/>
  <c r="V20" i="3"/>
  <c r="V21" i="3"/>
  <c r="V26" i="3"/>
  <c r="V27" i="3"/>
  <c r="V28" i="3"/>
  <c r="V32" i="3"/>
  <c r="V33" i="3"/>
  <c r="V34" i="3"/>
  <c r="V35" i="3"/>
  <c r="V38" i="3"/>
  <c r="V41" i="3"/>
  <c r="V42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E9" i="3"/>
  <c r="W9" i="3" s="1"/>
  <c r="E10" i="3"/>
  <c r="W10" i="3" s="1"/>
  <c r="E11" i="3"/>
  <c r="E12" i="3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E21" i="3"/>
  <c r="W21" i="3" s="1"/>
  <c r="E22" i="3"/>
  <c r="W22" i="3" s="1"/>
  <c r="E23" i="3"/>
  <c r="W23" i="3" s="1"/>
  <c r="E24" i="3"/>
  <c r="W24" i="3" s="1"/>
  <c r="E25" i="3"/>
  <c r="W25" i="3" s="1"/>
  <c r="E26" i="3"/>
  <c r="E27" i="3"/>
  <c r="E28" i="3"/>
  <c r="W28" i="3" s="1"/>
  <c r="E29" i="3"/>
  <c r="W29" i="3" s="1"/>
  <c r="E30" i="3"/>
  <c r="W30" i="3" s="1"/>
  <c r="E31" i="3"/>
  <c r="W31" i="3" s="1"/>
  <c r="E32" i="3"/>
  <c r="E33" i="3"/>
  <c r="E34" i="3"/>
  <c r="E35" i="3"/>
  <c r="W35" i="3" s="1"/>
  <c r="E36" i="3"/>
  <c r="W36" i="3" s="1"/>
  <c r="E37" i="3"/>
  <c r="W37" i="3" s="1"/>
  <c r="E38" i="3"/>
  <c r="E39" i="3"/>
  <c r="E40" i="3"/>
  <c r="E41" i="3"/>
  <c r="E42" i="3"/>
  <c r="W42" i="3" s="1"/>
  <c r="E43" i="3"/>
  <c r="W43" i="3" s="1"/>
  <c r="E44" i="3"/>
  <c r="E45" i="3"/>
  <c r="W45" i="3" s="1"/>
  <c r="E46" i="3"/>
  <c r="W46" i="3" s="1"/>
  <c r="E47" i="3"/>
  <c r="E48" i="3"/>
  <c r="E49" i="3"/>
  <c r="W49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D15" i="3"/>
  <c r="V15" i="3" s="1"/>
  <c r="D16" i="3"/>
  <c r="V16" i="3" s="1"/>
  <c r="D17" i="3"/>
  <c r="V17" i="3" s="1"/>
  <c r="D18" i="3"/>
  <c r="V18" i="3" s="1"/>
  <c r="D19" i="3"/>
  <c r="V19" i="3" s="1"/>
  <c r="D20" i="3"/>
  <c r="D21" i="3"/>
  <c r="D22" i="3"/>
  <c r="V22" i="3" s="1"/>
  <c r="D23" i="3"/>
  <c r="V23" i="3" s="1"/>
  <c r="D24" i="3"/>
  <c r="V24" i="3" s="1"/>
  <c r="D25" i="3"/>
  <c r="V25" i="3" s="1"/>
  <c r="D26" i="3"/>
  <c r="D27" i="3"/>
  <c r="D28" i="3"/>
  <c r="D29" i="3"/>
  <c r="V29" i="3" s="1"/>
  <c r="D30" i="3"/>
  <c r="V30" i="3" s="1"/>
  <c r="D31" i="3"/>
  <c r="V31" i="3" s="1"/>
  <c r="D32" i="3"/>
  <c r="D33" i="3"/>
  <c r="D34" i="3"/>
  <c r="D35" i="3"/>
  <c r="D36" i="3"/>
  <c r="V36" i="3" s="1"/>
  <c r="D37" i="3"/>
  <c r="V37" i="3" s="1"/>
  <c r="D38" i="3"/>
  <c r="D39" i="3"/>
  <c r="V39" i="3" s="1"/>
  <c r="D40" i="3"/>
  <c r="V40" i="3" s="1"/>
  <c r="D41" i="3"/>
  <c r="D42" i="3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B10" i="2"/>
  <c r="DB16" i="2"/>
  <c r="DB22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W13" i="2"/>
  <c r="CW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R16" i="2"/>
  <c r="CR2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J19" i="2"/>
  <c r="BZ8" i="2"/>
  <c r="DB8" i="2" s="1"/>
  <c r="BZ9" i="2"/>
  <c r="DB9" i="2" s="1"/>
  <c r="BZ10" i="2"/>
  <c r="BZ11" i="2"/>
  <c r="DB11" i="2" s="1"/>
  <c r="BZ12" i="2"/>
  <c r="BZ13" i="2"/>
  <c r="BZ14" i="2"/>
  <c r="DB14" i="2" s="1"/>
  <c r="BZ15" i="2"/>
  <c r="DB15" i="2" s="1"/>
  <c r="BZ16" i="2"/>
  <c r="BZ17" i="2"/>
  <c r="DB17" i="2" s="1"/>
  <c r="BZ18" i="2"/>
  <c r="BZ19" i="2"/>
  <c r="BZ20" i="2"/>
  <c r="DB20" i="2" s="1"/>
  <c r="BZ21" i="2"/>
  <c r="DB21" i="2" s="1"/>
  <c r="BZ22" i="2"/>
  <c r="BU8" i="2"/>
  <c r="CW8" i="2" s="1"/>
  <c r="BU9" i="2"/>
  <c r="BU10" i="2"/>
  <c r="BU11" i="2"/>
  <c r="CW11" i="2" s="1"/>
  <c r="BU12" i="2"/>
  <c r="CW12" i="2" s="1"/>
  <c r="BU13" i="2"/>
  <c r="BU14" i="2"/>
  <c r="CW14" i="2" s="1"/>
  <c r="BU15" i="2"/>
  <c r="BU16" i="2"/>
  <c r="BU17" i="2"/>
  <c r="CW17" i="2" s="1"/>
  <c r="BU18" i="2"/>
  <c r="CW18" i="2" s="1"/>
  <c r="BU19" i="2"/>
  <c r="BU20" i="2"/>
  <c r="CW20" i="2" s="1"/>
  <c r="BU21" i="2"/>
  <c r="BU22" i="2"/>
  <c r="BP8" i="2"/>
  <c r="CR8" i="2" s="1"/>
  <c r="BP9" i="2"/>
  <c r="BP10" i="2"/>
  <c r="BO10" i="2" s="1"/>
  <c r="BP11" i="2"/>
  <c r="CR11" i="2" s="1"/>
  <c r="BP12" i="2"/>
  <c r="BP13" i="2"/>
  <c r="BP14" i="2"/>
  <c r="CR14" i="2" s="1"/>
  <c r="BP15" i="2"/>
  <c r="BP16" i="2"/>
  <c r="BO16" i="2" s="1"/>
  <c r="BP17" i="2"/>
  <c r="CR17" i="2" s="1"/>
  <c r="BP18" i="2"/>
  <c r="BP19" i="2"/>
  <c r="BP20" i="2"/>
  <c r="CR20" i="2" s="1"/>
  <c r="BP21" i="2"/>
  <c r="BP22" i="2"/>
  <c r="BO22" i="2" s="1"/>
  <c r="BO11" i="2"/>
  <c r="BO13" i="2"/>
  <c r="CH13" i="2" s="1"/>
  <c r="BO17" i="2"/>
  <c r="BO18" i="2"/>
  <c r="CQ18" i="2" s="1"/>
  <c r="BO19" i="2"/>
  <c r="BH8" i="2"/>
  <c r="CJ8" i="2" s="1"/>
  <c r="BH9" i="2"/>
  <c r="BH10" i="2"/>
  <c r="BH11" i="2"/>
  <c r="BH12" i="2"/>
  <c r="BH13" i="2"/>
  <c r="BH14" i="2"/>
  <c r="CJ14" i="2" s="1"/>
  <c r="BH15" i="2"/>
  <c r="BH16" i="2"/>
  <c r="BH17" i="2"/>
  <c r="BH18" i="2"/>
  <c r="BH19" i="2"/>
  <c r="BH20" i="2"/>
  <c r="CJ20" i="2" s="1"/>
  <c r="BH21" i="2"/>
  <c r="BH22" i="2"/>
  <c r="BG11" i="2"/>
  <c r="BG12" i="2"/>
  <c r="CI12" i="2" s="1"/>
  <c r="BG13" i="2"/>
  <c r="BG17" i="2"/>
  <c r="BG18" i="2"/>
  <c r="BG19" i="2"/>
  <c r="BF10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S8" i="2"/>
  <c r="AS9" i="2"/>
  <c r="AS10" i="2"/>
  <c r="AS11" i="2"/>
  <c r="AS12" i="2"/>
  <c r="AS13" i="2"/>
  <c r="AS14" i="2"/>
  <c r="AS15" i="2"/>
  <c r="AS16" i="2"/>
  <c r="AM16" i="2" s="1"/>
  <c r="BF16" i="2" s="1"/>
  <c r="AS17" i="2"/>
  <c r="AS18" i="2"/>
  <c r="AS19" i="2"/>
  <c r="AS20" i="2"/>
  <c r="AS21" i="2"/>
  <c r="AS22" i="2"/>
  <c r="AN8" i="2"/>
  <c r="AN9" i="2"/>
  <c r="AN10" i="2"/>
  <c r="AN11" i="2"/>
  <c r="AM11" i="2" s="1"/>
  <c r="AN12" i="2"/>
  <c r="AM12" i="2" s="1"/>
  <c r="AN13" i="2"/>
  <c r="AM13" i="2" s="1"/>
  <c r="AN14" i="2"/>
  <c r="AN15" i="2"/>
  <c r="AN16" i="2"/>
  <c r="AN17" i="2"/>
  <c r="AM17" i="2" s="1"/>
  <c r="AN18" i="2"/>
  <c r="AM18" i="2" s="1"/>
  <c r="AN19" i="2"/>
  <c r="AM19" i="2" s="1"/>
  <c r="CQ19" i="2" s="1"/>
  <c r="AN20" i="2"/>
  <c r="AN21" i="2"/>
  <c r="AN22" i="2"/>
  <c r="AM8" i="2"/>
  <c r="BF8" i="2" s="1"/>
  <c r="AM9" i="2"/>
  <c r="BF9" i="2" s="1"/>
  <c r="AM10" i="2"/>
  <c r="AM14" i="2"/>
  <c r="BF14" i="2" s="1"/>
  <c r="AM15" i="2"/>
  <c r="BF15" i="2" s="1"/>
  <c r="AM20" i="2"/>
  <c r="BF20" i="2" s="1"/>
  <c r="AM21" i="2"/>
  <c r="BF21" i="2" s="1"/>
  <c r="AM22" i="2"/>
  <c r="BF22" i="2" s="1"/>
  <c r="AF8" i="2"/>
  <c r="AF9" i="2"/>
  <c r="AF10" i="2"/>
  <c r="AF11" i="2"/>
  <c r="CJ11" i="2" s="1"/>
  <c r="AF12" i="2"/>
  <c r="AE12" i="2" s="1"/>
  <c r="AF13" i="2"/>
  <c r="AE13" i="2" s="1"/>
  <c r="AF14" i="2"/>
  <c r="AF15" i="2"/>
  <c r="AF16" i="2"/>
  <c r="AF17" i="2"/>
  <c r="CJ17" i="2" s="1"/>
  <c r="AF18" i="2"/>
  <c r="AE18" i="2" s="1"/>
  <c r="AF19" i="2"/>
  <c r="AE19" i="2" s="1"/>
  <c r="AF20" i="2"/>
  <c r="AF21" i="2"/>
  <c r="AF22" i="2"/>
  <c r="AE8" i="2"/>
  <c r="AE9" i="2"/>
  <c r="AE10" i="2"/>
  <c r="AE14" i="2"/>
  <c r="AE15" i="2"/>
  <c r="AE16" i="2"/>
  <c r="AE20" i="2"/>
  <c r="AE21" i="2"/>
  <c r="AE22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W10" i="2"/>
  <c r="W21" i="2"/>
  <c r="V13" i="2"/>
  <c r="N8" i="2"/>
  <c r="M8" i="2" s="1"/>
  <c r="N9" i="2"/>
  <c r="M9" i="2" s="1"/>
  <c r="N10" i="2"/>
  <c r="M10" i="2" s="1"/>
  <c r="N11" i="2"/>
  <c r="N12" i="2"/>
  <c r="N13" i="2"/>
  <c r="N14" i="2"/>
  <c r="M14" i="2" s="1"/>
  <c r="N15" i="2"/>
  <c r="M15" i="2" s="1"/>
  <c r="N16" i="2"/>
  <c r="M16" i="2" s="1"/>
  <c r="N17" i="2"/>
  <c r="N18" i="2"/>
  <c r="N19" i="2"/>
  <c r="N20" i="2"/>
  <c r="M20" i="2" s="1"/>
  <c r="N21" i="2"/>
  <c r="M21" i="2" s="1"/>
  <c r="N22" i="2"/>
  <c r="M22" i="2" s="1"/>
  <c r="M11" i="2"/>
  <c r="M12" i="2"/>
  <c r="V12" i="2" s="1"/>
  <c r="M13" i="2"/>
  <c r="M17" i="2"/>
  <c r="M18" i="2"/>
  <c r="M19" i="2"/>
  <c r="E8" i="2"/>
  <c r="W8" i="2" s="1"/>
  <c r="E9" i="2"/>
  <c r="D9" i="2" s="1"/>
  <c r="V9" i="2" s="1"/>
  <c r="E10" i="2"/>
  <c r="D10" i="2" s="1"/>
  <c r="E11" i="2"/>
  <c r="W11" i="2" s="1"/>
  <c r="E12" i="2"/>
  <c r="W12" i="2" s="1"/>
  <c r="E13" i="2"/>
  <c r="W13" i="2" s="1"/>
  <c r="E14" i="2"/>
  <c r="W14" i="2" s="1"/>
  <c r="E15" i="2"/>
  <c r="D15" i="2" s="1"/>
  <c r="V15" i="2" s="1"/>
  <c r="E16" i="2"/>
  <c r="D16" i="2" s="1"/>
  <c r="E17" i="2"/>
  <c r="W17" i="2" s="1"/>
  <c r="E18" i="2"/>
  <c r="W18" i="2" s="1"/>
  <c r="E19" i="2"/>
  <c r="W19" i="2" s="1"/>
  <c r="E20" i="2"/>
  <c r="W20" i="2" s="1"/>
  <c r="E21" i="2"/>
  <c r="D21" i="2" s="1"/>
  <c r="V21" i="2" s="1"/>
  <c r="E22" i="2"/>
  <c r="D22" i="2" s="1"/>
  <c r="D11" i="2"/>
  <c r="V11" i="2" s="1"/>
  <c r="D12" i="2"/>
  <c r="D13" i="2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W12" i="1"/>
  <c r="CW18" i="1"/>
  <c r="CW22" i="1"/>
  <c r="CW3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R9" i="1"/>
  <c r="CR13" i="1"/>
  <c r="CR21" i="1"/>
  <c r="CR27" i="1"/>
  <c r="CR3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J8" i="1"/>
  <c r="CJ20" i="1"/>
  <c r="CJ26" i="1"/>
  <c r="CJ30" i="1"/>
  <c r="CJ32" i="1"/>
  <c r="CI24" i="1"/>
  <c r="CH8" i="1"/>
  <c r="CH26" i="1"/>
  <c r="DJ26" i="1" s="1"/>
  <c r="BZ8" i="1"/>
  <c r="BZ9" i="1"/>
  <c r="DB9" i="1" s="1"/>
  <c r="BZ10" i="1"/>
  <c r="DB10" i="1" s="1"/>
  <c r="BZ11" i="1"/>
  <c r="DB11" i="1" s="1"/>
  <c r="BZ12" i="1"/>
  <c r="DB12" i="1" s="1"/>
  <c r="BZ13" i="1"/>
  <c r="BZ14" i="1"/>
  <c r="BZ15" i="1"/>
  <c r="DB15" i="1" s="1"/>
  <c r="BZ16" i="1"/>
  <c r="BZ17" i="1"/>
  <c r="DB17" i="1" s="1"/>
  <c r="BZ18" i="1"/>
  <c r="DB18" i="1" s="1"/>
  <c r="BZ19" i="1"/>
  <c r="BZ20" i="1"/>
  <c r="BZ21" i="1"/>
  <c r="DB21" i="1" s="1"/>
  <c r="BZ22" i="1"/>
  <c r="DB22" i="1" s="1"/>
  <c r="BZ23" i="1"/>
  <c r="DB23" i="1" s="1"/>
  <c r="BZ24" i="1"/>
  <c r="DB24" i="1" s="1"/>
  <c r="BZ25" i="1"/>
  <c r="BZ26" i="1"/>
  <c r="BZ27" i="1"/>
  <c r="DB27" i="1" s="1"/>
  <c r="BZ28" i="1"/>
  <c r="BZ29" i="1"/>
  <c r="DB29" i="1" s="1"/>
  <c r="BZ30" i="1"/>
  <c r="DB30" i="1" s="1"/>
  <c r="BZ31" i="1"/>
  <c r="BZ32" i="1"/>
  <c r="BZ33" i="1"/>
  <c r="DB33" i="1" s="1"/>
  <c r="BZ34" i="1"/>
  <c r="DB34" i="1" s="1"/>
  <c r="BU8" i="1"/>
  <c r="CW8" i="1" s="1"/>
  <c r="BU9" i="1"/>
  <c r="CW9" i="1" s="1"/>
  <c r="BU10" i="1"/>
  <c r="BU11" i="1"/>
  <c r="BU12" i="1"/>
  <c r="BU13" i="1"/>
  <c r="BO13" i="1" s="1"/>
  <c r="BU14" i="1"/>
  <c r="CW14" i="1" s="1"/>
  <c r="BU15" i="1"/>
  <c r="CW15" i="1" s="1"/>
  <c r="BU16" i="1"/>
  <c r="BU17" i="1"/>
  <c r="BU18" i="1"/>
  <c r="BU19" i="1"/>
  <c r="BO19" i="1" s="1"/>
  <c r="BU20" i="1"/>
  <c r="CW20" i="1" s="1"/>
  <c r="BU21" i="1"/>
  <c r="CW21" i="1" s="1"/>
  <c r="BU22" i="1"/>
  <c r="BU23" i="1"/>
  <c r="BU24" i="1"/>
  <c r="CW24" i="1" s="1"/>
  <c r="BU25" i="1"/>
  <c r="CW25" i="1" s="1"/>
  <c r="BU26" i="1"/>
  <c r="CW26" i="1" s="1"/>
  <c r="BU27" i="1"/>
  <c r="CW27" i="1" s="1"/>
  <c r="BU28" i="1"/>
  <c r="BU29" i="1"/>
  <c r="BU30" i="1"/>
  <c r="BU31" i="1"/>
  <c r="CW31" i="1" s="1"/>
  <c r="BU32" i="1"/>
  <c r="CW32" i="1" s="1"/>
  <c r="BU33" i="1"/>
  <c r="CW33" i="1" s="1"/>
  <c r="BU34" i="1"/>
  <c r="BP8" i="1"/>
  <c r="BP9" i="1"/>
  <c r="BP10" i="1"/>
  <c r="CR10" i="1" s="1"/>
  <c r="BP11" i="1"/>
  <c r="BP12" i="1"/>
  <c r="CR12" i="1" s="1"/>
  <c r="BP13" i="1"/>
  <c r="BP14" i="1"/>
  <c r="BP15" i="1"/>
  <c r="CR15" i="1" s="1"/>
  <c r="BP16" i="1"/>
  <c r="CR16" i="1" s="1"/>
  <c r="BP17" i="1"/>
  <c r="BP18" i="1"/>
  <c r="CR18" i="1" s="1"/>
  <c r="BP19" i="1"/>
  <c r="BP20" i="1"/>
  <c r="BP21" i="1"/>
  <c r="BP22" i="1"/>
  <c r="BO22" i="1" s="1"/>
  <c r="BP23" i="1"/>
  <c r="BP24" i="1"/>
  <c r="CR24" i="1" s="1"/>
  <c r="BP25" i="1"/>
  <c r="BP26" i="1"/>
  <c r="BP27" i="1"/>
  <c r="BP28" i="1"/>
  <c r="CR28" i="1" s="1"/>
  <c r="BP29" i="1"/>
  <c r="BP30" i="1"/>
  <c r="CR30" i="1" s="1"/>
  <c r="BP31" i="1"/>
  <c r="BP32" i="1"/>
  <c r="BP33" i="1"/>
  <c r="CR33" i="1" s="1"/>
  <c r="BP34" i="1"/>
  <c r="CR34" i="1" s="1"/>
  <c r="BO8" i="1"/>
  <c r="BO9" i="1"/>
  <c r="CH9" i="1" s="1"/>
  <c r="BO14" i="1"/>
  <c r="CH14" i="1" s="1"/>
  <c r="DJ14" i="1" s="1"/>
  <c r="BO16" i="1"/>
  <c r="BO20" i="1"/>
  <c r="CH20" i="1" s="1"/>
  <c r="DJ20" i="1" s="1"/>
  <c r="BO24" i="1"/>
  <c r="CQ24" i="1" s="1"/>
  <c r="BO26" i="1"/>
  <c r="BO28" i="1"/>
  <c r="CH28" i="1" s="1"/>
  <c r="BO31" i="1"/>
  <c r="CQ31" i="1" s="1"/>
  <c r="BH8" i="1"/>
  <c r="BH9" i="1"/>
  <c r="CJ9" i="1" s="1"/>
  <c r="BH10" i="1"/>
  <c r="BG10" i="1" s="1"/>
  <c r="CI10" i="1" s="1"/>
  <c r="BH11" i="1"/>
  <c r="BH12" i="1"/>
  <c r="BH13" i="1"/>
  <c r="BG13" i="1" s="1"/>
  <c r="CI13" i="1" s="1"/>
  <c r="BH14" i="1"/>
  <c r="BH15" i="1"/>
  <c r="BG15" i="1" s="1"/>
  <c r="CI15" i="1" s="1"/>
  <c r="BH16" i="1"/>
  <c r="CJ16" i="1" s="1"/>
  <c r="BH17" i="1"/>
  <c r="BH18" i="1"/>
  <c r="CJ18" i="1" s="1"/>
  <c r="BH19" i="1"/>
  <c r="CJ19" i="1" s="1"/>
  <c r="BH20" i="1"/>
  <c r="BH21" i="1"/>
  <c r="CJ21" i="1" s="1"/>
  <c r="BH22" i="1"/>
  <c r="CJ22" i="1" s="1"/>
  <c r="BH23" i="1"/>
  <c r="BH24" i="1"/>
  <c r="CJ24" i="1" s="1"/>
  <c r="BH25" i="1"/>
  <c r="CJ25" i="1" s="1"/>
  <c r="BH26" i="1"/>
  <c r="BH27" i="1"/>
  <c r="BH28" i="1"/>
  <c r="CJ28" i="1" s="1"/>
  <c r="BH29" i="1"/>
  <c r="BH30" i="1"/>
  <c r="BG30" i="1" s="1"/>
  <c r="BH31" i="1"/>
  <c r="BG31" i="1" s="1"/>
  <c r="CI31" i="1" s="1"/>
  <c r="BH32" i="1"/>
  <c r="BH33" i="1"/>
  <c r="BH34" i="1"/>
  <c r="CJ34" i="1" s="1"/>
  <c r="BG8" i="1"/>
  <c r="BG9" i="1"/>
  <c r="BG12" i="1"/>
  <c r="BG14" i="1"/>
  <c r="CI14" i="1" s="1"/>
  <c r="BG18" i="1"/>
  <c r="CI18" i="1" s="1"/>
  <c r="BG19" i="1"/>
  <c r="CI19" i="1" s="1"/>
  <c r="BG20" i="1"/>
  <c r="BG21" i="1"/>
  <c r="CI21" i="1" s="1"/>
  <c r="BG24" i="1"/>
  <c r="BG26" i="1"/>
  <c r="CI26" i="1" s="1"/>
  <c r="BG27" i="1"/>
  <c r="BG28" i="1"/>
  <c r="CI28" i="1" s="1"/>
  <c r="BG32" i="1"/>
  <c r="CI32" i="1" s="1"/>
  <c r="BG33" i="1"/>
  <c r="AX8" i="1"/>
  <c r="DB8" i="1" s="1"/>
  <c r="AX9" i="1"/>
  <c r="AX10" i="1"/>
  <c r="AX11" i="1"/>
  <c r="AX12" i="1"/>
  <c r="AX13" i="1"/>
  <c r="AX14" i="1"/>
  <c r="DB14" i="1" s="1"/>
  <c r="AX15" i="1"/>
  <c r="AX16" i="1"/>
  <c r="DB16" i="1" s="1"/>
  <c r="AX17" i="1"/>
  <c r="AX18" i="1"/>
  <c r="AX19" i="1"/>
  <c r="AX20" i="1"/>
  <c r="DB20" i="1" s="1"/>
  <c r="AX21" i="1"/>
  <c r="AX22" i="1"/>
  <c r="AX23" i="1"/>
  <c r="AX24" i="1"/>
  <c r="AX25" i="1"/>
  <c r="AX26" i="1"/>
  <c r="DB26" i="1" s="1"/>
  <c r="AX27" i="1"/>
  <c r="AX28" i="1"/>
  <c r="DB28" i="1" s="1"/>
  <c r="AX29" i="1"/>
  <c r="AX30" i="1"/>
  <c r="AX31" i="1"/>
  <c r="AX32" i="1"/>
  <c r="DB32" i="1" s="1"/>
  <c r="AX33" i="1"/>
  <c r="AX34" i="1"/>
  <c r="AS8" i="1"/>
  <c r="AS9" i="1"/>
  <c r="AS10" i="1"/>
  <c r="CW10" i="1" s="1"/>
  <c r="AS11" i="1"/>
  <c r="AM11" i="1" s="1"/>
  <c r="BF11" i="1" s="1"/>
  <c r="AS12" i="1"/>
  <c r="AS13" i="1"/>
  <c r="AS14" i="1"/>
  <c r="AS15" i="1"/>
  <c r="AS16" i="1"/>
  <c r="CW16" i="1" s="1"/>
  <c r="AS17" i="1"/>
  <c r="AM17" i="1" s="1"/>
  <c r="BF17" i="1" s="1"/>
  <c r="AS18" i="1"/>
  <c r="AS19" i="1"/>
  <c r="AM19" i="1" s="1"/>
  <c r="BF19" i="1" s="1"/>
  <c r="AS20" i="1"/>
  <c r="AS21" i="1"/>
  <c r="AM21" i="1" s="1"/>
  <c r="BF21" i="1" s="1"/>
  <c r="AS22" i="1"/>
  <c r="AS23" i="1"/>
  <c r="CW23" i="1" s="1"/>
  <c r="AS24" i="1"/>
  <c r="AS25" i="1"/>
  <c r="AM25" i="1" s="1"/>
  <c r="BF25" i="1" s="1"/>
  <c r="AS26" i="1"/>
  <c r="AS27" i="1"/>
  <c r="AS28" i="1"/>
  <c r="CW28" i="1" s="1"/>
  <c r="AS29" i="1"/>
  <c r="CW29" i="1" s="1"/>
  <c r="AS30" i="1"/>
  <c r="AS31" i="1"/>
  <c r="AS32" i="1"/>
  <c r="AS33" i="1"/>
  <c r="AS34" i="1"/>
  <c r="CW34" i="1" s="1"/>
  <c r="AN8" i="1"/>
  <c r="AM8" i="1" s="1"/>
  <c r="BF8" i="1" s="1"/>
  <c r="AN9" i="1"/>
  <c r="AM9" i="1" s="1"/>
  <c r="BF9" i="1" s="1"/>
  <c r="AN10" i="1"/>
  <c r="AM10" i="1" s="1"/>
  <c r="BF10" i="1" s="1"/>
  <c r="AN11" i="1"/>
  <c r="AN12" i="1"/>
  <c r="AN13" i="1"/>
  <c r="AM13" i="1" s="1"/>
  <c r="BF13" i="1" s="1"/>
  <c r="AN14" i="1"/>
  <c r="AM14" i="1" s="1"/>
  <c r="BF14" i="1" s="1"/>
  <c r="AN15" i="1"/>
  <c r="AN16" i="1"/>
  <c r="AM16" i="1" s="1"/>
  <c r="BF16" i="1" s="1"/>
  <c r="AN17" i="1"/>
  <c r="AN18" i="1"/>
  <c r="AN19" i="1"/>
  <c r="CR19" i="1" s="1"/>
  <c r="AN20" i="1"/>
  <c r="AM20" i="1" s="1"/>
  <c r="BF20" i="1" s="1"/>
  <c r="AN21" i="1"/>
  <c r="AN22" i="1"/>
  <c r="AN23" i="1"/>
  <c r="AN24" i="1"/>
  <c r="AN25" i="1"/>
  <c r="CR25" i="1" s="1"/>
  <c r="AN26" i="1"/>
  <c r="AM26" i="1" s="1"/>
  <c r="BF26" i="1" s="1"/>
  <c r="AN27" i="1"/>
  <c r="AN28" i="1"/>
  <c r="AM28" i="1" s="1"/>
  <c r="AN29" i="1"/>
  <c r="AN30" i="1"/>
  <c r="AM30" i="1" s="1"/>
  <c r="AN31" i="1"/>
  <c r="AM31" i="1" s="1"/>
  <c r="BF31" i="1" s="1"/>
  <c r="AN32" i="1"/>
  <c r="AM32" i="1" s="1"/>
  <c r="BF32" i="1" s="1"/>
  <c r="AN33" i="1"/>
  <c r="AN34" i="1"/>
  <c r="AM34" i="1" s="1"/>
  <c r="BF34" i="1" s="1"/>
  <c r="AM12" i="1"/>
  <c r="AM15" i="1"/>
  <c r="AM18" i="1"/>
  <c r="BF18" i="1" s="1"/>
  <c r="AM22" i="1"/>
  <c r="BF22" i="1" s="1"/>
  <c r="AM24" i="1"/>
  <c r="BF24" i="1" s="1"/>
  <c r="AM27" i="1"/>
  <c r="AM29" i="1"/>
  <c r="BF29" i="1" s="1"/>
  <c r="AM33" i="1"/>
  <c r="AF8" i="1"/>
  <c r="AE8" i="1" s="1"/>
  <c r="AF9" i="1"/>
  <c r="AE9" i="1" s="1"/>
  <c r="AF10" i="1"/>
  <c r="AF11" i="1"/>
  <c r="AF12" i="1"/>
  <c r="CJ12" i="1" s="1"/>
  <c r="AF13" i="1"/>
  <c r="CJ13" i="1" s="1"/>
  <c r="AF14" i="1"/>
  <c r="AE14" i="1" s="1"/>
  <c r="AF15" i="1"/>
  <c r="AE15" i="1" s="1"/>
  <c r="AF16" i="1"/>
  <c r="AF17" i="1"/>
  <c r="AF18" i="1"/>
  <c r="AF19" i="1"/>
  <c r="AE19" i="1" s="1"/>
  <c r="AF20" i="1"/>
  <c r="AE20" i="1" s="1"/>
  <c r="AF21" i="1"/>
  <c r="AF22" i="1"/>
  <c r="AF23" i="1"/>
  <c r="AF24" i="1"/>
  <c r="AF25" i="1"/>
  <c r="AF26" i="1"/>
  <c r="AE26" i="1" s="1"/>
  <c r="AF27" i="1"/>
  <c r="CJ27" i="1" s="1"/>
  <c r="AF28" i="1"/>
  <c r="AF29" i="1"/>
  <c r="AF30" i="1"/>
  <c r="AE30" i="1" s="1"/>
  <c r="AF31" i="1"/>
  <c r="AE31" i="1" s="1"/>
  <c r="AF32" i="1"/>
  <c r="AE32" i="1" s="1"/>
  <c r="AF33" i="1"/>
  <c r="CJ33" i="1" s="1"/>
  <c r="AF34" i="1"/>
  <c r="AE10" i="1"/>
  <c r="AE11" i="1"/>
  <c r="AE13" i="1"/>
  <c r="AE16" i="1"/>
  <c r="AE17" i="1"/>
  <c r="AE18" i="1"/>
  <c r="AE21" i="1"/>
  <c r="AE22" i="1"/>
  <c r="AE23" i="1"/>
  <c r="AE24" i="1"/>
  <c r="AE25" i="1"/>
  <c r="AE28" i="1"/>
  <c r="AE29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N27" i="1"/>
  <c r="M27" i="1" s="1"/>
  <c r="N28" i="1"/>
  <c r="N29" i="1"/>
  <c r="M29" i="1" s="1"/>
  <c r="N30" i="1"/>
  <c r="N31" i="1"/>
  <c r="M31" i="1" s="1"/>
  <c r="N32" i="1"/>
  <c r="N33" i="1"/>
  <c r="M33" i="1" s="1"/>
  <c r="N34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E8" i="1"/>
  <c r="W8" i="1" s="1"/>
  <c r="E9" i="1"/>
  <c r="D9" i="1" s="1"/>
  <c r="E10" i="1"/>
  <c r="W10" i="1" s="1"/>
  <c r="E11" i="1"/>
  <c r="D11" i="1" s="1"/>
  <c r="V11" i="1" s="1"/>
  <c r="E12" i="1"/>
  <c r="W12" i="1" s="1"/>
  <c r="E13" i="1"/>
  <c r="D13" i="1" s="1"/>
  <c r="E14" i="1"/>
  <c r="W14" i="1" s="1"/>
  <c r="E15" i="1"/>
  <c r="W15" i="1" s="1"/>
  <c r="E16" i="1"/>
  <c r="W16" i="1" s="1"/>
  <c r="E17" i="1"/>
  <c r="D17" i="1" s="1"/>
  <c r="V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D25" i="1" s="1"/>
  <c r="E26" i="1"/>
  <c r="W26" i="1" s="1"/>
  <c r="E27" i="1"/>
  <c r="D27" i="1" s="1"/>
  <c r="E28" i="1"/>
  <c r="W28" i="1" s="1"/>
  <c r="E29" i="1"/>
  <c r="D29" i="1" s="1"/>
  <c r="V29" i="1" s="1"/>
  <c r="E30" i="1"/>
  <c r="W30" i="1" s="1"/>
  <c r="E31" i="1"/>
  <c r="W31" i="1" s="1"/>
  <c r="E32" i="1"/>
  <c r="W32" i="1" s="1"/>
  <c r="E33" i="1"/>
  <c r="W33" i="1" s="1"/>
  <c r="E34" i="1"/>
  <c r="W34" i="1" s="1"/>
  <c r="D8" i="1"/>
  <c r="V8" i="1" s="1"/>
  <c r="D10" i="1"/>
  <c r="V10" i="1" s="1"/>
  <c r="D12" i="1"/>
  <c r="V12" i="1" s="1"/>
  <c r="D14" i="1"/>
  <c r="V14" i="1" s="1"/>
  <c r="D16" i="1"/>
  <c r="V16" i="1" s="1"/>
  <c r="D18" i="1"/>
  <c r="V18" i="1" s="1"/>
  <c r="D20" i="1"/>
  <c r="V20" i="1" s="1"/>
  <c r="D22" i="1"/>
  <c r="V22" i="1" s="1"/>
  <c r="D24" i="1"/>
  <c r="V24" i="1" s="1"/>
  <c r="D26" i="1"/>
  <c r="V26" i="1" s="1"/>
  <c r="D28" i="1"/>
  <c r="V28" i="1" s="1"/>
  <c r="D30" i="1"/>
  <c r="V30" i="1" s="1"/>
  <c r="D32" i="1"/>
  <c r="V32" i="1" s="1"/>
  <c r="D34" i="1"/>
  <c r="V34" i="1" s="1"/>
  <c r="V27" i="1" l="1"/>
  <c r="CI12" i="1"/>
  <c r="CI33" i="1"/>
  <c r="CI9" i="1"/>
  <c r="CI30" i="1"/>
  <c r="DJ9" i="1"/>
  <c r="V25" i="1"/>
  <c r="V13" i="1"/>
  <c r="BF33" i="1"/>
  <c r="BF15" i="1"/>
  <c r="BF30" i="1"/>
  <c r="BF12" i="1"/>
  <c r="CH22" i="1"/>
  <c r="DJ22" i="1" s="1"/>
  <c r="CQ22" i="1"/>
  <c r="CH19" i="1"/>
  <c r="DJ19" i="1" s="1"/>
  <c r="CQ19" i="1"/>
  <c r="CQ13" i="1"/>
  <c r="CH13" i="1"/>
  <c r="DJ13" i="1" s="1"/>
  <c r="BF27" i="1"/>
  <c r="BF28" i="1"/>
  <c r="DJ28" i="1" s="1"/>
  <c r="CQ28" i="1"/>
  <c r="V9" i="1"/>
  <c r="W29" i="1"/>
  <c r="CJ15" i="1"/>
  <c r="W27" i="1"/>
  <c r="W9" i="1"/>
  <c r="AE33" i="1"/>
  <c r="D23" i="1"/>
  <c r="V23" i="1" s="1"/>
  <c r="W25" i="1"/>
  <c r="W13" i="1"/>
  <c r="BG16" i="1"/>
  <c r="CI16" i="1" s="1"/>
  <c r="CQ26" i="1"/>
  <c r="BO12" i="1"/>
  <c r="CJ10" i="1"/>
  <c r="CQ16" i="1"/>
  <c r="D33" i="1"/>
  <c r="V33" i="1" s="1"/>
  <c r="D21" i="1"/>
  <c r="V21" i="1" s="1"/>
  <c r="D15" i="1"/>
  <c r="V15" i="1" s="1"/>
  <c r="AM23" i="1"/>
  <c r="BF23" i="1" s="1"/>
  <c r="BG22" i="1"/>
  <c r="CI22" i="1" s="1"/>
  <c r="CI8" i="1"/>
  <c r="CJ29" i="1"/>
  <c r="BG29" i="1"/>
  <c r="CI29" i="1" s="1"/>
  <c r="CJ23" i="1"/>
  <c r="BG23" i="1"/>
  <c r="CI23" i="1" s="1"/>
  <c r="CJ17" i="1"/>
  <c r="BG17" i="1"/>
  <c r="CI17" i="1" s="1"/>
  <c r="CJ11" i="1"/>
  <c r="BG11" i="1"/>
  <c r="CI11" i="1" s="1"/>
  <c r="BO32" i="1"/>
  <c r="BO25" i="1"/>
  <c r="BO18" i="1"/>
  <c r="BO10" i="1"/>
  <c r="DB31" i="1"/>
  <c r="DB25" i="1"/>
  <c r="DB19" i="1"/>
  <c r="DB13" i="1"/>
  <c r="CJ31" i="1"/>
  <c r="CR32" i="1"/>
  <c r="CR22" i="1"/>
  <c r="CR14" i="1"/>
  <c r="CW13" i="1"/>
  <c r="W22" i="2"/>
  <c r="CI13" i="2"/>
  <c r="CQ22" i="2"/>
  <c r="CH22" i="2"/>
  <c r="DJ22" i="2" s="1"/>
  <c r="CQ16" i="2"/>
  <c r="CQ10" i="2"/>
  <c r="CR10" i="2"/>
  <c r="BO21" i="2"/>
  <c r="CR21" i="2"/>
  <c r="BO15" i="2"/>
  <c r="CR15" i="2"/>
  <c r="BO9" i="2"/>
  <c r="CR9" i="2"/>
  <c r="D31" i="1"/>
  <c r="V31" i="1" s="1"/>
  <c r="D19" i="1"/>
  <c r="V19" i="1" s="1"/>
  <c r="AE27" i="1"/>
  <c r="CI27" i="1" s="1"/>
  <c r="AE12" i="1"/>
  <c r="BG34" i="1"/>
  <c r="CI34" i="1" s="1"/>
  <c r="CI20" i="1"/>
  <c r="BO30" i="1"/>
  <c r="BO15" i="1"/>
  <c r="CQ8" i="1"/>
  <c r="CR29" i="1"/>
  <c r="BO29" i="1"/>
  <c r="CR23" i="1"/>
  <c r="BO23" i="1"/>
  <c r="CR17" i="1"/>
  <c r="BO17" i="1"/>
  <c r="CR11" i="1"/>
  <c r="BO11" i="1"/>
  <c r="CJ14" i="1"/>
  <c r="CR20" i="1"/>
  <c r="CW19" i="1"/>
  <c r="CW11" i="1"/>
  <c r="V22" i="2"/>
  <c r="V16" i="2"/>
  <c r="V10" i="2"/>
  <c r="W16" i="2"/>
  <c r="CI11" i="2"/>
  <c r="CQ17" i="2"/>
  <c r="CJ18" i="2"/>
  <c r="AE42" i="4"/>
  <c r="CI42" i="4" s="1"/>
  <c r="BO21" i="1"/>
  <c r="CQ14" i="1"/>
  <c r="CH31" i="1"/>
  <c r="DJ31" i="1" s="1"/>
  <c r="CH24" i="1"/>
  <c r="DJ24" i="1" s="1"/>
  <c r="W15" i="2"/>
  <c r="BF19" i="2"/>
  <c r="BF13" i="2"/>
  <c r="DJ13" i="2" s="1"/>
  <c r="CI19" i="2"/>
  <c r="CJ22" i="2"/>
  <c r="BG22" i="2"/>
  <c r="CI22" i="2" s="1"/>
  <c r="CJ16" i="2"/>
  <c r="BG16" i="2"/>
  <c r="CI16" i="2" s="1"/>
  <c r="CJ10" i="2"/>
  <c r="BG10" i="2"/>
  <c r="CI10" i="2" s="1"/>
  <c r="CR19" i="2"/>
  <c r="CR13" i="2"/>
  <c r="CW22" i="2"/>
  <c r="CW16" i="2"/>
  <c r="CW10" i="2"/>
  <c r="DB19" i="2"/>
  <c r="DB13" i="2"/>
  <c r="CH19" i="2"/>
  <c r="CJ13" i="2"/>
  <c r="CQ13" i="2"/>
  <c r="BH48" i="4"/>
  <c r="AE48" i="4"/>
  <c r="CI48" i="4" s="1"/>
  <c r="BH36" i="4"/>
  <c r="AE36" i="4"/>
  <c r="CI36" i="4" s="1"/>
  <c r="BH30" i="4"/>
  <c r="AE30" i="4"/>
  <c r="CI30" i="4" s="1"/>
  <c r="AE24" i="4"/>
  <c r="CI24" i="4" s="1"/>
  <c r="BH24" i="4"/>
  <c r="BH12" i="4"/>
  <c r="AE12" i="4"/>
  <c r="CI12" i="4" s="1"/>
  <c r="W11" i="1"/>
  <c r="BG25" i="1"/>
  <c r="CI25" i="1" s="1"/>
  <c r="BO34" i="1"/>
  <c r="BO27" i="1"/>
  <c r="CQ20" i="1"/>
  <c r="DJ8" i="1"/>
  <c r="CR26" i="1"/>
  <c r="CR8" i="1"/>
  <c r="CW17" i="1"/>
  <c r="BF18" i="2"/>
  <c r="BF12" i="2"/>
  <c r="CI18" i="2"/>
  <c r="CJ21" i="2"/>
  <c r="BG21" i="2"/>
  <c r="CI21" i="2" s="1"/>
  <c r="CJ15" i="2"/>
  <c r="BG15" i="2"/>
  <c r="CI15" i="2" s="1"/>
  <c r="CJ9" i="2"/>
  <c r="BG9" i="2"/>
  <c r="CI9" i="2" s="1"/>
  <c r="BO12" i="2"/>
  <c r="CR18" i="2"/>
  <c r="CR12" i="2"/>
  <c r="CW21" i="2"/>
  <c r="CW15" i="2"/>
  <c r="CW9" i="2"/>
  <c r="DB18" i="2"/>
  <c r="DB12" i="2"/>
  <c r="CH18" i="2"/>
  <c r="CJ12" i="2"/>
  <c r="W17" i="1"/>
  <c r="CQ9" i="1"/>
  <c r="BO33" i="1"/>
  <c r="W9" i="2"/>
  <c r="BF11" i="2"/>
  <c r="CQ11" i="2"/>
  <c r="BH18" i="4"/>
  <c r="D20" i="2"/>
  <c r="V20" i="2" s="1"/>
  <c r="D14" i="2"/>
  <c r="V14" i="2" s="1"/>
  <c r="D8" i="2"/>
  <c r="V8" i="2" s="1"/>
  <c r="AE17" i="2"/>
  <c r="BF17" i="2" s="1"/>
  <c r="AE11" i="2"/>
  <c r="BG20" i="2"/>
  <c r="CI20" i="2" s="1"/>
  <c r="BG14" i="2"/>
  <c r="CI14" i="2" s="1"/>
  <c r="BG8" i="2"/>
  <c r="CI8" i="2" s="1"/>
  <c r="BO20" i="2"/>
  <c r="BO14" i="2"/>
  <c r="BO8" i="2"/>
  <c r="BH47" i="4"/>
  <c r="AE47" i="4"/>
  <c r="CI47" i="4" s="1"/>
  <c r="BH41" i="4"/>
  <c r="AE41" i="4"/>
  <c r="CI41" i="4" s="1"/>
  <c r="BH35" i="4"/>
  <c r="AE35" i="4"/>
  <c r="CI35" i="4" s="1"/>
  <c r="BH29" i="4"/>
  <c r="AE29" i="4"/>
  <c r="CI29" i="4" s="1"/>
  <c r="BH23" i="4"/>
  <c r="AE23" i="4"/>
  <c r="CI23" i="4" s="1"/>
  <c r="BH17" i="4"/>
  <c r="AE17" i="4"/>
  <c r="CI17" i="4" s="1"/>
  <c r="BH11" i="4"/>
  <c r="AE11" i="4"/>
  <c r="CI11" i="4" s="1"/>
  <c r="CH17" i="2"/>
  <c r="CH11" i="2"/>
  <c r="DJ11" i="2" s="1"/>
  <c r="BH46" i="4"/>
  <c r="AE46" i="4"/>
  <c r="CI46" i="4" s="1"/>
  <c r="BH40" i="4"/>
  <c r="AE40" i="4"/>
  <c r="CI40" i="4" s="1"/>
  <c r="BH34" i="4"/>
  <c r="AE34" i="4"/>
  <c r="CI34" i="4" s="1"/>
  <c r="BH28" i="4"/>
  <c r="AE28" i="4"/>
  <c r="CI28" i="4" s="1"/>
  <c r="BH22" i="4"/>
  <c r="AE22" i="4"/>
  <c r="CI22" i="4" s="1"/>
  <c r="BH16" i="4"/>
  <c r="AE16" i="4"/>
  <c r="CI16" i="4" s="1"/>
  <c r="BH10" i="4"/>
  <c r="AE10" i="4"/>
  <c r="CI10" i="4" s="1"/>
  <c r="BH45" i="4"/>
  <c r="AE45" i="4"/>
  <c r="CI45" i="4" s="1"/>
  <c r="BH39" i="4"/>
  <c r="AE39" i="4"/>
  <c r="CI39" i="4" s="1"/>
  <c r="BH33" i="4"/>
  <c r="AE33" i="4"/>
  <c r="CI33" i="4" s="1"/>
  <c r="BH27" i="4"/>
  <c r="AE27" i="4"/>
  <c r="CI27" i="4" s="1"/>
  <c r="BH21" i="4"/>
  <c r="AE21" i="4"/>
  <c r="CI21" i="4" s="1"/>
  <c r="BH15" i="4"/>
  <c r="AE15" i="4"/>
  <c r="CI15" i="4" s="1"/>
  <c r="BH9" i="4"/>
  <c r="AE9" i="4"/>
  <c r="CI9" i="4" s="1"/>
  <c r="BH44" i="4"/>
  <c r="AE44" i="4"/>
  <c r="CI44" i="4" s="1"/>
  <c r="BH38" i="4"/>
  <c r="AE38" i="4"/>
  <c r="CI38" i="4" s="1"/>
  <c r="BH32" i="4"/>
  <c r="AE32" i="4"/>
  <c r="CI32" i="4" s="1"/>
  <c r="BH26" i="4"/>
  <c r="AE26" i="4"/>
  <c r="CI26" i="4" s="1"/>
  <c r="BH20" i="4"/>
  <c r="AE20" i="4"/>
  <c r="CI20" i="4" s="1"/>
  <c r="BH14" i="4"/>
  <c r="AE14" i="4"/>
  <c r="CI14" i="4" s="1"/>
  <c r="BH8" i="4"/>
  <c r="AE8" i="4"/>
  <c r="CI8" i="4" s="1"/>
  <c r="AE49" i="4"/>
  <c r="CI49" i="4" s="1"/>
  <c r="AE43" i="4"/>
  <c r="CI43" i="4" s="1"/>
  <c r="AE37" i="4"/>
  <c r="CI37" i="4" s="1"/>
  <c r="AE31" i="4"/>
  <c r="CI31" i="4" s="1"/>
  <c r="AE25" i="4"/>
  <c r="CI25" i="4" s="1"/>
  <c r="AE19" i="4"/>
  <c r="CI19" i="4" s="1"/>
  <c r="AE13" i="4"/>
  <c r="CI13" i="4" s="1"/>
  <c r="C1" i="8"/>
  <c r="B1" i="8"/>
  <c r="CI17" i="2" l="1"/>
  <c r="CQ20" i="2"/>
  <c r="CH20" i="2"/>
  <c r="DJ20" i="2" s="1"/>
  <c r="CH21" i="1"/>
  <c r="DJ21" i="1" s="1"/>
  <c r="CQ21" i="1"/>
  <c r="CH11" i="1"/>
  <c r="DJ11" i="1" s="1"/>
  <c r="CQ11" i="1"/>
  <c r="CH29" i="1"/>
  <c r="DJ29" i="1" s="1"/>
  <c r="CQ29" i="1"/>
  <c r="CH10" i="2"/>
  <c r="DJ10" i="2" s="1"/>
  <c r="CQ18" i="1"/>
  <c r="CH18" i="1"/>
  <c r="DJ18" i="1" s="1"/>
  <c r="CQ33" i="1"/>
  <c r="CH33" i="1"/>
  <c r="DJ33" i="1" s="1"/>
  <c r="CQ12" i="2"/>
  <c r="CH12" i="2"/>
  <c r="DJ12" i="2" s="1"/>
  <c r="CQ25" i="1"/>
  <c r="CH25" i="1"/>
  <c r="DJ25" i="1" s="1"/>
  <c r="CQ12" i="1"/>
  <c r="CH12" i="1"/>
  <c r="DJ12" i="1" s="1"/>
  <c r="CH16" i="1"/>
  <c r="DJ16" i="1" s="1"/>
  <c r="CQ14" i="2"/>
  <c r="CH14" i="2"/>
  <c r="DJ14" i="2" s="1"/>
  <c r="CQ30" i="1"/>
  <c r="CH30" i="1"/>
  <c r="DJ30" i="1" s="1"/>
  <c r="DJ17" i="2"/>
  <c r="CQ34" i="1"/>
  <c r="CH34" i="1"/>
  <c r="DJ34" i="1" s="1"/>
  <c r="CQ9" i="2"/>
  <c r="CH9" i="2"/>
  <c r="DJ9" i="2" s="1"/>
  <c r="CQ8" i="2"/>
  <c r="CH8" i="2"/>
  <c r="DJ8" i="2" s="1"/>
  <c r="DJ19" i="2"/>
  <c r="CH17" i="1"/>
  <c r="DJ17" i="1" s="1"/>
  <c r="CQ17" i="1"/>
  <c r="CQ15" i="2"/>
  <c r="CH15" i="2"/>
  <c r="DJ15" i="2" s="1"/>
  <c r="CH16" i="2"/>
  <c r="DJ16" i="2" s="1"/>
  <c r="CQ32" i="1"/>
  <c r="CH32" i="1"/>
  <c r="DJ32" i="1" s="1"/>
  <c r="CQ15" i="1"/>
  <c r="CH15" i="1"/>
  <c r="DJ15" i="1" s="1"/>
  <c r="CH23" i="1"/>
  <c r="DJ23" i="1" s="1"/>
  <c r="CQ23" i="1"/>
  <c r="CQ21" i="2"/>
  <c r="CH21" i="2"/>
  <c r="DJ21" i="2" s="1"/>
  <c r="CQ27" i="1"/>
  <c r="CH27" i="1"/>
  <c r="DJ27" i="1" s="1"/>
  <c r="CQ10" i="1"/>
  <c r="CH10" i="1"/>
  <c r="DJ10" i="1" s="1"/>
  <c r="DJ18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CO7" i="1" s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DE7" i="2" s="1"/>
  <c r="AZ7" i="2"/>
  <c r="AY7" i="2"/>
  <c r="AW7" i="2"/>
  <c r="AV7" i="2"/>
  <c r="AU7" i="2"/>
  <c r="AT7" i="2"/>
  <c r="AS7" i="2" s="1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I7" i="1"/>
  <c r="DG7" i="1"/>
  <c r="Z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O7" i="2"/>
  <c r="CZ7" i="1"/>
  <c r="AN7" i="1"/>
  <c r="CK7" i="1"/>
  <c r="CL7" i="2"/>
  <c r="DF7" i="1"/>
  <c r="AB7" i="1"/>
  <c r="BJ7" i="4" l="1"/>
  <c r="BR7" i="4"/>
  <c r="BY7" i="4"/>
  <c r="BU7" i="2"/>
  <c r="CW7" i="2" s="1"/>
  <c r="AA7" i="2"/>
  <c r="DC7" i="2"/>
  <c r="Z7" i="2"/>
  <c r="Y7" i="2"/>
  <c r="CT7" i="2"/>
  <c r="BP7" i="2"/>
  <c r="DH7" i="2"/>
  <c r="E7" i="6"/>
  <c r="CX7" i="2"/>
  <c r="BZ7" i="2"/>
  <c r="Z7" i="3"/>
  <c r="AD7" i="2"/>
  <c r="DF7" i="2"/>
  <c r="N7" i="2"/>
  <c r="M7" i="2" s="1"/>
  <c r="CS7" i="2"/>
  <c r="CY7" i="2"/>
  <c r="DA7" i="2"/>
  <c r="DI7" i="2"/>
  <c r="CM7" i="2"/>
  <c r="D7" i="6"/>
  <c r="BO7" i="4"/>
  <c r="BX7" i="4"/>
  <c r="BK7" i="4"/>
  <c r="CX7" i="1"/>
  <c r="BW7" i="4"/>
  <c r="AA7" i="3"/>
  <c r="E7" i="1"/>
  <c r="D7" i="1" s="1"/>
  <c r="BZ7" i="4"/>
  <c r="W7" i="4"/>
  <c r="BL7" i="4"/>
  <c r="CB7" i="4"/>
  <c r="AC7" i="3"/>
  <c r="CY7" i="1"/>
  <c r="CM7" i="1"/>
  <c r="CU7" i="1"/>
  <c r="AL7" i="5"/>
  <c r="BE7" i="5"/>
  <c r="CV7" i="1"/>
  <c r="CC7" i="4"/>
  <c r="Q7" i="5"/>
  <c r="AG7" i="4"/>
  <c r="AF7" i="4" s="1"/>
  <c r="BN7" i="4"/>
  <c r="CD7" i="4"/>
  <c r="V7" i="5"/>
  <c r="AT7" i="4"/>
  <c r="R7" i="4"/>
  <c r="AD7" i="5"/>
  <c r="AO7" i="4"/>
  <c r="AB7" i="3"/>
  <c r="CL7" i="1"/>
  <c r="N7" i="5"/>
  <c r="BT7" i="4"/>
  <c r="CH7" i="4"/>
  <c r="N7" i="1"/>
  <c r="H7" i="5"/>
  <c r="AT7" i="5"/>
  <c r="BM7" i="4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B7" i="2" l="1"/>
  <c r="CI7" i="2"/>
  <c r="BO7" i="2"/>
  <c r="CH7" i="2" s="1"/>
  <c r="W7" i="2"/>
  <c r="CR7" i="2"/>
  <c r="CJ7" i="2"/>
  <c r="V7" i="2"/>
  <c r="AM7" i="2"/>
  <c r="BF7" i="2" s="1"/>
  <c r="CA7" i="4"/>
  <c r="W7" i="1"/>
  <c r="M7" i="1"/>
  <c r="V7" i="1" s="1"/>
  <c r="AN7" i="4"/>
  <c r="BG7" i="4" s="1"/>
  <c r="BV7" i="4"/>
  <c r="CI7" i="1"/>
  <c r="AM7" i="1"/>
  <c r="BF7" i="1" s="1"/>
  <c r="I7" i="5"/>
  <c r="CW7" i="1"/>
  <c r="DB7" i="1"/>
  <c r="V7" i="3"/>
  <c r="BI7" i="4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<sst xmlns="http://schemas.openxmlformats.org/spreadsheetml/2006/main" count="2333" uniqueCount="415">
  <si>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</si>
  <si>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</si>
  <si>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</si>
  <si>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</si>
  <si>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</si>
  <si>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</si>
  <si>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</si>
  <si>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</si>
  <si>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</si>
  <si>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</si>
  <si>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</si>
  <si>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</si>
  <si>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</si>
  <si>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</si>
  <si>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</si>
  <si>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</si>
  <si>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</si>
  <si>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</si>
  <si>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</si>
  <si>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</si>
  <si>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</si>
  <si>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</si>
  <si>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</si>
  <si>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</si>
  <si>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</si>
  <si>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</si>
  <si>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</si>
  <si>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</si>
  <si>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</si>
  <si>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</si>
  <si>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</si>
  <si>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</si>
  <si>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</si>
  <si>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</si>
  <si>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</si>
  <si>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</si>
  <si>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</si>
  <si>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</si>
  <si>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</si>
  <si>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</si>
  <si>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</si>
  <si>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</si>
  <si>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</si>
  <si>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</si>
  <si>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</si>
  <si>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</si>
  <si>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</si>
  <si>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</si>
  <si>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</si>
  <si>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</si>
  <si>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</si>
  <si>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</si>
  <si>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</si>
  <si>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</si>
  <si>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</si>
  <si>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</si>
  <si>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</si>
  <si>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</si>
  <si>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</si>
  <si>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</si>
  <si>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</si>
  <si>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</si>
  <si>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</si>
  <si>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</si>
  <si>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</si>
  <si>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</si>
  <si>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</si>
  <si>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</si>
  <si>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</si>
  <si>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</si>
  <si>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</si>
  <si>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</si>
  <si>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</si>
  <si>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</si>
  <si>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</si>
  <si>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</si>
  <si>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</si>
  <si>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</si>
  <si>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</si>
  <si>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</si>
  <si>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</si>
  <si>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</si>
  <si>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</si>
  <si>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</si>
  <si>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</si>
  <si>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</si>
  <si>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</si>
  <si>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</si>
  <si>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</si>
  <si>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</si>
  <si>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</si>
  <si>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</si>
  <si>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</si>
  <si>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</si>
  <si>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</si>
  <si>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</si>
  <si>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</si>
  <si>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</si>
  <si>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</si>
  <si>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</si>
  <si>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</si>
  <si>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</si>
  <si>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</si>
  <si>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</si>
  <si>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</si>
  <si>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</si>
  <si>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</si>
  <si>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</si>
  <si>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</si>
  <si>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</si>
  <si>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</si>
  <si>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</si>
  <si>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</si>
  <si>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</si>
  <si>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</si>
  <si>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</si>
  <si>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</si>
  <si>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</si>
  <si>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</si>
  <si>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</si>
  <si>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</si>
  <si>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</si>
  <si>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</si>
  <si>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</si>
  <si>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</si>
  <si>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</si>
  <si>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</si>
  <si>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</si>
  <si>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</si>
  <si>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</si>
  <si>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</si>
  <si>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</si>
  <si>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</si>
  <si>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</si>
  <si>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</si>
  <si>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</si>
  <si>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</si>
  <si>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</si>
  <si>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</si>
  <si>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</si>
  <si>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</si>
  <si>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</si>
  <si>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</si>
  <si>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</si>
  <si>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</si>
  <si>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</si>
  <si>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</si>
  <si>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</si>
  <si>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</si>
  <si>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</si>
  <si>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</si>
  <si>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</si>
  <si>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</si>
  <si>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</si>
  <si>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</si>
  <si>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</si>
  <si>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</si>
  <si>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</si>
  <si>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</si>
  <si>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</si>
  <si>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</si>
  <si>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</si>
  <si>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</si>
  <si>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</si>
  <si>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</si>
  <si>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</si>
  <si>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</si>
  <si>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</si>
  <si>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</si>
  <si>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</si>
  <si>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</si>
  <si>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</si>
  <si>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</si>
  <si>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</si>
  <si>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</si>
  <si>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</si>
  <si>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</si>
  <si>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</si>
  <si>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</si>
  <si>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</si>
  <si>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</si>
  <si>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</si>
  <si>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</si>
  <si>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</si>
  <si>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</si>
  <si>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</si>
  <si>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</si>
  <si>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</si>
  <si>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</si>
  <si>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</si>
  <si>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</si>
  <si>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</si>
  <si>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</si>
  <si>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</si>
  <si>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</si>
  <si>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</si>
  <si>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</si>
  <si>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</si>
  <si>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</si>
  <si>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</si>
  <si>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</si>
  <si>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</si>
  <si>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</si>
  <si>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</si>
  <si>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</si>
  <si>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</si>
  <si>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</si>
  <si>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</si>
  <si>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</si>
  <si>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</si>
  <si>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</si>
  <si>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</si>
  <si>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</si>
  <si>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</si>
  <si>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</si>
  <si>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</si>
  <si>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</si>
  <si>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</si>
  <si>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</si>
  <si>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</si>
  <si>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</si>
  <si>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</si>
  <si>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</si>
  <si>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</si>
  <si>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</si>
  <si>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</si>
  <si>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</si>
  <si>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</si>
  <si>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</si>
  <si>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</si>
  <si>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</si>
  <si>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</si>
  <si>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</si>
  <si>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</si>
  <si>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</si>
  <si>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</si>
  <si>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</si>
  <si>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</si>
  <si>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</si>
  <si>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</si>
  <si>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</si>
  <si>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</si>
  <si>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</si>
  <si>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</si>
  <si>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</si>
  <si>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</si>
  <si>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</si>
  <si>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</si>
  <si>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</si>
  <si>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</si>
  <si>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</si>
  <si>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</si>
  <si>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</si>
  <si>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</si>
  <si>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</si>
  <si>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</si>
  <si>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</si>
  <si>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</si>
  <si>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</si>
  <si>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</si>
  <si>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</si>
  <si>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</si>
  <si>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</si>
  <si>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</si>
  <si>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</si>
  <si>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</si>
  <si>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</si>
  <si>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</si>
  <si>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</si>
  <si>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</si>
  <si>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</si>
  <si>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</si>
  <si>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</si>
  <si>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</si>
  <si>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</si>
  <si>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</si>
  <si>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</si>
  <si>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</si>
  <si>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</si>
  <si>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</si>
  <si>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</si>
  <si>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</si>
  <si>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</si>
  <si>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</si>
  <si>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</si>
  <si>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</si>
  <si>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</si>
  <si>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</si>
  <si>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</si>
  <si>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</si>
  <si>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</si>
  <si>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</si>
  <si>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</si>
  <si>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</si>
  <si>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</si>
  <si>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</si>
  <si>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</si>
  <si>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</si>
  <si>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</si>
  <si>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</si>
  <si>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</si>
  <si>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</si>
  <si>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</si>
  <si>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</si>
  <si>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</si>
  <si>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</si>
  <si>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</si>
  <si>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</si>
  <si>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</si>
  <si>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</si>
  <si>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</si>
  <si>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</si>
  <si>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</si>
  <si>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</si>
  <si>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</si>
  <si>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</si>
  <si>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</si>
  <si>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33000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</si>
  <si>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</si>
  <si>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</si>
  <si>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</si>
  <si>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</si>
  <si>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</si>
  <si>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</si>
  <si>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33100</t>
  </si>
  <si>
    <t>岡山市</t>
  </si>
  <si>
    <t/>
  </si>
  <si>
    <t>33846</t>
  </si>
  <si>
    <t>神崎衛生施設組合</t>
  </si>
  <si>
    <t>33847</t>
  </si>
  <si>
    <t>備南衛生施設組合</t>
  </si>
  <si>
    <t>33851</t>
  </si>
  <si>
    <t>旭川中部衛生施設組合</t>
  </si>
  <si>
    <t>33895</t>
  </si>
  <si>
    <t>岡山市久米南町衛生施設組合</t>
  </si>
  <si>
    <t>33202</t>
  </si>
  <si>
    <t>倉敷市</t>
  </si>
  <si>
    <t>33913</t>
  </si>
  <si>
    <t>総社広域環境施設組合</t>
  </si>
  <si>
    <t>33859</t>
  </si>
  <si>
    <t>倉敷西部清掃施設組合</t>
  </si>
  <si>
    <t>33203</t>
  </si>
  <si>
    <t>津山市</t>
  </si>
  <si>
    <t>33898</t>
  </si>
  <si>
    <t>津山圏域衛生処理組合</t>
  </si>
  <si>
    <t>33959</t>
  </si>
  <si>
    <t>津山圏域資源循環施設組合</t>
  </si>
  <si>
    <t>33204</t>
  </si>
  <si>
    <t>玉野市</t>
  </si>
  <si>
    <t>33205</t>
  </si>
  <si>
    <t>笠岡市</t>
  </si>
  <si>
    <t>33855</t>
  </si>
  <si>
    <t>岡山県西部環境整備施設組合</t>
  </si>
  <si>
    <t>33850</t>
  </si>
  <si>
    <t>岡山県西部衛生施設組合</t>
  </si>
  <si>
    <t>33207</t>
  </si>
  <si>
    <t>井原市</t>
  </si>
  <si>
    <t>33897</t>
  </si>
  <si>
    <t>岡山県井原地区清掃施設組合</t>
  </si>
  <si>
    <t>33208</t>
  </si>
  <si>
    <t>総社市</t>
  </si>
  <si>
    <t>総社市環境施設組合</t>
  </si>
  <si>
    <t>33209</t>
  </si>
  <si>
    <t>高梁市</t>
  </si>
  <si>
    <t>33946</t>
  </si>
  <si>
    <t>高梁地域事務組合</t>
  </si>
  <si>
    <t>33210</t>
  </si>
  <si>
    <t>新見市</t>
  </si>
  <si>
    <t>33211</t>
  </si>
  <si>
    <t>備前市</t>
  </si>
  <si>
    <t>33212</t>
  </si>
  <si>
    <t>瀬戸内市</t>
  </si>
  <si>
    <t>神崎衛生組合</t>
  </si>
  <si>
    <t>33213</t>
  </si>
  <si>
    <t>赤磐市</t>
  </si>
  <si>
    <t>33852</t>
  </si>
  <si>
    <t>和気・赤磐し尿処理施設一部事務組合</t>
  </si>
  <si>
    <t>33214</t>
  </si>
  <si>
    <t>真庭市</t>
  </si>
  <si>
    <t>33896</t>
  </si>
  <si>
    <t>岡山県中部環境施設組合</t>
  </si>
  <si>
    <t>33215</t>
  </si>
  <si>
    <t>美作市</t>
  </si>
  <si>
    <t>33849</t>
  </si>
  <si>
    <t>勝英衛生施設組合</t>
  </si>
  <si>
    <t>33216</t>
  </si>
  <si>
    <t>浅口市</t>
  </si>
  <si>
    <t>33346</t>
  </si>
  <si>
    <t>和気町</t>
  </si>
  <si>
    <t>和気・赤磐し尿処理施設組合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</si>
  <si>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</si>
  <si>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</si>
  <si>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</si>
  <si>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</si>
  <si>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</si>
  <si>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</si>
  <si>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</si>
  <si>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</si>
  <si>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</si>
  <si>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</si>
  <si>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</si>
  <si>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</si>
  <si>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</si>
  <si>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</si>
  <si>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</si>
  <si>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</si>
  <si>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</si>
  <si>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</si>
  <si>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</si>
  <si>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</si>
  <si>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中部環境施設組合</t>
  </si>
  <si>
    <t>33681</t>
  </si>
  <si>
    <t>吉備中央町</t>
  </si>
  <si>
    <t>和気赤磐し尿処理施設一部事務組合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</si>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</sst>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38</v>
      </c>
      <c r="B7" s="154" t="s">
        <v>317</v>
      </c>
      <c r="C7" s="138" t="s">
        <v>33</v>
      </c>
      <c r="D7" s="140">
        <f>SUM(E7,+L7)</f>
        <v>31179888</v>
      </c>
      <c r="E7" s="140">
        <f>SUM(F7:I7,K7)</f>
        <v>7625758</v>
      </c>
      <c r="F7" s="140">
        <f>SUM(F$8:F$207)</f>
        <v>240187</v>
      </c>
      <c r="G7" s="140">
        <f>SUM(G$8:G$207)</f>
        <v>2158</v>
      </c>
      <c r="H7" s="140">
        <f>SUM(H$8:H$207)</f>
        <v>2746600</v>
      </c>
      <c r="I7" s="140">
        <f>SUM(I$8:I$207)</f>
        <v>3869083</v>
      </c>
      <c r="J7" s="143" t="s">
        <v>314</v>
      </c>
      <c r="K7" s="140">
        <f>SUM(K$8:K$207)</f>
        <v>767730</v>
      </c>
      <c r="L7" s="140">
        <f>SUM(L$8:L$207)</f>
        <v>23554130</v>
      </c>
      <c r="M7" s="140">
        <f>SUM(N7,+U7)</f>
        <v>4231971</v>
      </c>
      <c r="N7" s="140">
        <f>SUM(O7:R7,T7)</f>
        <v>547426</v>
      </c>
      <c r="O7" s="140">
        <f>SUM(O$8:O$207)</f>
        <v>66255</v>
      </c>
      <c r="P7" s="140">
        <f>SUM(P$8:P$207)</f>
        <v>0</v>
      </c>
      <c r="Q7" s="140">
        <f>SUM(Q$8:Q$207)</f>
        <v>234100</v>
      </c>
      <c r="R7" s="140">
        <f>SUM(R$8:R$207)</f>
        <v>220868</v>
      </c>
      <c r="S7" s="143" t="s">
        <v>314</v>
      </c>
      <c r="T7" s="140">
        <f>SUM(T$8:T$207)</f>
        <v>26203</v>
      </c>
      <c r="U7" s="140">
        <f>SUM(U$8:U$207)</f>
        <v>3684545</v>
      </c>
      <c r="V7" s="140">
        <f t="shared" ref="V7:AA7" si="0">+SUM(D7,M7)</f>
        <v>35411859</v>
      </c>
      <c r="W7" s="140">
        <f t="shared" si="0"/>
        <v>8173184</v>
      </c>
      <c r="X7" s="140">
        <f t="shared" si="0"/>
        <v>306442</v>
      </c>
      <c r="Y7" s="140">
        <f t="shared" si="0"/>
        <v>2158</v>
      </c>
      <c r="Z7" s="140">
        <f t="shared" si="0"/>
        <v>2980700</v>
      </c>
      <c r="AA7" s="140">
        <f t="shared" si="0"/>
        <v>4089951</v>
      </c>
      <c r="AB7" s="142" t="str">
        <f>IF(+SUM(J7,S7)=0,"-",+SUM(J7,S7))</f>
        <v>-</v>
      </c>
      <c r="AC7" s="140">
        <f>+SUM(K7,T7)</f>
        <v>793933</v>
      </c>
      <c r="AD7" s="140">
        <f>+SUM(L7,U7)</f>
        <v>27238675</v>
      </c>
      <c r="AE7" s="140">
        <f>SUM(AF7,+AK7)</f>
        <v>2017180</v>
      </c>
      <c r="AF7" s="140">
        <f>SUM(AG7:AJ7)</f>
        <v>2017180</v>
      </c>
      <c r="AG7" s="140">
        <f t="shared" ref="AG7:AL7" si="1">SUM(AG$8:AG$207)</f>
        <v>2136</v>
      </c>
      <c r="AH7" s="140">
        <f t="shared" si="1"/>
        <v>2000097</v>
      </c>
      <c r="AI7" s="140">
        <f t="shared" si="1"/>
        <v>13717</v>
      </c>
      <c r="AJ7" s="140">
        <f t="shared" si="1"/>
        <v>1230</v>
      </c>
      <c r="AK7" s="140">
        <f t="shared" si="1"/>
        <v>0</v>
      </c>
      <c r="AL7" s="140">
        <f t="shared" si="1"/>
        <v>2680031</v>
      </c>
      <c r="AM7" s="140">
        <f>SUM(AN7,AS7,AW7,AX7,BD7)</f>
        <v>20279521</v>
      </c>
      <c r="AN7" s="140">
        <f>SUM(AO7:AR7)</f>
        <v>5136648</v>
      </c>
      <c r="AO7" s="140">
        <f>SUM(AO$8:AO$207)</f>
        <v>1291949</v>
      </c>
      <c r="AP7" s="140">
        <f>SUM(AP$8:AP$207)</f>
        <v>2578295</v>
      </c>
      <c r="AQ7" s="140">
        <f>SUM(AQ$8:AQ$207)</f>
        <v>981003</v>
      </c>
      <c r="AR7" s="140">
        <f>SUM(AR$8:AR$207)</f>
        <v>285401</v>
      </c>
      <c r="AS7" s="140">
        <f>SUM(AT7:AV7)</f>
        <v>2004001</v>
      </c>
      <c r="AT7" s="140">
        <f>SUM(AT$8:AT$207)</f>
        <v>381825</v>
      </c>
      <c r="AU7" s="140">
        <f>SUM(AU$8:AU$207)</f>
        <v>1348119</v>
      </c>
      <c r="AV7" s="140">
        <f>SUM(AV$8:AV$207)</f>
        <v>274057</v>
      </c>
      <c r="AW7" s="140">
        <f>SUM(AW$8:AW$207)</f>
        <v>62295</v>
      </c>
      <c r="AX7" s="140">
        <f>SUM(AY7:BB7)</f>
        <v>13049563</v>
      </c>
      <c r="AY7" s="140">
        <f t="shared" ref="AY7:BE7" si="2">SUM(AY$8:AY$207)</f>
        <v>4867605</v>
      </c>
      <c r="AZ7" s="140">
        <f t="shared" si="2"/>
        <v>7593165</v>
      </c>
      <c r="BA7" s="140">
        <f t="shared" si="2"/>
        <v>536523</v>
      </c>
      <c r="BB7" s="140">
        <f t="shared" si="2"/>
        <v>52270</v>
      </c>
      <c r="BC7" s="140">
        <f t="shared" si="2"/>
        <v>3101879</v>
      </c>
      <c r="BD7" s="140">
        <f t="shared" si="2"/>
        <v>27014</v>
      </c>
      <c r="BE7" s="140">
        <f t="shared" si="2"/>
        <v>3101277</v>
      </c>
      <c r="BF7" s="140">
        <f>SUM(AE7,+AM7,+BE7)</f>
        <v>25397978</v>
      </c>
      <c r="BG7" s="140">
        <f>SUM(BH7,+BM7)</f>
        <v>480005</v>
      </c>
      <c r="BH7" s="140">
        <f>SUM(BI7:BL7)</f>
        <v>473035</v>
      </c>
      <c r="BI7" s="140">
        <f t="shared" ref="BI7:BN7" si="3">SUM(BI$8:BI$207)</f>
        <v>0</v>
      </c>
      <c r="BJ7" s="140">
        <f t="shared" si="3"/>
        <v>473035</v>
      </c>
      <c r="BK7" s="140">
        <f t="shared" si="3"/>
        <v>0</v>
      </c>
      <c r="BL7" s="140">
        <f t="shared" si="3"/>
        <v>0</v>
      </c>
      <c r="BM7" s="140">
        <f t="shared" si="3"/>
        <v>6970</v>
      </c>
      <c r="BN7" s="140">
        <f t="shared" si="3"/>
        <v>65887</v>
      </c>
      <c r="BO7" s="140">
        <f>SUM(BP7,BU7,BY7,BZ7,CF7)</f>
        <v>1970597</v>
      </c>
      <c r="BP7" s="140">
        <f>SUM(BQ7:BT7)</f>
        <v>591321</v>
      </c>
      <c r="BQ7" s="140">
        <f>SUM(BQ$8:BQ$207)</f>
        <v>394381</v>
      </c>
      <c r="BR7" s="140">
        <f>SUM(BR$8:BR$207)</f>
        <v>137184</v>
      </c>
      <c r="BS7" s="140">
        <f>SUM(BS$8:BS$207)</f>
        <v>59756</v>
      </c>
      <c r="BT7" s="140">
        <f>SUM(BT$8:BT$207)</f>
        <v>0</v>
      </c>
      <c r="BU7" s="140">
        <f>SUM(BV7:BX7)</f>
        <v>497102</v>
      </c>
      <c r="BV7" s="140">
        <f>SUM(BV$8:BV$207)</f>
        <v>31592</v>
      </c>
      <c r="BW7" s="140">
        <f>SUM(BW$8:BW$207)</f>
        <v>465120</v>
      </c>
      <c r="BX7" s="140">
        <f>SUM(BX$8:BX$207)</f>
        <v>390</v>
      </c>
      <c r="BY7" s="140">
        <f>SUM(BY$8:BY$207)</f>
        <v>0</v>
      </c>
      <c r="BZ7" s="140">
        <f>SUM(CA7:CD7)</f>
        <v>882174</v>
      </c>
      <c r="CA7" s="140">
        <f t="shared" ref="CA7:CG7" si="4">SUM(CA$8:CA$207)</f>
        <v>132278</v>
      </c>
      <c r="CB7" s="140">
        <f t="shared" si="4"/>
        <v>718341</v>
      </c>
      <c r="CC7" s="140">
        <f t="shared" si="4"/>
        <v>17389</v>
      </c>
      <c r="CD7" s="140">
        <f t="shared" si="4"/>
        <v>14166</v>
      </c>
      <c r="CE7" s="140">
        <f t="shared" si="4"/>
        <v>1442656</v>
      </c>
      <c r="CF7" s="140">
        <f t="shared" si="4"/>
        <v>0</v>
      </c>
      <c r="CG7" s="140">
        <f t="shared" si="4"/>
        <v>272826</v>
      </c>
      <c r="CH7" s="140">
        <f>SUM(BG7,+BO7,+CG7)</f>
        <v>2723428</v>
      </c>
      <c r="CI7" s="140">
        <f t="shared" ref="CI7:DJ7" si="5">SUM(AE7,+BG7)</f>
        <v>2497185</v>
      </c>
      <c r="CJ7" s="140">
        <f t="shared" si="5"/>
        <v>2490215</v>
      </c>
      <c r="CK7" s="140">
        <f t="shared" si="5"/>
        <v>2136</v>
      </c>
      <c r="CL7" s="140">
        <f t="shared" si="5"/>
        <v>2473132</v>
      </c>
      <c r="CM7" s="140">
        <f t="shared" si="5"/>
        <v>13717</v>
      </c>
      <c r="CN7" s="140">
        <f t="shared" si="5"/>
        <v>1230</v>
      </c>
      <c r="CO7" s="140">
        <f t="shared" si="5"/>
        <v>6970</v>
      </c>
      <c r="CP7" s="140">
        <f t="shared" si="5"/>
        <v>2745918</v>
      </c>
      <c r="CQ7" s="140">
        <f t="shared" si="5"/>
        <v>22250118</v>
      </c>
      <c r="CR7" s="140">
        <f t="shared" si="5"/>
        <v>5727969</v>
      </c>
      <c r="CS7" s="140">
        <f t="shared" si="5"/>
        <v>1686330</v>
      </c>
      <c r="CT7" s="140">
        <f t="shared" si="5"/>
        <v>2715479</v>
      </c>
      <c r="CU7" s="140">
        <f t="shared" si="5"/>
        <v>1040759</v>
      </c>
      <c r="CV7" s="140">
        <f t="shared" si="5"/>
        <v>285401</v>
      </c>
      <c r="CW7" s="140">
        <f t="shared" si="5"/>
        <v>2501103</v>
      </c>
      <c r="CX7" s="140">
        <f t="shared" si="5"/>
        <v>413417</v>
      </c>
      <c r="CY7" s="140">
        <f t="shared" si="5"/>
        <v>1813239</v>
      </c>
      <c r="CZ7" s="140">
        <f t="shared" si="5"/>
        <v>274447</v>
      </c>
      <c r="DA7" s="140">
        <f t="shared" si="5"/>
        <v>62295</v>
      </c>
      <c r="DB7" s="140">
        <f t="shared" si="5"/>
        <v>13931737</v>
      </c>
      <c r="DC7" s="140">
        <f t="shared" si="5"/>
        <v>4999883</v>
      </c>
      <c r="DD7" s="140">
        <f t="shared" si="5"/>
        <v>8311506</v>
      </c>
      <c r="DE7" s="140">
        <f t="shared" si="5"/>
        <v>553912</v>
      </c>
      <c r="DF7" s="140">
        <f t="shared" si="5"/>
        <v>66436</v>
      </c>
      <c r="DG7" s="140">
        <f t="shared" si="5"/>
        <v>4544535</v>
      </c>
      <c r="DH7" s="140">
        <f t="shared" si="5"/>
        <v>27014</v>
      </c>
      <c r="DI7" s="140">
        <f t="shared" si="5"/>
        <v>3374103</v>
      </c>
      <c r="DJ7" s="140">
        <f t="shared" si="5"/>
        <v>28121406</v>
      </c>
    </row>
    <row r="8" spans="1:114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SUM(E8,+L8)</f>
        <v>11365880</v>
      </c>
      <c r="E8" s="121">
        <f>SUM(F8:I8,K8)</f>
        <v>2405105</v>
      </c>
      <c r="F8" s="121">
        <v>1128</v>
      </c>
      <c r="G8" s="121">
        <v>0</v>
      </c>
      <c r="H8" s="121">
        <v>145000</v>
      </c>
      <c r="I8" s="121">
        <v>2258977</v>
      </c>
      <c r="J8" s="122" t="s">
        <v>414</v>
      </c>
      <c r="K8" s="121">
        <v>0</v>
      </c>
      <c r="L8" s="121">
        <v>8960775</v>
      </c>
      <c r="M8" s="121">
        <f>SUM(N8,+U8)</f>
        <v>1617723</v>
      </c>
      <c r="N8" s="121">
        <f>SUM(O8:R8,T8)</f>
        <v>314437</v>
      </c>
      <c r="O8" s="121">
        <v>66143</v>
      </c>
      <c r="P8" s="121">
        <v>0</v>
      </c>
      <c r="Q8" s="121">
        <v>201600</v>
      </c>
      <c r="R8" s="121">
        <v>34773</v>
      </c>
      <c r="S8" s="122" t="s">
        <v>414</v>
      </c>
      <c r="T8" s="121">
        <v>11921</v>
      </c>
      <c r="U8" s="121">
        <v>1303286</v>
      </c>
      <c r="V8" s="121">
        <f>+SUM(D8,M8)</f>
        <v>12983603</v>
      </c>
      <c r="W8" s="121">
        <f>+SUM(E8,N8)</f>
        <v>2719542</v>
      </c>
      <c r="X8" s="121">
        <f>+SUM(F8,O8)</f>
        <v>67271</v>
      </c>
      <c r="Y8" s="121">
        <f>+SUM(G8,P8)</f>
        <v>0</v>
      </c>
      <c r="Z8" s="121">
        <f>+SUM(H8,Q8)</f>
        <v>346600</v>
      </c>
      <c r="AA8" s="121">
        <f>+SUM(I8,R8)</f>
        <v>2293750</v>
      </c>
      <c r="AB8" s="122" t="str">
        <f>IF(+SUM(J8,S8)=0,"-",+SUM(J8,S8))</f>
        <v>-</v>
      </c>
      <c r="AC8" s="121">
        <f>+SUM(K8,T8)</f>
        <v>11921</v>
      </c>
      <c r="AD8" s="121">
        <f>+SUM(L8,U8)</f>
        <v>10264061</v>
      </c>
      <c r="AE8" s="121">
        <f>SUM(AF8,+AK8)</f>
        <v>213368</v>
      </c>
      <c r="AF8" s="121">
        <f>SUM(AG8:AJ8)</f>
        <v>213368</v>
      </c>
      <c r="AG8" s="121">
        <v>0</v>
      </c>
      <c r="AH8" s="121">
        <v>205725</v>
      </c>
      <c r="AI8" s="121">
        <v>6413</v>
      </c>
      <c r="AJ8" s="121">
        <v>1230</v>
      </c>
      <c r="AK8" s="121">
        <v>0</v>
      </c>
      <c r="AL8" s="121">
        <v>0</v>
      </c>
      <c r="AM8" s="121">
        <f>SUM(AN8,AS8,AW8,AX8,BD8)</f>
        <v>8518316</v>
      </c>
      <c r="AN8" s="121">
        <f>SUM(AO8:AR8)</f>
        <v>2643193</v>
      </c>
      <c r="AO8" s="121">
        <v>480920</v>
      </c>
      <c r="AP8" s="121">
        <v>1402467</v>
      </c>
      <c r="AQ8" s="121">
        <v>695027</v>
      </c>
      <c r="AR8" s="121">
        <v>64779</v>
      </c>
      <c r="AS8" s="121">
        <f>SUM(AT8:AV8)</f>
        <v>597048</v>
      </c>
      <c r="AT8" s="121">
        <v>155229</v>
      </c>
      <c r="AU8" s="121">
        <v>404510</v>
      </c>
      <c r="AV8" s="121">
        <v>37309</v>
      </c>
      <c r="AW8" s="121">
        <v>0</v>
      </c>
      <c r="AX8" s="121">
        <f>SUM(AY8:BB8)</f>
        <v>5278075</v>
      </c>
      <c r="AY8" s="121">
        <v>1503668</v>
      </c>
      <c r="AZ8" s="121">
        <v>3721791</v>
      </c>
      <c r="BA8" s="121">
        <v>52616</v>
      </c>
      <c r="BB8" s="121">
        <v>0</v>
      </c>
      <c r="BC8" s="121">
        <v>75679</v>
      </c>
      <c r="BD8" s="121">
        <v>0</v>
      </c>
      <c r="BE8" s="121">
        <v>2558517</v>
      </c>
      <c r="BF8" s="121">
        <f>SUM(AE8,+AM8,+BE8)</f>
        <v>11290201</v>
      </c>
      <c r="BG8" s="121">
        <f>SUM(BH8,+BM8)</f>
        <v>317540</v>
      </c>
      <c r="BH8" s="121">
        <f>SUM(BI8:BL8)</f>
        <v>310570</v>
      </c>
      <c r="BI8" s="121">
        <v>0</v>
      </c>
      <c r="BJ8" s="121">
        <v>310570</v>
      </c>
      <c r="BK8" s="121">
        <v>0</v>
      </c>
      <c r="BL8" s="121">
        <v>0</v>
      </c>
      <c r="BM8" s="121">
        <v>6970</v>
      </c>
      <c r="BN8" s="121">
        <v>0</v>
      </c>
      <c r="BO8" s="121">
        <f>SUM(BP8,BU8,BY8,BZ8,CF8)</f>
        <v>1009727</v>
      </c>
      <c r="BP8" s="121">
        <f>SUM(BQ8:BT8)</f>
        <v>299631</v>
      </c>
      <c r="BQ8" s="121">
        <v>299631</v>
      </c>
      <c r="BR8" s="121">
        <v>0</v>
      </c>
      <c r="BS8" s="121">
        <v>0</v>
      </c>
      <c r="BT8" s="121">
        <v>0</v>
      </c>
      <c r="BU8" s="121">
        <f>SUM(BV8:BX8)</f>
        <v>205040</v>
      </c>
      <c r="BV8" s="121">
        <v>8956</v>
      </c>
      <c r="BW8" s="121">
        <v>196084</v>
      </c>
      <c r="BX8" s="121">
        <v>0</v>
      </c>
      <c r="BY8" s="121">
        <v>0</v>
      </c>
      <c r="BZ8" s="121">
        <f>SUM(CA8:CD8)</f>
        <v>505056</v>
      </c>
      <c r="CA8" s="121">
        <v>0</v>
      </c>
      <c r="CB8" s="121">
        <v>499402</v>
      </c>
      <c r="CC8" s="121">
        <v>0</v>
      </c>
      <c r="CD8" s="121">
        <v>5654</v>
      </c>
      <c r="CE8" s="121">
        <v>267770</v>
      </c>
      <c r="CF8" s="121">
        <v>0</v>
      </c>
      <c r="CG8" s="121">
        <v>22686</v>
      </c>
      <c r="CH8" s="121">
        <f>SUM(BG8,+BO8,+CG8)</f>
        <v>1349953</v>
      </c>
      <c r="CI8" s="121">
        <f>SUM(AE8,+BG8)</f>
        <v>530908</v>
      </c>
      <c r="CJ8" s="121">
        <f>SUM(AF8,+BH8)</f>
        <v>523938</v>
      </c>
      <c r="CK8" s="121">
        <f>SUM(AG8,+BI8)</f>
        <v>0</v>
      </c>
      <c r="CL8" s="121">
        <f>SUM(AH8,+BJ8)</f>
        <v>516295</v>
      </c>
      <c r="CM8" s="121">
        <f>SUM(AI8,+BK8)</f>
        <v>6413</v>
      </c>
      <c r="CN8" s="121">
        <f>SUM(AJ8,+BL8)</f>
        <v>1230</v>
      </c>
      <c r="CO8" s="121">
        <f>SUM(AK8,+BM8)</f>
        <v>6970</v>
      </c>
      <c r="CP8" s="121">
        <f>SUM(AL8,+BN8)</f>
        <v>0</v>
      </c>
      <c r="CQ8" s="121">
        <f>SUM(AM8,+BO8)</f>
        <v>9528043</v>
      </c>
      <c r="CR8" s="121">
        <f>SUM(AN8,+BP8)</f>
        <v>2942824</v>
      </c>
      <c r="CS8" s="121">
        <f>SUM(AO8,+BQ8)</f>
        <v>780551</v>
      </c>
      <c r="CT8" s="121">
        <f>SUM(AP8,+BR8)</f>
        <v>1402467</v>
      </c>
      <c r="CU8" s="121">
        <f>SUM(AQ8,+BS8)</f>
        <v>695027</v>
      </c>
      <c r="CV8" s="121">
        <f>SUM(AR8,+BT8)</f>
        <v>64779</v>
      </c>
      <c r="CW8" s="121">
        <f>SUM(AS8,+BU8)</f>
        <v>802088</v>
      </c>
      <c r="CX8" s="121">
        <f>SUM(AT8,+BV8)</f>
        <v>164185</v>
      </c>
      <c r="CY8" s="121">
        <f>SUM(AU8,+BW8)</f>
        <v>600594</v>
      </c>
      <c r="CZ8" s="121">
        <f>SUM(AV8,+BX8)</f>
        <v>37309</v>
      </c>
      <c r="DA8" s="121">
        <f>SUM(AW8,+BY8)</f>
        <v>0</v>
      </c>
      <c r="DB8" s="121">
        <f>SUM(AX8,+BZ8)</f>
        <v>5783131</v>
      </c>
      <c r="DC8" s="121">
        <f>SUM(AY8,+CA8)</f>
        <v>1503668</v>
      </c>
      <c r="DD8" s="121">
        <f>SUM(AZ8,+CB8)</f>
        <v>4221193</v>
      </c>
      <c r="DE8" s="121">
        <f>SUM(BA8,+CC8)</f>
        <v>52616</v>
      </c>
      <c r="DF8" s="121">
        <f>SUM(BB8,+CD8)</f>
        <v>5654</v>
      </c>
      <c r="DG8" s="121">
        <f>SUM(BC8,+CE8)</f>
        <v>343449</v>
      </c>
      <c r="DH8" s="121">
        <f>SUM(BD8,+CF8)</f>
        <v>0</v>
      </c>
      <c r="DI8" s="121">
        <f>SUM(BE8,+CG8)</f>
        <v>2581203</v>
      </c>
      <c r="DJ8" s="121">
        <f>SUM(BF8,+CH8)</f>
        <v>12640154</v>
      </c>
    </row>
    <row r="9" spans="1:114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SUM(E9,+L9)</f>
        <v>6973997</v>
      </c>
      <c r="E9" s="121">
        <f>SUM(F9:I9,K9)</f>
        <v>1974572</v>
      </c>
      <c r="F9" s="121">
        <v>204179</v>
      </c>
      <c r="G9" s="121">
        <v>0</v>
      </c>
      <c r="H9" s="121">
        <v>495300</v>
      </c>
      <c r="I9" s="121">
        <v>736939</v>
      </c>
      <c r="J9" s="122" t="s">
        <v>414</v>
      </c>
      <c r="K9" s="121">
        <v>538154</v>
      </c>
      <c r="L9" s="121">
        <v>4999425</v>
      </c>
      <c r="M9" s="121">
        <f>SUM(N9,+U9)</f>
        <v>887856</v>
      </c>
      <c r="N9" s="121">
        <f>SUM(O9:R9,T9)</f>
        <v>55513</v>
      </c>
      <c r="O9" s="121">
        <v>112</v>
      </c>
      <c r="P9" s="121">
        <v>0</v>
      </c>
      <c r="Q9" s="121">
        <v>14500</v>
      </c>
      <c r="R9" s="121">
        <v>40901</v>
      </c>
      <c r="S9" s="122" t="s">
        <v>414</v>
      </c>
      <c r="T9" s="121">
        <v>0</v>
      </c>
      <c r="U9" s="121">
        <v>832343</v>
      </c>
      <c r="V9" s="121">
        <f>+SUM(D9,M9)</f>
        <v>7861853</v>
      </c>
      <c r="W9" s="121">
        <f>+SUM(E9,N9)</f>
        <v>2030085</v>
      </c>
      <c r="X9" s="121">
        <f>+SUM(F9,O9)</f>
        <v>204291</v>
      </c>
      <c r="Y9" s="121">
        <f>+SUM(G9,P9)</f>
        <v>0</v>
      </c>
      <c r="Z9" s="121">
        <f>+SUM(H9,Q9)</f>
        <v>509800</v>
      </c>
      <c r="AA9" s="121">
        <f>+SUM(I9,R9)</f>
        <v>777840</v>
      </c>
      <c r="AB9" s="122" t="str">
        <f>IF(+SUM(J9,S9)=0,"-",+SUM(J9,S9))</f>
        <v>-</v>
      </c>
      <c r="AC9" s="121">
        <f>+SUM(K9,T9)</f>
        <v>538154</v>
      </c>
      <c r="AD9" s="121">
        <f>+SUM(L9,U9)</f>
        <v>5831768</v>
      </c>
      <c r="AE9" s="121">
        <f>SUM(AF9,+AK9)</f>
        <v>720500</v>
      </c>
      <c r="AF9" s="121">
        <f>SUM(AG9:AJ9)</f>
        <v>720500</v>
      </c>
      <c r="AG9" s="121">
        <v>0</v>
      </c>
      <c r="AH9" s="121">
        <v>720500</v>
      </c>
      <c r="AI9" s="121">
        <v>0</v>
      </c>
      <c r="AJ9" s="121">
        <v>0</v>
      </c>
      <c r="AK9" s="121">
        <v>0</v>
      </c>
      <c r="AL9" s="121">
        <v>1817</v>
      </c>
      <c r="AM9" s="121">
        <f>SUM(AN9,AS9,AW9,AX9,BD9)</f>
        <v>5524170</v>
      </c>
      <c r="AN9" s="121">
        <f>SUM(AO9:AR9)</f>
        <v>1159603</v>
      </c>
      <c r="AO9" s="121">
        <v>240081</v>
      </c>
      <c r="AP9" s="121">
        <v>754009</v>
      </c>
      <c r="AQ9" s="121">
        <v>0</v>
      </c>
      <c r="AR9" s="121">
        <v>165513</v>
      </c>
      <c r="AS9" s="121">
        <f>SUM(AT9:AV9)</f>
        <v>244591</v>
      </c>
      <c r="AT9" s="121">
        <v>100505</v>
      </c>
      <c r="AU9" s="121">
        <v>54910</v>
      </c>
      <c r="AV9" s="121">
        <v>89176</v>
      </c>
      <c r="AW9" s="121">
        <v>15918</v>
      </c>
      <c r="AX9" s="121">
        <f>SUM(AY9:BB9)</f>
        <v>4104058</v>
      </c>
      <c r="AY9" s="121">
        <v>1093080</v>
      </c>
      <c r="AZ9" s="121">
        <v>2872382</v>
      </c>
      <c r="BA9" s="121">
        <v>138596</v>
      </c>
      <c r="BB9" s="121">
        <v>0</v>
      </c>
      <c r="BC9" s="121">
        <v>511971</v>
      </c>
      <c r="BD9" s="121">
        <v>0</v>
      </c>
      <c r="BE9" s="121">
        <v>215539</v>
      </c>
      <c r="BF9" s="121">
        <f>SUM(AE9,+AM9,+BE9)</f>
        <v>6460209</v>
      </c>
      <c r="BG9" s="121">
        <f>SUM(BH9,+BM9)</f>
        <v>108900</v>
      </c>
      <c r="BH9" s="121">
        <f>SUM(BI9:BL9)</f>
        <v>108900</v>
      </c>
      <c r="BI9" s="121">
        <v>0</v>
      </c>
      <c r="BJ9" s="121">
        <v>108900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432675</v>
      </c>
      <c r="BP9" s="121">
        <f>SUM(BQ9:BT9)</f>
        <v>201513</v>
      </c>
      <c r="BQ9" s="121">
        <v>35032</v>
      </c>
      <c r="BR9" s="121">
        <v>112054</v>
      </c>
      <c r="BS9" s="121">
        <v>54427</v>
      </c>
      <c r="BT9" s="121">
        <v>0</v>
      </c>
      <c r="BU9" s="121">
        <f>SUM(BV9:BX9)</f>
        <v>116133</v>
      </c>
      <c r="BV9" s="121">
        <v>9726</v>
      </c>
      <c r="BW9" s="121">
        <v>106407</v>
      </c>
      <c r="BX9" s="121">
        <v>0</v>
      </c>
      <c r="BY9" s="121">
        <v>0</v>
      </c>
      <c r="BZ9" s="121">
        <f>SUM(CA9:CD9)</f>
        <v>115029</v>
      </c>
      <c r="CA9" s="121">
        <v>27016</v>
      </c>
      <c r="CB9" s="121">
        <v>88013</v>
      </c>
      <c r="CC9" s="121">
        <v>0</v>
      </c>
      <c r="CD9" s="121">
        <v>0</v>
      </c>
      <c r="CE9" s="121">
        <v>136109</v>
      </c>
      <c r="CF9" s="121">
        <v>0</v>
      </c>
      <c r="CG9" s="121">
        <v>210172</v>
      </c>
      <c r="CH9" s="121">
        <f>SUM(BG9,+BO9,+CG9)</f>
        <v>751747</v>
      </c>
      <c r="CI9" s="121">
        <f>SUM(AE9,+BG9)</f>
        <v>829400</v>
      </c>
      <c r="CJ9" s="121">
        <f>SUM(AF9,+BH9)</f>
        <v>829400</v>
      </c>
      <c r="CK9" s="121">
        <f>SUM(AG9,+BI9)</f>
        <v>0</v>
      </c>
      <c r="CL9" s="121">
        <f>SUM(AH9,+BJ9)</f>
        <v>829400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1817</v>
      </c>
      <c r="CQ9" s="121">
        <f>SUM(AM9,+BO9)</f>
        <v>5956845</v>
      </c>
      <c r="CR9" s="121">
        <f>SUM(AN9,+BP9)</f>
        <v>1361116</v>
      </c>
      <c r="CS9" s="121">
        <f>SUM(AO9,+BQ9)</f>
        <v>275113</v>
      </c>
      <c r="CT9" s="121">
        <f>SUM(AP9,+BR9)</f>
        <v>866063</v>
      </c>
      <c r="CU9" s="121">
        <f>SUM(AQ9,+BS9)</f>
        <v>54427</v>
      </c>
      <c r="CV9" s="121">
        <f>SUM(AR9,+BT9)</f>
        <v>165513</v>
      </c>
      <c r="CW9" s="121">
        <f>SUM(AS9,+BU9)</f>
        <v>360724</v>
      </c>
      <c r="CX9" s="121">
        <f>SUM(AT9,+BV9)</f>
        <v>110231</v>
      </c>
      <c r="CY9" s="121">
        <f>SUM(AU9,+BW9)</f>
        <v>161317</v>
      </c>
      <c r="CZ9" s="121">
        <f>SUM(AV9,+BX9)</f>
        <v>89176</v>
      </c>
      <c r="DA9" s="121">
        <f>SUM(AW9,+BY9)</f>
        <v>15918</v>
      </c>
      <c r="DB9" s="121">
        <f>SUM(AX9,+BZ9)</f>
        <v>4219087</v>
      </c>
      <c r="DC9" s="121">
        <f>SUM(AY9,+CA9)</f>
        <v>1120096</v>
      </c>
      <c r="DD9" s="121">
        <f>SUM(AZ9,+CB9)</f>
        <v>2960395</v>
      </c>
      <c r="DE9" s="121">
        <f>SUM(BA9,+CC9)</f>
        <v>138596</v>
      </c>
      <c r="DF9" s="121">
        <f>SUM(BB9,+CD9)</f>
        <v>0</v>
      </c>
      <c r="DG9" s="121">
        <f>SUM(BC9,+CE9)</f>
        <v>648080</v>
      </c>
      <c r="DH9" s="121">
        <f>SUM(BD9,+CF9)</f>
        <v>0</v>
      </c>
      <c r="DI9" s="121">
        <f>SUM(BE9,+CG9)</f>
        <v>425711</v>
      </c>
      <c r="DJ9" s="121">
        <f>SUM(BF9,+CH9)</f>
        <v>7211956</v>
      </c>
    </row>
    <row r="10" spans="1:114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SUM(E10,+L10)</f>
        <v>1318507</v>
      </c>
      <c r="E10" s="121">
        <f>SUM(F10:I10,K10)</f>
        <v>400062</v>
      </c>
      <c r="F10" s="121">
        <v>0</v>
      </c>
      <c r="G10" s="121">
        <v>63</v>
      </c>
      <c r="H10" s="121">
        <v>260100</v>
      </c>
      <c r="I10" s="121">
        <v>123961</v>
      </c>
      <c r="J10" s="122" t="s">
        <v>414</v>
      </c>
      <c r="K10" s="121">
        <v>15938</v>
      </c>
      <c r="L10" s="121">
        <v>918445</v>
      </c>
      <c r="M10" s="121">
        <f>SUM(N10,+U10)</f>
        <v>275296</v>
      </c>
      <c r="N10" s="121">
        <f>SUM(O10:R10,T10)</f>
        <v>10200</v>
      </c>
      <c r="O10" s="121">
        <v>0</v>
      </c>
      <c r="P10" s="121">
        <v>0</v>
      </c>
      <c r="Q10" s="121">
        <v>10200</v>
      </c>
      <c r="R10" s="121">
        <v>0</v>
      </c>
      <c r="S10" s="122" t="s">
        <v>414</v>
      </c>
      <c r="T10" s="121">
        <v>0</v>
      </c>
      <c r="U10" s="121">
        <v>265096</v>
      </c>
      <c r="V10" s="121">
        <f>+SUM(D10,M10)</f>
        <v>1593803</v>
      </c>
      <c r="W10" s="121">
        <f>+SUM(E10,N10)</f>
        <v>410262</v>
      </c>
      <c r="X10" s="121">
        <f>+SUM(F10,O10)</f>
        <v>0</v>
      </c>
      <c r="Y10" s="121">
        <f>+SUM(G10,P10)</f>
        <v>63</v>
      </c>
      <c r="Z10" s="121">
        <f>+SUM(H10,Q10)</f>
        <v>270300</v>
      </c>
      <c r="AA10" s="121">
        <f>+SUM(I10,R10)</f>
        <v>123961</v>
      </c>
      <c r="AB10" s="122" t="str">
        <f>IF(+SUM(J10,S10)=0,"-",+SUM(J10,S10))</f>
        <v>-</v>
      </c>
      <c r="AC10" s="121">
        <f>+SUM(K10,T10)</f>
        <v>15938</v>
      </c>
      <c r="AD10" s="121">
        <f>+SUM(L10,U10)</f>
        <v>1183541</v>
      </c>
      <c r="AE10" s="121">
        <f>SUM(AF10,+AK10)</f>
        <v>263497</v>
      </c>
      <c r="AF10" s="121">
        <f>SUM(AG10:AJ10)</f>
        <v>263497</v>
      </c>
      <c r="AG10" s="121">
        <v>0</v>
      </c>
      <c r="AH10" s="121">
        <v>263497</v>
      </c>
      <c r="AI10" s="121">
        <v>0</v>
      </c>
      <c r="AJ10" s="121">
        <v>0</v>
      </c>
      <c r="AK10" s="121">
        <v>0</v>
      </c>
      <c r="AL10" s="121">
        <v>47646</v>
      </c>
      <c r="AM10" s="121">
        <f>SUM(AN10,AS10,AW10,AX10,BD10)</f>
        <v>507618</v>
      </c>
      <c r="AN10" s="121">
        <f>SUM(AO10:AR10)</f>
        <v>90118</v>
      </c>
      <c r="AO10" s="121">
        <v>90118</v>
      </c>
      <c r="AP10" s="121">
        <v>0</v>
      </c>
      <c r="AQ10" s="121">
        <v>0</v>
      </c>
      <c r="AR10" s="121">
        <v>0</v>
      </c>
      <c r="AS10" s="121">
        <f>SUM(AT10:AV10)</f>
        <v>20667</v>
      </c>
      <c r="AT10" s="121">
        <v>4080</v>
      </c>
      <c r="AU10" s="121">
        <v>0</v>
      </c>
      <c r="AV10" s="121">
        <v>16587</v>
      </c>
      <c r="AW10" s="121">
        <v>13102</v>
      </c>
      <c r="AX10" s="121">
        <f>SUM(AY10:BB10)</f>
        <v>383703</v>
      </c>
      <c r="AY10" s="121">
        <v>351769</v>
      </c>
      <c r="AZ10" s="121">
        <v>484</v>
      </c>
      <c r="BA10" s="121">
        <v>31450</v>
      </c>
      <c r="BB10" s="121">
        <v>0</v>
      </c>
      <c r="BC10" s="121">
        <v>437778</v>
      </c>
      <c r="BD10" s="121">
        <v>28</v>
      </c>
      <c r="BE10" s="121">
        <v>61968</v>
      </c>
      <c r="BF10" s="121">
        <f>SUM(AE10,+AM10,+BE10)</f>
        <v>833083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37324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237972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263497</v>
      </c>
      <c r="CJ10" s="121">
        <f>SUM(AF10,+BH10)</f>
        <v>263497</v>
      </c>
      <c r="CK10" s="121">
        <f>SUM(AG10,+BI10)</f>
        <v>0</v>
      </c>
      <c r="CL10" s="121">
        <f>SUM(AH10,+BJ10)</f>
        <v>263497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84970</v>
      </c>
      <c r="CQ10" s="121">
        <f>SUM(AM10,+BO10)</f>
        <v>507618</v>
      </c>
      <c r="CR10" s="121">
        <f>SUM(AN10,+BP10)</f>
        <v>90118</v>
      </c>
      <c r="CS10" s="121">
        <f>SUM(AO10,+BQ10)</f>
        <v>90118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20667</v>
      </c>
      <c r="CX10" s="121">
        <f>SUM(AT10,+BV10)</f>
        <v>4080</v>
      </c>
      <c r="CY10" s="121">
        <f>SUM(AU10,+BW10)</f>
        <v>0</v>
      </c>
      <c r="CZ10" s="121">
        <f>SUM(AV10,+BX10)</f>
        <v>16587</v>
      </c>
      <c r="DA10" s="121">
        <f>SUM(AW10,+BY10)</f>
        <v>13102</v>
      </c>
      <c r="DB10" s="121">
        <f>SUM(AX10,+BZ10)</f>
        <v>383703</v>
      </c>
      <c r="DC10" s="121">
        <f>SUM(AY10,+CA10)</f>
        <v>351769</v>
      </c>
      <c r="DD10" s="121">
        <f>SUM(AZ10,+CB10)</f>
        <v>484</v>
      </c>
      <c r="DE10" s="121">
        <f>SUM(BA10,+CC10)</f>
        <v>31450</v>
      </c>
      <c r="DF10" s="121">
        <f>SUM(BB10,+CD10)</f>
        <v>0</v>
      </c>
      <c r="DG10" s="121">
        <f>SUM(BC10,+CE10)</f>
        <v>675750</v>
      </c>
      <c r="DH10" s="121">
        <f>SUM(BD10,+CF10)</f>
        <v>28</v>
      </c>
      <c r="DI10" s="121">
        <f>SUM(BE10,+CG10)</f>
        <v>61968</v>
      </c>
      <c r="DJ10" s="121">
        <f>SUM(BF10,+CH10)</f>
        <v>833083</v>
      </c>
    </row>
    <row r="11" spans="1:114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SUM(E11,+L11)</f>
        <v>989083</v>
      </c>
      <c r="E11" s="121">
        <f>SUM(F11:I11,K11)</f>
        <v>344317</v>
      </c>
      <c r="F11" s="121">
        <v>0</v>
      </c>
      <c r="G11" s="121">
        <v>360</v>
      </c>
      <c r="H11" s="121">
        <v>227700</v>
      </c>
      <c r="I11" s="121">
        <v>104570</v>
      </c>
      <c r="J11" s="122" t="s">
        <v>414</v>
      </c>
      <c r="K11" s="121">
        <v>11687</v>
      </c>
      <c r="L11" s="121">
        <v>644766</v>
      </c>
      <c r="M11" s="121">
        <f>SUM(N11,+U11)</f>
        <v>114355</v>
      </c>
      <c r="N11" s="121">
        <f>SUM(O11:R11,T11)</f>
        <v>523</v>
      </c>
      <c r="O11" s="121">
        <v>0</v>
      </c>
      <c r="P11" s="121">
        <v>0</v>
      </c>
      <c r="Q11" s="121">
        <v>0</v>
      </c>
      <c r="R11" s="121">
        <v>523</v>
      </c>
      <c r="S11" s="122" t="s">
        <v>414</v>
      </c>
      <c r="T11" s="121">
        <v>0</v>
      </c>
      <c r="U11" s="121">
        <v>113832</v>
      </c>
      <c r="V11" s="121">
        <f>+SUM(D11,M11)</f>
        <v>1103438</v>
      </c>
      <c r="W11" s="121">
        <f>+SUM(E11,N11)</f>
        <v>344840</v>
      </c>
      <c r="X11" s="121">
        <f>+SUM(F11,O11)</f>
        <v>0</v>
      </c>
      <c r="Y11" s="121">
        <f>+SUM(G11,P11)</f>
        <v>360</v>
      </c>
      <c r="Z11" s="121">
        <f>+SUM(H11,Q11)</f>
        <v>227700</v>
      </c>
      <c r="AA11" s="121">
        <f>+SUM(I11,R11)</f>
        <v>105093</v>
      </c>
      <c r="AB11" s="122" t="str">
        <f>IF(+SUM(J11,S11)=0,"-",+SUM(J11,S11))</f>
        <v>-</v>
      </c>
      <c r="AC11" s="121">
        <f>+SUM(K11,T11)</f>
        <v>11687</v>
      </c>
      <c r="AD11" s="121">
        <f>+SUM(L11,U11)</f>
        <v>758598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950099</v>
      </c>
      <c r="AN11" s="121">
        <f>SUM(AO11:AR11)</f>
        <v>185315</v>
      </c>
      <c r="AO11" s="121">
        <v>118578</v>
      </c>
      <c r="AP11" s="121">
        <v>56379</v>
      </c>
      <c r="AQ11" s="121">
        <v>0</v>
      </c>
      <c r="AR11" s="121">
        <v>10358</v>
      </c>
      <c r="AS11" s="121">
        <f>SUM(AT11:AV11)</f>
        <v>372903</v>
      </c>
      <c r="AT11" s="121">
        <v>11368</v>
      </c>
      <c r="AU11" s="121">
        <v>354602</v>
      </c>
      <c r="AV11" s="121">
        <v>6933</v>
      </c>
      <c r="AW11" s="121">
        <v>0</v>
      </c>
      <c r="AX11" s="121">
        <f>SUM(AY11:BB11)</f>
        <v>391881</v>
      </c>
      <c r="AY11" s="121">
        <v>152128</v>
      </c>
      <c r="AZ11" s="121">
        <v>218666</v>
      </c>
      <c r="BA11" s="121">
        <v>16830</v>
      </c>
      <c r="BB11" s="121">
        <v>4257</v>
      </c>
      <c r="BC11" s="121">
        <v>0</v>
      </c>
      <c r="BD11" s="121">
        <v>0</v>
      </c>
      <c r="BE11" s="121">
        <v>38984</v>
      </c>
      <c r="BF11" s="121">
        <f>SUM(AE11,+AM11,+BE11)</f>
        <v>989083</v>
      </c>
      <c r="BG11" s="121">
        <f>SUM(BH11,+BM11)</f>
        <v>53565</v>
      </c>
      <c r="BH11" s="121">
        <f>SUM(BI11:BL11)</f>
        <v>53565</v>
      </c>
      <c r="BI11" s="121">
        <v>0</v>
      </c>
      <c r="BJ11" s="121">
        <v>53565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50162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17917</v>
      </c>
      <c r="BV11" s="121">
        <v>751</v>
      </c>
      <c r="BW11" s="121">
        <v>17166</v>
      </c>
      <c r="BX11" s="121">
        <v>0</v>
      </c>
      <c r="BY11" s="121">
        <v>0</v>
      </c>
      <c r="BZ11" s="121">
        <f>SUM(CA11:CD11)</f>
        <v>32245</v>
      </c>
      <c r="CA11" s="121">
        <v>5757</v>
      </c>
      <c r="CB11" s="121">
        <v>26488</v>
      </c>
      <c r="CC11" s="121">
        <v>0</v>
      </c>
      <c r="CD11" s="121">
        <v>0</v>
      </c>
      <c r="CE11" s="121">
        <v>0</v>
      </c>
      <c r="CF11" s="121">
        <v>0</v>
      </c>
      <c r="CG11" s="121">
        <v>10628</v>
      </c>
      <c r="CH11" s="121">
        <f>SUM(BG11,+BO11,+CG11)</f>
        <v>114355</v>
      </c>
      <c r="CI11" s="121">
        <f>SUM(AE11,+BG11)</f>
        <v>53565</v>
      </c>
      <c r="CJ11" s="121">
        <f>SUM(AF11,+BH11)</f>
        <v>53565</v>
      </c>
      <c r="CK11" s="121">
        <f>SUM(AG11,+BI11)</f>
        <v>0</v>
      </c>
      <c r="CL11" s="121">
        <f>SUM(AH11,+BJ11)</f>
        <v>53565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1000261</v>
      </c>
      <c r="CR11" s="121">
        <f>SUM(AN11,+BP11)</f>
        <v>185315</v>
      </c>
      <c r="CS11" s="121">
        <f>SUM(AO11,+BQ11)</f>
        <v>118578</v>
      </c>
      <c r="CT11" s="121">
        <f>SUM(AP11,+BR11)</f>
        <v>56379</v>
      </c>
      <c r="CU11" s="121">
        <f>SUM(AQ11,+BS11)</f>
        <v>0</v>
      </c>
      <c r="CV11" s="121">
        <f>SUM(AR11,+BT11)</f>
        <v>10358</v>
      </c>
      <c r="CW11" s="121">
        <f>SUM(AS11,+BU11)</f>
        <v>390820</v>
      </c>
      <c r="CX11" s="121">
        <f>SUM(AT11,+BV11)</f>
        <v>12119</v>
      </c>
      <c r="CY11" s="121">
        <f>SUM(AU11,+BW11)</f>
        <v>371768</v>
      </c>
      <c r="CZ11" s="121">
        <f>SUM(AV11,+BX11)</f>
        <v>6933</v>
      </c>
      <c r="DA11" s="121">
        <f>SUM(AW11,+BY11)</f>
        <v>0</v>
      </c>
      <c r="DB11" s="121">
        <f>SUM(AX11,+BZ11)</f>
        <v>424126</v>
      </c>
      <c r="DC11" s="121">
        <f>SUM(AY11,+CA11)</f>
        <v>157885</v>
      </c>
      <c r="DD11" s="121">
        <f>SUM(AZ11,+CB11)</f>
        <v>245154</v>
      </c>
      <c r="DE11" s="121">
        <f>SUM(BA11,+CC11)</f>
        <v>16830</v>
      </c>
      <c r="DF11" s="121">
        <f>SUM(BB11,+CD11)</f>
        <v>4257</v>
      </c>
      <c r="DG11" s="121">
        <f>SUM(BC11,+CE11)</f>
        <v>0</v>
      </c>
      <c r="DH11" s="121">
        <f>SUM(BD11,+CF11)</f>
        <v>0</v>
      </c>
      <c r="DI11" s="121">
        <f>SUM(BE11,+CG11)</f>
        <v>49612</v>
      </c>
      <c r="DJ11" s="121">
        <f>SUM(BF11,+CH11)</f>
        <v>1103438</v>
      </c>
    </row>
    <row r="12" spans="1:114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SUM(E12,+L12)</f>
        <v>1495788</v>
      </c>
      <c r="E12" s="121">
        <f>SUM(F12:I12,K12)</f>
        <v>19317</v>
      </c>
      <c r="F12" s="121">
        <v>0</v>
      </c>
      <c r="G12" s="121">
        <v>540</v>
      </c>
      <c r="H12" s="121">
        <v>0</v>
      </c>
      <c r="I12" s="121">
        <v>18777</v>
      </c>
      <c r="J12" s="122" t="s">
        <v>414</v>
      </c>
      <c r="K12" s="121">
        <v>0</v>
      </c>
      <c r="L12" s="121">
        <v>1476471</v>
      </c>
      <c r="M12" s="121">
        <f>SUM(N12,+U12)</f>
        <v>200079</v>
      </c>
      <c r="N12" s="121">
        <f>SUM(O12:R12,T12)</f>
        <v>64176</v>
      </c>
      <c r="O12" s="121">
        <v>0</v>
      </c>
      <c r="P12" s="121">
        <v>0</v>
      </c>
      <c r="Q12" s="121">
        <v>0</v>
      </c>
      <c r="R12" s="121">
        <v>64176</v>
      </c>
      <c r="S12" s="122" t="s">
        <v>414</v>
      </c>
      <c r="T12" s="121">
        <v>0</v>
      </c>
      <c r="U12" s="121">
        <v>135903</v>
      </c>
      <c r="V12" s="121">
        <f>+SUM(D12,M12)</f>
        <v>1695867</v>
      </c>
      <c r="W12" s="121">
        <f>+SUM(E12,N12)</f>
        <v>83493</v>
      </c>
      <c r="X12" s="121">
        <f>+SUM(F12,O12)</f>
        <v>0</v>
      </c>
      <c r="Y12" s="121">
        <f>+SUM(G12,P12)</f>
        <v>540</v>
      </c>
      <c r="Z12" s="121">
        <f>+SUM(H12,Q12)</f>
        <v>0</v>
      </c>
      <c r="AA12" s="121">
        <f>+SUM(I12,R12)</f>
        <v>82953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1612374</v>
      </c>
      <c r="AE12" s="121">
        <f>SUM(AF12,+AK12)</f>
        <v>1938</v>
      </c>
      <c r="AF12" s="121">
        <f>SUM(AG12:AJ12)</f>
        <v>1938</v>
      </c>
      <c r="AG12" s="121">
        <v>1938</v>
      </c>
      <c r="AH12" s="121">
        <v>0</v>
      </c>
      <c r="AI12" s="121">
        <v>0</v>
      </c>
      <c r="AJ12" s="121">
        <v>0</v>
      </c>
      <c r="AK12" s="121">
        <v>0</v>
      </c>
      <c r="AL12" s="121">
        <v>872349</v>
      </c>
      <c r="AM12" s="121">
        <f>SUM(AN12,AS12,AW12,AX12,BD12)</f>
        <v>326079</v>
      </c>
      <c r="AN12" s="121">
        <f>SUM(AO12:AR12)</f>
        <v>177838</v>
      </c>
      <c r="AO12" s="121">
        <v>22230</v>
      </c>
      <c r="AP12" s="121">
        <v>155608</v>
      </c>
      <c r="AQ12" s="121">
        <v>0</v>
      </c>
      <c r="AR12" s="121">
        <v>0</v>
      </c>
      <c r="AS12" s="121">
        <f>SUM(AT12:AV12)</f>
        <v>12496</v>
      </c>
      <c r="AT12" s="121">
        <v>12496</v>
      </c>
      <c r="AU12" s="121">
        <v>0</v>
      </c>
      <c r="AV12" s="121">
        <v>0</v>
      </c>
      <c r="AW12" s="121">
        <v>0</v>
      </c>
      <c r="AX12" s="121">
        <f>SUM(AY12:BB12)</f>
        <v>135745</v>
      </c>
      <c r="AY12" s="121">
        <v>104956</v>
      </c>
      <c r="AZ12" s="121">
        <v>0</v>
      </c>
      <c r="BA12" s="121">
        <v>0</v>
      </c>
      <c r="BB12" s="121">
        <v>30789</v>
      </c>
      <c r="BC12" s="121">
        <v>295422</v>
      </c>
      <c r="BD12" s="121">
        <v>0</v>
      </c>
      <c r="BE12" s="121">
        <v>0</v>
      </c>
      <c r="BF12" s="121">
        <f>SUM(AE12,+AM12,+BE12)</f>
        <v>328017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4895</v>
      </c>
      <c r="BO12" s="121">
        <f>SUM(BP12,BU12,BY12,BZ12,CF12)</f>
        <v>107009</v>
      </c>
      <c r="BP12" s="121">
        <f>SUM(BQ12:BT12)</f>
        <v>26621</v>
      </c>
      <c r="BQ12" s="121">
        <v>3328</v>
      </c>
      <c r="BR12" s="121">
        <v>23293</v>
      </c>
      <c r="BS12" s="121">
        <v>0</v>
      </c>
      <c r="BT12" s="121">
        <v>0</v>
      </c>
      <c r="BU12" s="121">
        <f>SUM(BV12:BX12)</f>
        <v>12159</v>
      </c>
      <c r="BV12" s="121">
        <v>12159</v>
      </c>
      <c r="BW12" s="121">
        <v>0</v>
      </c>
      <c r="BX12" s="121">
        <v>0</v>
      </c>
      <c r="BY12" s="121">
        <v>0</v>
      </c>
      <c r="BZ12" s="121">
        <f>SUM(CA12:CD12)</f>
        <v>68229</v>
      </c>
      <c r="CA12" s="121">
        <v>64583</v>
      </c>
      <c r="CB12" s="121">
        <v>0</v>
      </c>
      <c r="CC12" s="121">
        <v>0</v>
      </c>
      <c r="CD12" s="121">
        <v>3646</v>
      </c>
      <c r="CE12" s="121">
        <v>88175</v>
      </c>
      <c r="CF12" s="121">
        <v>0</v>
      </c>
      <c r="CG12" s="121">
        <v>0</v>
      </c>
      <c r="CH12" s="121">
        <f>SUM(BG12,+BO12,+CG12)</f>
        <v>107009</v>
      </c>
      <c r="CI12" s="121">
        <f>SUM(AE12,+BG12)</f>
        <v>1938</v>
      </c>
      <c r="CJ12" s="121">
        <f>SUM(AF12,+BH12)</f>
        <v>1938</v>
      </c>
      <c r="CK12" s="121">
        <f>SUM(AG12,+BI12)</f>
        <v>1938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877244</v>
      </c>
      <c r="CQ12" s="121">
        <f>SUM(AM12,+BO12)</f>
        <v>433088</v>
      </c>
      <c r="CR12" s="121">
        <f>SUM(AN12,+BP12)</f>
        <v>204459</v>
      </c>
      <c r="CS12" s="121">
        <f>SUM(AO12,+BQ12)</f>
        <v>25558</v>
      </c>
      <c r="CT12" s="121">
        <f>SUM(AP12,+BR12)</f>
        <v>178901</v>
      </c>
      <c r="CU12" s="121">
        <f>SUM(AQ12,+BS12)</f>
        <v>0</v>
      </c>
      <c r="CV12" s="121">
        <f>SUM(AR12,+BT12)</f>
        <v>0</v>
      </c>
      <c r="CW12" s="121">
        <f>SUM(AS12,+BU12)</f>
        <v>24655</v>
      </c>
      <c r="CX12" s="121">
        <f>SUM(AT12,+BV12)</f>
        <v>24655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203974</v>
      </c>
      <c r="DC12" s="121">
        <f>SUM(AY12,+CA12)</f>
        <v>169539</v>
      </c>
      <c r="DD12" s="121">
        <f>SUM(AZ12,+CB12)</f>
        <v>0</v>
      </c>
      <c r="DE12" s="121">
        <f>SUM(BA12,+CC12)</f>
        <v>0</v>
      </c>
      <c r="DF12" s="121">
        <f>SUM(BB12,+CD12)</f>
        <v>34435</v>
      </c>
      <c r="DG12" s="121">
        <f>SUM(BC12,+CE12)</f>
        <v>383597</v>
      </c>
      <c r="DH12" s="121">
        <f>SUM(BD12,+CF12)</f>
        <v>0</v>
      </c>
      <c r="DI12" s="121">
        <f>SUM(BE12,+CG12)</f>
        <v>0</v>
      </c>
      <c r="DJ12" s="121">
        <f>SUM(BF12,+CH12)</f>
        <v>435026</v>
      </c>
    </row>
    <row r="13" spans="1:114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SUM(E13,+L13)</f>
        <v>1153114</v>
      </c>
      <c r="E13" s="121">
        <f>SUM(F13:I13,K13)</f>
        <v>554352</v>
      </c>
      <c r="F13" s="121">
        <v>0</v>
      </c>
      <c r="G13" s="121">
        <v>0</v>
      </c>
      <c r="H13" s="121">
        <v>498600</v>
      </c>
      <c r="I13" s="121">
        <v>46336</v>
      </c>
      <c r="J13" s="122" t="s">
        <v>414</v>
      </c>
      <c r="K13" s="121">
        <v>9416</v>
      </c>
      <c r="L13" s="121">
        <v>598762</v>
      </c>
      <c r="M13" s="121">
        <f>SUM(N13,+U13)</f>
        <v>119846</v>
      </c>
      <c r="N13" s="121">
        <f>SUM(O13:R13,T13)</f>
        <v>2</v>
      </c>
      <c r="O13" s="121">
        <v>0</v>
      </c>
      <c r="P13" s="121">
        <v>0</v>
      </c>
      <c r="Q13" s="121">
        <v>0</v>
      </c>
      <c r="R13" s="121">
        <v>2</v>
      </c>
      <c r="S13" s="122" t="s">
        <v>414</v>
      </c>
      <c r="T13" s="121">
        <v>0</v>
      </c>
      <c r="U13" s="121">
        <v>119844</v>
      </c>
      <c r="V13" s="121">
        <f>+SUM(D13,M13)</f>
        <v>1272960</v>
      </c>
      <c r="W13" s="121">
        <f>+SUM(E13,N13)</f>
        <v>554354</v>
      </c>
      <c r="X13" s="121">
        <f>+SUM(F13,O13)</f>
        <v>0</v>
      </c>
      <c r="Y13" s="121">
        <f>+SUM(G13,P13)</f>
        <v>0</v>
      </c>
      <c r="Z13" s="121">
        <f>+SUM(H13,Q13)</f>
        <v>498600</v>
      </c>
      <c r="AA13" s="121">
        <f>+SUM(I13,R13)</f>
        <v>46338</v>
      </c>
      <c r="AB13" s="122" t="str">
        <f>IF(+SUM(J13,S13)=0,"-",+SUM(J13,S13))</f>
        <v>-</v>
      </c>
      <c r="AC13" s="121">
        <f>+SUM(K13,T13)</f>
        <v>9416</v>
      </c>
      <c r="AD13" s="121">
        <f>+SUM(L13,U13)</f>
        <v>718606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612186</v>
      </c>
      <c r="AM13" s="121">
        <f>SUM(AN13,AS13,AW13,AX13,BD13)</f>
        <v>255473</v>
      </c>
      <c r="AN13" s="121">
        <f>SUM(AO13:AR13)</f>
        <v>23793</v>
      </c>
      <c r="AO13" s="121">
        <v>23793</v>
      </c>
      <c r="AP13" s="121">
        <v>0</v>
      </c>
      <c r="AQ13" s="121">
        <v>0</v>
      </c>
      <c r="AR13" s="121">
        <v>0</v>
      </c>
      <c r="AS13" s="121">
        <f>SUM(AT13:AV13)</f>
        <v>1580</v>
      </c>
      <c r="AT13" s="121">
        <v>0</v>
      </c>
      <c r="AU13" s="121">
        <v>0</v>
      </c>
      <c r="AV13" s="121">
        <v>1580</v>
      </c>
      <c r="AW13" s="121">
        <v>0</v>
      </c>
      <c r="AX13" s="121">
        <f>SUM(AY13:BB13)</f>
        <v>230100</v>
      </c>
      <c r="AY13" s="121">
        <v>180132</v>
      </c>
      <c r="AZ13" s="121">
        <v>45594</v>
      </c>
      <c r="BA13" s="121">
        <v>3195</v>
      </c>
      <c r="BB13" s="121">
        <v>1179</v>
      </c>
      <c r="BC13" s="121">
        <v>279451</v>
      </c>
      <c r="BD13" s="121">
        <v>0</v>
      </c>
      <c r="BE13" s="121">
        <v>6004</v>
      </c>
      <c r="BF13" s="121">
        <f>SUM(AE13,+AM13,+BE13)</f>
        <v>261477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5170</v>
      </c>
      <c r="BO13" s="121">
        <f>SUM(BP13,BU13,BY13,BZ13,CF13)</f>
        <v>420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420</v>
      </c>
      <c r="CA13" s="121">
        <v>0</v>
      </c>
      <c r="CB13" s="121">
        <v>0</v>
      </c>
      <c r="CC13" s="121">
        <v>0</v>
      </c>
      <c r="CD13" s="121">
        <v>420</v>
      </c>
      <c r="CE13" s="121">
        <v>114188</v>
      </c>
      <c r="CF13" s="121">
        <v>0</v>
      </c>
      <c r="CG13" s="121">
        <v>68</v>
      </c>
      <c r="CH13" s="121">
        <f>SUM(BG13,+BO13,+CG13)</f>
        <v>488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617356</v>
      </c>
      <c r="CQ13" s="121">
        <f>SUM(AM13,+BO13)</f>
        <v>255893</v>
      </c>
      <c r="CR13" s="121">
        <f>SUM(AN13,+BP13)</f>
        <v>23793</v>
      </c>
      <c r="CS13" s="121">
        <f>SUM(AO13,+BQ13)</f>
        <v>23793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1580</v>
      </c>
      <c r="CX13" s="121">
        <f>SUM(AT13,+BV13)</f>
        <v>0</v>
      </c>
      <c r="CY13" s="121">
        <f>SUM(AU13,+BW13)</f>
        <v>0</v>
      </c>
      <c r="CZ13" s="121">
        <f>SUM(AV13,+BX13)</f>
        <v>1580</v>
      </c>
      <c r="DA13" s="121">
        <f>SUM(AW13,+BY13)</f>
        <v>0</v>
      </c>
      <c r="DB13" s="121">
        <f>SUM(AX13,+BZ13)</f>
        <v>230520</v>
      </c>
      <c r="DC13" s="121">
        <f>SUM(AY13,+CA13)</f>
        <v>180132</v>
      </c>
      <c r="DD13" s="121">
        <f>SUM(AZ13,+CB13)</f>
        <v>45594</v>
      </c>
      <c r="DE13" s="121">
        <f>SUM(BA13,+CC13)</f>
        <v>3195</v>
      </c>
      <c r="DF13" s="121">
        <f>SUM(BB13,+CD13)</f>
        <v>1599</v>
      </c>
      <c r="DG13" s="121">
        <f>SUM(BC13,+CE13)</f>
        <v>393639</v>
      </c>
      <c r="DH13" s="121">
        <f>SUM(BD13,+CF13)</f>
        <v>0</v>
      </c>
      <c r="DI13" s="121">
        <f>SUM(BE13,+CG13)</f>
        <v>6072</v>
      </c>
      <c r="DJ13" s="121">
        <f>SUM(BF13,+CH13)</f>
        <v>261965</v>
      </c>
    </row>
    <row r="14" spans="1:114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SUM(E14,+L14)</f>
        <v>693939</v>
      </c>
      <c r="E14" s="121">
        <f>SUM(F14:I14,K14)</f>
        <v>76589</v>
      </c>
      <c r="F14" s="121">
        <v>0</v>
      </c>
      <c r="G14" s="121">
        <v>49</v>
      </c>
      <c r="H14" s="121">
        <v>0</v>
      </c>
      <c r="I14" s="121">
        <v>54298</v>
      </c>
      <c r="J14" s="122" t="s">
        <v>414</v>
      </c>
      <c r="K14" s="121">
        <v>22242</v>
      </c>
      <c r="L14" s="121">
        <v>617350</v>
      </c>
      <c r="M14" s="121">
        <f>SUM(N14,+U14)</f>
        <v>153380</v>
      </c>
      <c r="N14" s="121">
        <f>SUM(O14:R14,T14)</f>
        <v>34547</v>
      </c>
      <c r="O14" s="121">
        <v>0</v>
      </c>
      <c r="P14" s="121">
        <v>0</v>
      </c>
      <c r="Q14" s="121">
        <v>0</v>
      </c>
      <c r="R14" s="121">
        <v>34529</v>
      </c>
      <c r="S14" s="122" t="s">
        <v>414</v>
      </c>
      <c r="T14" s="121">
        <v>18</v>
      </c>
      <c r="U14" s="121">
        <v>118833</v>
      </c>
      <c r="V14" s="121">
        <f>+SUM(D14,M14)</f>
        <v>847319</v>
      </c>
      <c r="W14" s="121">
        <f>+SUM(E14,N14)</f>
        <v>111136</v>
      </c>
      <c r="X14" s="121">
        <f>+SUM(F14,O14)</f>
        <v>0</v>
      </c>
      <c r="Y14" s="121">
        <f>+SUM(G14,P14)</f>
        <v>49</v>
      </c>
      <c r="Z14" s="121">
        <f>+SUM(H14,Q14)</f>
        <v>0</v>
      </c>
      <c r="AA14" s="121">
        <f>+SUM(I14,R14)</f>
        <v>88827</v>
      </c>
      <c r="AB14" s="122" t="str">
        <f>IF(+SUM(J14,S14)=0,"-",+SUM(J14,S14))</f>
        <v>-</v>
      </c>
      <c r="AC14" s="121">
        <f>+SUM(K14,T14)</f>
        <v>22260</v>
      </c>
      <c r="AD14" s="121">
        <f>+SUM(L14,U14)</f>
        <v>736183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4799</v>
      </c>
      <c r="AM14" s="121">
        <f>SUM(AN14,AS14,AW14,AX14,BD14)</f>
        <v>240851</v>
      </c>
      <c r="AN14" s="121">
        <f>SUM(AO14:AR14)</f>
        <v>30710</v>
      </c>
      <c r="AO14" s="121">
        <v>28199</v>
      </c>
      <c r="AP14" s="121">
        <v>0</v>
      </c>
      <c r="AQ14" s="121">
        <v>0</v>
      </c>
      <c r="AR14" s="121">
        <v>2511</v>
      </c>
      <c r="AS14" s="121">
        <f>SUM(AT14:AV14)</f>
        <v>11479</v>
      </c>
      <c r="AT14" s="121">
        <v>0</v>
      </c>
      <c r="AU14" s="121">
        <v>0</v>
      </c>
      <c r="AV14" s="121">
        <v>11479</v>
      </c>
      <c r="AW14" s="121">
        <v>0</v>
      </c>
      <c r="AX14" s="121">
        <f>SUM(AY14:BB14)</f>
        <v>198662</v>
      </c>
      <c r="AY14" s="121">
        <v>190141</v>
      </c>
      <c r="AZ14" s="121">
        <v>0</v>
      </c>
      <c r="BA14" s="121">
        <v>8521</v>
      </c>
      <c r="BB14" s="121">
        <v>0</v>
      </c>
      <c r="BC14" s="121">
        <v>424049</v>
      </c>
      <c r="BD14" s="121">
        <v>0</v>
      </c>
      <c r="BE14" s="121">
        <v>24240</v>
      </c>
      <c r="BF14" s="121">
        <f>SUM(AE14,+AM14,+BE14)</f>
        <v>265091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35558</v>
      </c>
      <c r="BP14" s="121">
        <f>SUM(BQ14:BT14)</f>
        <v>496</v>
      </c>
      <c r="BQ14" s="121">
        <v>496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35062</v>
      </c>
      <c r="CA14" s="121">
        <v>34922</v>
      </c>
      <c r="CB14" s="121">
        <v>0</v>
      </c>
      <c r="CC14" s="121">
        <v>0</v>
      </c>
      <c r="CD14" s="121">
        <v>140</v>
      </c>
      <c r="CE14" s="121">
        <v>117701</v>
      </c>
      <c r="CF14" s="121">
        <v>0</v>
      </c>
      <c r="CG14" s="121">
        <v>121</v>
      </c>
      <c r="CH14" s="121">
        <f>SUM(BG14,+BO14,+CG14)</f>
        <v>35679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4799</v>
      </c>
      <c r="CQ14" s="121">
        <f>SUM(AM14,+BO14)</f>
        <v>276409</v>
      </c>
      <c r="CR14" s="121">
        <f>SUM(AN14,+BP14)</f>
        <v>31206</v>
      </c>
      <c r="CS14" s="121">
        <f>SUM(AO14,+BQ14)</f>
        <v>28695</v>
      </c>
      <c r="CT14" s="121">
        <f>SUM(AP14,+BR14)</f>
        <v>0</v>
      </c>
      <c r="CU14" s="121">
        <f>SUM(AQ14,+BS14)</f>
        <v>0</v>
      </c>
      <c r="CV14" s="121">
        <f>SUM(AR14,+BT14)</f>
        <v>2511</v>
      </c>
      <c r="CW14" s="121">
        <f>SUM(AS14,+BU14)</f>
        <v>11479</v>
      </c>
      <c r="CX14" s="121">
        <f>SUM(AT14,+BV14)</f>
        <v>0</v>
      </c>
      <c r="CY14" s="121">
        <f>SUM(AU14,+BW14)</f>
        <v>0</v>
      </c>
      <c r="CZ14" s="121">
        <f>SUM(AV14,+BX14)</f>
        <v>11479</v>
      </c>
      <c r="DA14" s="121">
        <f>SUM(AW14,+BY14)</f>
        <v>0</v>
      </c>
      <c r="DB14" s="121">
        <f>SUM(AX14,+BZ14)</f>
        <v>233724</v>
      </c>
      <c r="DC14" s="121">
        <f>SUM(AY14,+CA14)</f>
        <v>225063</v>
      </c>
      <c r="DD14" s="121">
        <f>SUM(AZ14,+CB14)</f>
        <v>0</v>
      </c>
      <c r="DE14" s="121">
        <f>SUM(BA14,+CC14)</f>
        <v>8521</v>
      </c>
      <c r="DF14" s="121">
        <f>SUM(BB14,+CD14)</f>
        <v>140</v>
      </c>
      <c r="DG14" s="121">
        <f>SUM(BC14,+CE14)</f>
        <v>541750</v>
      </c>
      <c r="DH14" s="121">
        <f>SUM(BD14,+CF14)</f>
        <v>0</v>
      </c>
      <c r="DI14" s="121">
        <f>SUM(BE14,+CG14)</f>
        <v>24361</v>
      </c>
      <c r="DJ14" s="121">
        <f>SUM(BF14,+CH14)</f>
        <v>300770</v>
      </c>
    </row>
    <row r="15" spans="1:114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SUM(E15,+L15)</f>
        <v>321064</v>
      </c>
      <c r="E15" s="121">
        <f>SUM(F15:I15,K15)</f>
        <v>160</v>
      </c>
      <c r="F15" s="121">
        <v>0</v>
      </c>
      <c r="G15" s="121">
        <v>0</v>
      </c>
      <c r="H15" s="121">
        <v>0</v>
      </c>
      <c r="I15" s="121">
        <v>0</v>
      </c>
      <c r="J15" s="122" t="s">
        <v>414</v>
      </c>
      <c r="K15" s="121">
        <v>160</v>
      </c>
      <c r="L15" s="121">
        <v>320904</v>
      </c>
      <c r="M15" s="121">
        <f>SUM(N15,+U15)</f>
        <v>51498</v>
      </c>
      <c r="N15" s="121">
        <f>SUM(O15:R15,T15)</f>
        <v>43979</v>
      </c>
      <c r="O15" s="121">
        <v>0</v>
      </c>
      <c r="P15" s="121">
        <v>0</v>
      </c>
      <c r="Q15" s="121">
        <v>0</v>
      </c>
      <c r="R15" s="121">
        <v>43979</v>
      </c>
      <c r="S15" s="122" t="s">
        <v>414</v>
      </c>
      <c r="T15" s="121">
        <v>0</v>
      </c>
      <c r="U15" s="121">
        <v>7519</v>
      </c>
      <c r="V15" s="121">
        <f>+SUM(D15,M15)</f>
        <v>372562</v>
      </c>
      <c r="W15" s="121">
        <f>+SUM(E15,N15)</f>
        <v>44139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43979</v>
      </c>
      <c r="AB15" s="122" t="str">
        <f>IF(+SUM(J15,S15)=0,"-",+SUM(J15,S15))</f>
        <v>-</v>
      </c>
      <c r="AC15" s="121">
        <f>+SUM(K15,T15)</f>
        <v>160</v>
      </c>
      <c r="AD15" s="121">
        <f>+SUM(L15,U15)</f>
        <v>328423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148559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172505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6514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44984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155073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217489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SUM(E16,+L16)</f>
        <v>743506</v>
      </c>
      <c r="E16" s="121">
        <f>SUM(F16:I16,K16)</f>
        <v>262212</v>
      </c>
      <c r="F16" s="121">
        <v>0</v>
      </c>
      <c r="G16" s="121">
        <v>360</v>
      </c>
      <c r="H16" s="121">
        <v>189200</v>
      </c>
      <c r="I16" s="121">
        <v>71597</v>
      </c>
      <c r="J16" s="122" t="s">
        <v>414</v>
      </c>
      <c r="K16" s="121">
        <v>1055</v>
      </c>
      <c r="L16" s="121">
        <v>481294</v>
      </c>
      <c r="M16" s="121">
        <f>SUM(N16,+U16)</f>
        <v>59900</v>
      </c>
      <c r="N16" s="121">
        <f>SUM(O16:R16,T16)</f>
        <v>6</v>
      </c>
      <c r="O16" s="121">
        <v>0</v>
      </c>
      <c r="P16" s="121">
        <v>0</v>
      </c>
      <c r="Q16" s="121">
        <v>0</v>
      </c>
      <c r="R16" s="121">
        <v>0</v>
      </c>
      <c r="S16" s="122" t="s">
        <v>414</v>
      </c>
      <c r="T16" s="121">
        <v>6</v>
      </c>
      <c r="U16" s="121">
        <v>59894</v>
      </c>
      <c r="V16" s="121">
        <f>+SUM(D16,M16)</f>
        <v>803406</v>
      </c>
      <c r="W16" s="121">
        <f>+SUM(E16,N16)</f>
        <v>262218</v>
      </c>
      <c r="X16" s="121">
        <f>+SUM(F16,O16)</f>
        <v>0</v>
      </c>
      <c r="Y16" s="121">
        <f>+SUM(G16,P16)</f>
        <v>360</v>
      </c>
      <c r="Z16" s="121">
        <f>+SUM(H16,Q16)</f>
        <v>189200</v>
      </c>
      <c r="AA16" s="121">
        <f>+SUM(I16,R16)</f>
        <v>71597</v>
      </c>
      <c r="AB16" s="122" t="str">
        <f>IF(+SUM(J16,S16)=0,"-",+SUM(J16,S16))</f>
        <v>-</v>
      </c>
      <c r="AC16" s="121">
        <f>+SUM(K16,T16)</f>
        <v>1061</v>
      </c>
      <c r="AD16" s="121">
        <f>+SUM(L16,U16)</f>
        <v>541188</v>
      </c>
      <c r="AE16" s="121">
        <f>SUM(AF16,+AK16)</f>
        <v>189200</v>
      </c>
      <c r="AF16" s="121">
        <f>SUM(AG16:AJ16)</f>
        <v>189200</v>
      </c>
      <c r="AG16" s="121">
        <v>0</v>
      </c>
      <c r="AH16" s="121">
        <v>189200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548873</v>
      </c>
      <c r="AN16" s="121">
        <f>SUM(AO16:AR16)</f>
        <v>72169</v>
      </c>
      <c r="AO16" s="121">
        <v>72169</v>
      </c>
      <c r="AP16" s="121">
        <v>0</v>
      </c>
      <c r="AQ16" s="121">
        <v>0</v>
      </c>
      <c r="AR16" s="121">
        <v>0</v>
      </c>
      <c r="AS16" s="121">
        <f>SUM(AT16:AV16)</f>
        <v>135727</v>
      </c>
      <c r="AT16" s="121">
        <v>15717</v>
      </c>
      <c r="AU16" s="121">
        <v>78989</v>
      </c>
      <c r="AV16" s="121">
        <v>41021</v>
      </c>
      <c r="AW16" s="121">
        <v>0</v>
      </c>
      <c r="AX16" s="121">
        <f>SUM(AY16:BB16)</f>
        <v>340977</v>
      </c>
      <c r="AY16" s="121">
        <v>225796</v>
      </c>
      <c r="AZ16" s="121">
        <v>63717</v>
      </c>
      <c r="BA16" s="121">
        <v>51101</v>
      </c>
      <c r="BB16" s="121">
        <v>363</v>
      </c>
      <c r="BC16" s="121">
        <v>0</v>
      </c>
      <c r="BD16" s="121">
        <v>0</v>
      </c>
      <c r="BE16" s="121">
        <v>5433</v>
      </c>
      <c r="BF16" s="121">
        <f>SUM(AE16,+AM16,+BE16)</f>
        <v>743506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59900</v>
      </c>
      <c r="BP16" s="121">
        <f>SUM(BQ16:BT16)</f>
        <v>4715</v>
      </c>
      <c r="BQ16" s="121">
        <v>4715</v>
      </c>
      <c r="BR16" s="121">
        <v>0</v>
      </c>
      <c r="BS16" s="121">
        <v>0</v>
      </c>
      <c r="BT16" s="121">
        <v>0</v>
      </c>
      <c r="BU16" s="121">
        <f>SUM(BV16:BX16)</f>
        <v>14593</v>
      </c>
      <c r="BV16" s="121">
        <v>0</v>
      </c>
      <c r="BW16" s="121">
        <v>14593</v>
      </c>
      <c r="BX16" s="121">
        <v>0</v>
      </c>
      <c r="BY16" s="121">
        <v>0</v>
      </c>
      <c r="BZ16" s="121">
        <f>SUM(CA16:CD16)</f>
        <v>40592</v>
      </c>
      <c r="CA16" s="121">
        <v>0</v>
      </c>
      <c r="CB16" s="121">
        <v>40592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59900</v>
      </c>
      <c r="CI16" s="121">
        <f>SUM(AE16,+BG16)</f>
        <v>189200</v>
      </c>
      <c r="CJ16" s="121">
        <f>SUM(AF16,+BH16)</f>
        <v>189200</v>
      </c>
      <c r="CK16" s="121">
        <f>SUM(AG16,+BI16)</f>
        <v>0</v>
      </c>
      <c r="CL16" s="121">
        <f>SUM(AH16,+BJ16)</f>
        <v>189200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608773</v>
      </c>
      <c r="CR16" s="121">
        <f>SUM(AN16,+BP16)</f>
        <v>76884</v>
      </c>
      <c r="CS16" s="121">
        <f>SUM(AO16,+BQ16)</f>
        <v>76884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150320</v>
      </c>
      <c r="CX16" s="121">
        <f>SUM(AT16,+BV16)</f>
        <v>15717</v>
      </c>
      <c r="CY16" s="121">
        <f>SUM(AU16,+BW16)</f>
        <v>93582</v>
      </c>
      <c r="CZ16" s="121">
        <f>SUM(AV16,+BX16)</f>
        <v>41021</v>
      </c>
      <c r="DA16" s="121">
        <f>SUM(AW16,+BY16)</f>
        <v>0</v>
      </c>
      <c r="DB16" s="121">
        <f>SUM(AX16,+BZ16)</f>
        <v>381569</v>
      </c>
      <c r="DC16" s="121">
        <f>SUM(AY16,+CA16)</f>
        <v>225796</v>
      </c>
      <c r="DD16" s="121">
        <f>SUM(AZ16,+CB16)</f>
        <v>104309</v>
      </c>
      <c r="DE16" s="121">
        <f>SUM(BA16,+CC16)</f>
        <v>51101</v>
      </c>
      <c r="DF16" s="121">
        <f>SUM(BB16,+CD16)</f>
        <v>363</v>
      </c>
      <c r="DG16" s="121">
        <f>SUM(BC16,+CE16)</f>
        <v>0</v>
      </c>
      <c r="DH16" s="121">
        <f>SUM(BD16,+CF16)</f>
        <v>0</v>
      </c>
      <c r="DI16" s="121">
        <f>SUM(BE16,+CG16)</f>
        <v>5433</v>
      </c>
      <c r="DJ16" s="121">
        <f>SUM(BF16,+CH16)</f>
        <v>803406</v>
      </c>
    </row>
    <row r="17" spans="1:114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SUM(E17,+L17)</f>
        <v>488326</v>
      </c>
      <c r="E17" s="121">
        <f>SUM(F17:I17,K17)</f>
        <v>83044</v>
      </c>
      <c r="F17" s="121">
        <v>1547</v>
      </c>
      <c r="G17" s="121">
        <v>0</v>
      </c>
      <c r="H17" s="121">
        <v>0</v>
      </c>
      <c r="I17" s="121">
        <v>74663</v>
      </c>
      <c r="J17" s="122" t="s">
        <v>414</v>
      </c>
      <c r="K17" s="121">
        <v>6834</v>
      </c>
      <c r="L17" s="121">
        <v>405282</v>
      </c>
      <c r="M17" s="121">
        <f>SUM(N17,+U17)</f>
        <v>57644</v>
      </c>
      <c r="N17" s="121">
        <f>SUM(O17:R17,T17)</f>
        <v>26</v>
      </c>
      <c r="O17" s="121">
        <v>0</v>
      </c>
      <c r="P17" s="121">
        <v>0</v>
      </c>
      <c r="Q17" s="121">
        <v>0</v>
      </c>
      <c r="R17" s="121">
        <v>0</v>
      </c>
      <c r="S17" s="122" t="s">
        <v>414</v>
      </c>
      <c r="T17" s="121">
        <v>26</v>
      </c>
      <c r="U17" s="121">
        <v>57618</v>
      </c>
      <c r="V17" s="121">
        <f>+SUM(D17,M17)</f>
        <v>545970</v>
      </c>
      <c r="W17" s="121">
        <f>+SUM(E17,N17)</f>
        <v>83070</v>
      </c>
      <c r="X17" s="121">
        <f>+SUM(F17,O17)</f>
        <v>1547</v>
      </c>
      <c r="Y17" s="121">
        <f>+SUM(G17,P17)</f>
        <v>0</v>
      </c>
      <c r="Z17" s="121">
        <f>+SUM(H17,Q17)</f>
        <v>0</v>
      </c>
      <c r="AA17" s="121">
        <f>+SUM(I17,R17)</f>
        <v>74663</v>
      </c>
      <c r="AB17" s="122" t="str">
        <f>IF(+SUM(J17,S17)=0,"-",+SUM(J17,S17))</f>
        <v>-</v>
      </c>
      <c r="AC17" s="121">
        <f>+SUM(K17,T17)</f>
        <v>6860</v>
      </c>
      <c r="AD17" s="121">
        <f>+SUM(L17,U17)</f>
        <v>462900</v>
      </c>
      <c r="AE17" s="121">
        <f>SUM(AF17,+AK17)</f>
        <v>13200</v>
      </c>
      <c r="AF17" s="121">
        <f>SUM(AG17:AJ17)</f>
        <v>13200</v>
      </c>
      <c r="AG17" s="121">
        <v>0</v>
      </c>
      <c r="AH17" s="121">
        <v>13200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475126</v>
      </c>
      <c r="AN17" s="121">
        <f>SUM(AO17:AR17)</f>
        <v>149996</v>
      </c>
      <c r="AO17" s="121">
        <v>34615</v>
      </c>
      <c r="AP17" s="121">
        <v>74998</v>
      </c>
      <c r="AQ17" s="121">
        <v>28845</v>
      </c>
      <c r="AR17" s="121">
        <v>11538</v>
      </c>
      <c r="AS17" s="121">
        <f>SUM(AT17:AV17)</f>
        <v>106774</v>
      </c>
      <c r="AT17" s="121">
        <v>18535</v>
      </c>
      <c r="AU17" s="121">
        <v>72713</v>
      </c>
      <c r="AV17" s="121">
        <v>15526</v>
      </c>
      <c r="AW17" s="121">
        <v>8222</v>
      </c>
      <c r="AX17" s="121">
        <f>SUM(AY17:BB17)</f>
        <v>210134</v>
      </c>
      <c r="AY17" s="121">
        <v>129860</v>
      </c>
      <c r="AZ17" s="121">
        <v>39460</v>
      </c>
      <c r="BA17" s="121">
        <v>40814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488326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57644</v>
      </c>
      <c r="BP17" s="121">
        <f>SUM(BQ17:BT17)</f>
        <v>11049</v>
      </c>
      <c r="BQ17" s="121">
        <v>11049</v>
      </c>
      <c r="BR17" s="121">
        <v>0</v>
      </c>
      <c r="BS17" s="121">
        <v>0</v>
      </c>
      <c r="BT17" s="121">
        <v>0</v>
      </c>
      <c r="BU17" s="121">
        <f>SUM(BV17:BX17)</f>
        <v>34660</v>
      </c>
      <c r="BV17" s="121">
        <v>0</v>
      </c>
      <c r="BW17" s="121">
        <v>34270</v>
      </c>
      <c r="BX17" s="121">
        <v>390</v>
      </c>
      <c r="BY17" s="121">
        <v>0</v>
      </c>
      <c r="BZ17" s="121">
        <f>SUM(CA17:CD17)</f>
        <v>11935</v>
      </c>
      <c r="CA17" s="121">
        <v>0</v>
      </c>
      <c r="CB17" s="121">
        <v>9427</v>
      </c>
      <c r="CC17" s="121">
        <v>2508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57644</v>
      </c>
      <c r="CI17" s="121">
        <f>SUM(AE17,+BG17)</f>
        <v>13200</v>
      </c>
      <c r="CJ17" s="121">
        <f>SUM(AF17,+BH17)</f>
        <v>13200</v>
      </c>
      <c r="CK17" s="121">
        <f>SUM(AG17,+BI17)</f>
        <v>0</v>
      </c>
      <c r="CL17" s="121">
        <f>SUM(AH17,+BJ17)</f>
        <v>13200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532770</v>
      </c>
      <c r="CR17" s="121">
        <f>SUM(AN17,+BP17)</f>
        <v>161045</v>
      </c>
      <c r="CS17" s="121">
        <f>SUM(AO17,+BQ17)</f>
        <v>45664</v>
      </c>
      <c r="CT17" s="121">
        <f>SUM(AP17,+BR17)</f>
        <v>74998</v>
      </c>
      <c r="CU17" s="121">
        <f>SUM(AQ17,+BS17)</f>
        <v>28845</v>
      </c>
      <c r="CV17" s="121">
        <f>SUM(AR17,+BT17)</f>
        <v>11538</v>
      </c>
      <c r="CW17" s="121">
        <f>SUM(AS17,+BU17)</f>
        <v>141434</v>
      </c>
      <c r="CX17" s="121">
        <f>SUM(AT17,+BV17)</f>
        <v>18535</v>
      </c>
      <c r="CY17" s="121">
        <f>SUM(AU17,+BW17)</f>
        <v>106983</v>
      </c>
      <c r="CZ17" s="121">
        <f>SUM(AV17,+BX17)</f>
        <v>15916</v>
      </c>
      <c r="DA17" s="121">
        <f>SUM(AW17,+BY17)</f>
        <v>8222</v>
      </c>
      <c r="DB17" s="121">
        <f>SUM(AX17,+BZ17)</f>
        <v>222069</v>
      </c>
      <c r="DC17" s="121">
        <f>SUM(AY17,+CA17)</f>
        <v>129860</v>
      </c>
      <c r="DD17" s="121">
        <f>SUM(AZ17,+CB17)</f>
        <v>48887</v>
      </c>
      <c r="DE17" s="121">
        <f>SUM(BA17,+CC17)</f>
        <v>43322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545970</v>
      </c>
    </row>
    <row r="18" spans="1:114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SUM(E18,+L18)</f>
        <v>409097</v>
      </c>
      <c r="E18" s="121">
        <f>SUM(F18:I18,K18)</f>
        <v>65048</v>
      </c>
      <c r="F18" s="121">
        <v>0</v>
      </c>
      <c r="G18" s="121">
        <v>0</v>
      </c>
      <c r="H18" s="121">
        <v>0</v>
      </c>
      <c r="I18" s="121">
        <v>58505</v>
      </c>
      <c r="J18" s="122" t="s">
        <v>414</v>
      </c>
      <c r="K18" s="121">
        <v>6543</v>
      </c>
      <c r="L18" s="121">
        <v>344049</v>
      </c>
      <c r="M18" s="121">
        <f>SUM(N18,+U18)</f>
        <v>108973</v>
      </c>
      <c r="N18" s="121">
        <f>SUM(O18:R18,T18)</f>
        <v>1979</v>
      </c>
      <c r="O18" s="121">
        <v>0</v>
      </c>
      <c r="P18" s="121">
        <v>0</v>
      </c>
      <c r="Q18" s="121">
        <v>0</v>
      </c>
      <c r="R18" s="121">
        <v>1979</v>
      </c>
      <c r="S18" s="122" t="s">
        <v>414</v>
      </c>
      <c r="T18" s="121">
        <v>0</v>
      </c>
      <c r="U18" s="121">
        <v>106994</v>
      </c>
      <c r="V18" s="121">
        <f>+SUM(D18,M18)</f>
        <v>518070</v>
      </c>
      <c r="W18" s="121">
        <f>+SUM(E18,N18)</f>
        <v>67027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60484</v>
      </c>
      <c r="AB18" s="122" t="str">
        <f>IF(+SUM(J18,S18)=0,"-",+SUM(J18,S18))</f>
        <v>-</v>
      </c>
      <c r="AC18" s="121">
        <f>+SUM(K18,T18)</f>
        <v>6543</v>
      </c>
      <c r="AD18" s="121">
        <f>+SUM(L18,U18)</f>
        <v>451043</v>
      </c>
      <c r="AE18" s="121">
        <f>SUM(AF18,+AK18)</f>
        <v>45100</v>
      </c>
      <c r="AF18" s="121">
        <f>SUM(AG18:AJ18)</f>
        <v>45100</v>
      </c>
      <c r="AG18" s="121">
        <v>0</v>
      </c>
      <c r="AH18" s="121">
        <v>45100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363997</v>
      </c>
      <c r="AN18" s="121">
        <f>SUM(AO18:AR18)</f>
        <v>60291</v>
      </c>
      <c r="AO18" s="121">
        <v>29978</v>
      </c>
      <c r="AP18" s="121">
        <v>0</v>
      </c>
      <c r="AQ18" s="121">
        <v>30313</v>
      </c>
      <c r="AR18" s="121">
        <v>0</v>
      </c>
      <c r="AS18" s="121">
        <f>SUM(AT18:AV18)</f>
        <v>60154</v>
      </c>
      <c r="AT18" s="121">
        <v>0</v>
      </c>
      <c r="AU18" s="121">
        <v>60154</v>
      </c>
      <c r="AV18" s="121">
        <v>0</v>
      </c>
      <c r="AW18" s="121">
        <v>0</v>
      </c>
      <c r="AX18" s="121">
        <f>SUM(AY18:BB18)</f>
        <v>243552</v>
      </c>
      <c r="AY18" s="121">
        <v>129173</v>
      </c>
      <c r="AZ18" s="121">
        <v>57750</v>
      </c>
      <c r="BA18" s="121">
        <v>56629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409097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36968</v>
      </c>
      <c r="BP18" s="121">
        <f>SUM(BQ18:BT18)</f>
        <v>13748</v>
      </c>
      <c r="BQ18" s="121">
        <v>8419</v>
      </c>
      <c r="BR18" s="121">
        <v>0</v>
      </c>
      <c r="BS18" s="121">
        <v>5329</v>
      </c>
      <c r="BT18" s="121">
        <v>0</v>
      </c>
      <c r="BU18" s="121">
        <f>SUM(BV18:BX18)</f>
        <v>18652</v>
      </c>
      <c r="BV18" s="121">
        <v>0</v>
      </c>
      <c r="BW18" s="121">
        <v>18652</v>
      </c>
      <c r="BX18" s="121">
        <v>0</v>
      </c>
      <c r="BY18" s="121">
        <v>0</v>
      </c>
      <c r="BZ18" s="121">
        <f>SUM(CA18:CD18)</f>
        <v>4568</v>
      </c>
      <c r="CA18" s="121">
        <v>0</v>
      </c>
      <c r="CB18" s="121">
        <v>0</v>
      </c>
      <c r="CC18" s="121">
        <v>4568</v>
      </c>
      <c r="CD18" s="121">
        <v>0</v>
      </c>
      <c r="CE18" s="121">
        <v>72005</v>
      </c>
      <c r="CF18" s="121">
        <v>0</v>
      </c>
      <c r="CG18" s="121">
        <v>0</v>
      </c>
      <c r="CH18" s="121">
        <f>SUM(BG18,+BO18,+CG18)</f>
        <v>36968</v>
      </c>
      <c r="CI18" s="121">
        <f>SUM(AE18,+BG18)</f>
        <v>45100</v>
      </c>
      <c r="CJ18" s="121">
        <f>SUM(AF18,+BH18)</f>
        <v>45100</v>
      </c>
      <c r="CK18" s="121">
        <f>SUM(AG18,+BI18)</f>
        <v>0</v>
      </c>
      <c r="CL18" s="121">
        <f>SUM(AH18,+BJ18)</f>
        <v>45100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400965</v>
      </c>
      <c r="CR18" s="121">
        <f>SUM(AN18,+BP18)</f>
        <v>74039</v>
      </c>
      <c r="CS18" s="121">
        <f>SUM(AO18,+BQ18)</f>
        <v>38397</v>
      </c>
      <c r="CT18" s="121">
        <f>SUM(AP18,+BR18)</f>
        <v>0</v>
      </c>
      <c r="CU18" s="121">
        <f>SUM(AQ18,+BS18)</f>
        <v>35642</v>
      </c>
      <c r="CV18" s="121">
        <f>SUM(AR18,+BT18)</f>
        <v>0</v>
      </c>
      <c r="CW18" s="121">
        <f>SUM(AS18,+BU18)</f>
        <v>78806</v>
      </c>
      <c r="CX18" s="121">
        <f>SUM(AT18,+BV18)</f>
        <v>0</v>
      </c>
      <c r="CY18" s="121">
        <f>SUM(AU18,+BW18)</f>
        <v>78806</v>
      </c>
      <c r="CZ18" s="121">
        <f>SUM(AV18,+BX18)</f>
        <v>0</v>
      </c>
      <c r="DA18" s="121">
        <f>SUM(AW18,+BY18)</f>
        <v>0</v>
      </c>
      <c r="DB18" s="121">
        <f>SUM(AX18,+BZ18)</f>
        <v>248120</v>
      </c>
      <c r="DC18" s="121">
        <f>SUM(AY18,+CA18)</f>
        <v>129173</v>
      </c>
      <c r="DD18" s="121">
        <f>SUM(AZ18,+CB18)</f>
        <v>57750</v>
      </c>
      <c r="DE18" s="121">
        <f>SUM(BA18,+CC18)</f>
        <v>61197</v>
      </c>
      <c r="DF18" s="121">
        <f>SUM(BB18,+CD18)</f>
        <v>0</v>
      </c>
      <c r="DG18" s="121">
        <f>SUM(BC18,+CE18)</f>
        <v>72005</v>
      </c>
      <c r="DH18" s="121">
        <f>SUM(BD18,+CF18)</f>
        <v>0</v>
      </c>
      <c r="DI18" s="121">
        <f>SUM(BE18,+CG18)</f>
        <v>0</v>
      </c>
      <c r="DJ18" s="121">
        <f>SUM(BF18,+CH18)</f>
        <v>446065</v>
      </c>
    </row>
    <row r="19" spans="1:114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SUM(E19,+L19)</f>
        <v>515983</v>
      </c>
      <c r="E19" s="121">
        <f>SUM(F19:I19,K19)</f>
        <v>117484</v>
      </c>
      <c r="F19" s="121">
        <v>0</v>
      </c>
      <c r="G19" s="121">
        <v>0</v>
      </c>
      <c r="H19" s="121">
        <v>0</v>
      </c>
      <c r="I19" s="121">
        <v>110725</v>
      </c>
      <c r="J19" s="122" t="s">
        <v>414</v>
      </c>
      <c r="K19" s="121">
        <v>6759</v>
      </c>
      <c r="L19" s="121">
        <v>398499</v>
      </c>
      <c r="M19" s="121">
        <f>SUM(N19,+U19)</f>
        <v>106977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414</v>
      </c>
      <c r="T19" s="121">
        <v>0</v>
      </c>
      <c r="U19" s="121">
        <v>106977</v>
      </c>
      <c r="V19" s="121">
        <f>+SUM(D19,M19)</f>
        <v>622960</v>
      </c>
      <c r="W19" s="121">
        <f>+SUM(E19,N19)</f>
        <v>117484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110725</v>
      </c>
      <c r="AB19" s="122" t="str">
        <f>IF(+SUM(J19,S19)=0,"-",+SUM(J19,S19))</f>
        <v>-</v>
      </c>
      <c r="AC19" s="121">
        <f>+SUM(K19,T19)</f>
        <v>6759</v>
      </c>
      <c r="AD19" s="121">
        <f>+SUM(L19,U19)</f>
        <v>505476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466839</v>
      </c>
      <c r="AN19" s="121">
        <f>SUM(AO19:AR19)</f>
        <v>118284</v>
      </c>
      <c r="AO19" s="121">
        <v>0</v>
      </c>
      <c r="AP19" s="121">
        <v>44095</v>
      </c>
      <c r="AQ19" s="121">
        <v>64660</v>
      </c>
      <c r="AR19" s="121">
        <v>9529</v>
      </c>
      <c r="AS19" s="121">
        <f>SUM(AT19:AV19)</f>
        <v>142474</v>
      </c>
      <c r="AT19" s="121">
        <v>26123</v>
      </c>
      <c r="AU19" s="121">
        <v>90486</v>
      </c>
      <c r="AV19" s="121">
        <v>25865</v>
      </c>
      <c r="AW19" s="121">
        <v>0</v>
      </c>
      <c r="AX19" s="121">
        <f>SUM(AY19:BB19)</f>
        <v>180233</v>
      </c>
      <c r="AY19" s="121">
        <v>48945</v>
      </c>
      <c r="AZ19" s="121">
        <v>78291</v>
      </c>
      <c r="BA19" s="121">
        <v>52997</v>
      </c>
      <c r="BB19" s="121">
        <v>0</v>
      </c>
      <c r="BC19" s="121">
        <v>0</v>
      </c>
      <c r="BD19" s="121">
        <v>25848</v>
      </c>
      <c r="BE19" s="121">
        <v>49144</v>
      </c>
      <c r="BF19" s="121">
        <f>SUM(AE19,+AM19,+BE19)</f>
        <v>515983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106977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466839</v>
      </c>
      <c r="CR19" s="121">
        <f>SUM(AN19,+BP19)</f>
        <v>118284</v>
      </c>
      <c r="CS19" s="121">
        <f>SUM(AO19,+BQ19)</f>
        <v>0</v>
      </c>
      <c r="CT19" s="121">
        <f>SUM(AP19,+BR19)</f>
        <v>44095</v>
      </c>
      <c r="CU19" s="121">
        <f>SUM(AQ19,+BS19)</f>
        <v>64660</v>
      </c>
      <c r="CV19" s="121">
        <f>SUM(AR19,+BT19)</f>
        <v>9529</v>
      </c>
      <c r="CW19" s="121">
        <f>SUM(AS19,+BU19)</f>
        <v>142474</v>
      </c>
      <c r="CX19" s="121">
        <f>SUM(AT19,+BV19)</f>
        <v>26123</v>
      </c>
      <c r="CY19" s="121">
        <f>SUM(AU19,+BW19)</f>
        <v>90486</v>
      </c>
      <c r="CZ19" s="121">
        <f>SUM(AV19,+BX19)</f>
        <v>25865</v>
      </c>
      <c r="DA19" s="121">
        <f>SUM(AW19,+BY19)</f>
        <v>0</v>
      </c>
      <c r="DB19" s="121">
        <f>SUM(AX19,+BZ19)</f>
        <v>180233</v>
      </c>
      <c r="DC19" s="121">
        <f>SUM(AY19,+CA19)</f>
        <v>48945</v>
      </c>
      <c r="DD19" s="121">
        <f>SUM(AZ19,+CB19)</f>
        <v>78291</v>
      </c>
      <c r="DE19" s="121">
        <f>SUM(BA19,+CC19)</f>
        <v>52997</v>
      </c>
      <c r="DF19" s="121">
        <f>SUM(BB19,+CD19)</f>
        <v>0</v>
      </c>
      <c r="DG19" s="121">
        <f>SUM(BC19,+CE19)</f>
        <v>106977</v>
      </c>
      <c r="DH19" s="121">
        <f>SUM(BD19,+CF19)</f>
        <v>25848</v>
      </c>
      <c r="DI19" s="121">
        <f>SUM(BE19,+CG19)</f>
        <v>49144</v>
      </c>
      <c r="DJ19" s="121">
        <f>SUM(BF19,+CH19)</f>
        <v>515983</v>
      </c>
    </row>
    <row r="20" spans="1:114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SUM(E20,+L20)</f>
        <v>1258754</v>
      </c>
      <c r="E20" s="121">
        <f>SUM(F20:I20,K20)</f>
        <v>648162</v>
      </c>
      <c r="F20" s="121">
        <v>33333</v>
      </c>
      <c r="G20" s="121">
        <v>0</v>
      </c>
      <c r="H20" s="121">
        <v>518000</v>
      </c>
      <c r="I20" s="121">
        <v>19615</v>
      </c>
      <c r="J20" s="122" t="s">
        <v>414</v>
      </c>
      <c r="K20" s="121">
        <v>77214</v>
      </c>
      <c r="L20" s="121">
        <v>610592</v>
      </c>
      <c r="M20" s="121">
        <f>SUM(N20,+U20)</f>
        <v>150001</v>
      </c>
      <c r="N20" s="121">
        <f>SUM(O20:R20,T20)</f>
        <v>13022</v>
      </c>
      <c r="O20" s="121">
        <v>0</v>
      </c>
      <c r="P20" s="121">
        <v>0</v>
      </c>
      <c r="Q20" s="121">
        <v>0</v>
      </c>
      <c r="R20" s="121">
        <v>0</v>
      </c>
      <c r="S20" s="122" t="s">
        <v>414</v>
      </c>
      <c r="T20" s="121">
        <v>13022</v>
      </c>
      <c r="U20" s="121">
        <v>136979</v>
      </c>
      <c r="V20" s="121">
        <f>+SUM(D20,M20)</f>
        <v>1408755</v>
      </c>
      <c r="W20" s="121">
        <f>+SUM(E20,N20)</f>
        <v>661184</v>
      </c>
      <c r="X20" s="121">
        <f>+SUM(F20,O20)</f>
        <v>33333</v>
      </c>
      <c r="Y20" s="121">
        <f>+SUM(G20,P20)</f>
        <v>0</v>
      </c>
      <c r="Z20" s="121">
        <f>+SUM(H20,Q20)</f>
        <v>518000</v>
      </c>
      <c r="AA20" s="121">
        <f>+SUM(I20,R20)</f>
        <v>19615</v>
      </c>
      <c r="AB20" s="122" t="str">
        <f>IF(+SUM(J20,S20)=0,"-",+SUM(J20,S20))</f>
        <v>-</v>
      </c>
      <c r="AC20" s="121">
        <f>+SUM(K20,T20)</f>
        <v>90236</v>
      </c>
      <c r="AD20" s="121">
        <f>+SUM(L20,U20)</f>
        <v>747571</v>
      </c>
      <c r="AE20" s="121">
        <f>SUM(AF20,+AK20)</f>
        <v>562875</v>
      </c>
      <c r="AF20" s="121">
        <f>SUM(AG20:AJ20)</f>
        <v>562875</v>
      </c>
      <c r="AG20" s="121">
        <v>0</v>
      </c>
      <c r="AH20" s="121">
        <v>562875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431223</v>
      </c>
      <c r="AN20" s="121">
        <f>SUM(AO20:AR20)</f>
        <v>135895</v>
      </c>
      <c r="AO20" s="121">
        <v>42805</v>
      </c>
      <c r="AP20" s="121">
        <v>0</v>
      </c>
      <c r="AQ20" s="121">
        <v>84718</v>
      </c>
      <c r="AR20" s="121">
        <v>8372</v>
      </c>
      <c r="AS20" s="121">
        <f>SUM(AT20:AV20)</f>
        <v>140417</v>
      </c>
      <c r="AT20" s="121">
        <v>0</v>
      </c>
      <c r="AU20" s="121">
        <v>129377</v>
      </c>
      <c r="AV20" s="121">
        <v>11040</v>
      </c>
      <c r="AW20" s="121">
        <v>0</v>
      </c>
      <c r="AX20" s="121">
        <f>SUM(AY20:BB20)</f>
        <v>154911</v>
      </c>
      <c r="AY20" s="121">
        <v>95031</v>
      </c>
      <c r="AZ20" s="121">
        <v>34870</v>
      </c>
      <c r="BA20" s="121">
        <v>18329</v>
      </c>
      <c r="BB20" s="121">
        <v>6681</v>
      </c>
      <c r="BC20" s="121">
        <v>254236</v>
      </c>
      <c r="BD20" s="121">
        <v>0</v>
      </c>
      <c r="BE20" s="121">
        <v>10420</v>
      </c>
      <c r="BF20" s="121">
        <f>SUM(AE20,+AM20,+BE20)</f>
        <v>1004518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150001</v>
      </c>
      <c r="BP20" s="121">
        <f>SUM(BQ20:BT20)</f>
        <v>14972</v>
      </c>
      <c r="BQ20" s="121">
        <v>14972</v>
      </c>
      <c r="BR20" s="121">
        <v>0</v>
      </c>
      <c r="BS20" s="121">
        <v>0</v>
      </c>
      <c r="BT20" s="121">
        <v>0</v>
      </c>
      <c r="BU20" s="121">
        <f>SUM(BV20:BX20)</f>
        <v>77912</v>
      </c>
      <c r="BV20" s="121">
        <v>0</v>
      </c>
      <c r="BW20" s="121">
        <v>77912</v>
      </c>
      <c r="BX20" s="121">
        <v>0</v>
      </c>
      <c r="BY20" s="121">
        <v>0</v>
      </c>
      <c r="BZ20" s="121">
        <f>SUM(CA20:CD20)</f>
        <v>57117</v>
      </c>
      <c r="CA20" s="121">
        <v>0</v>
      </c>
      <c r="CB20" s="121">
        <v>42498</v>
      </c>
      <c r="CC20" s="121">
        <v>10313</v>
      </c>
      <c r="CD20" s="121">
        <v>4306</v>
      </c>
      <c r="CE20" s="121">
        <v>0</v>
      </c>
      <c r="CF20" s="121">
        <v>0</v>
      </c>
      <c r="CG20" s="121">
        <v>0</v>
      </c>
      <c r="CH20" s="121">
        <f>SUM(BG20,+BO20,+CG20)</f>
        <v>150001</v>
      </c>
      <c r="CI20" s="121">
        <f>SUM(AE20,+BG20)</f>
        <v>562875</v>
      </c>
      <c r="CJ20" s="121">
        <f>SUM(AF20,+BH20)</f>
        <v>562875</v>
      </c>
      <c r="CK20" s="121">
        <f>SUM(AG20,+BI20)</f>
        <v>0</v>
      </c>
      <c r="CL20" s="121">
        <f>SUM(AH20,+BJ20)</f>
        <v>562875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581224</v>
      </c>
      <c r="CR20" s="121">
        <f>SUM(AN20,+BP20)</f>
        <v>150867</v>
      </c>
      <c r="CS20" s="121">
        <f>SUM(AO20,+BQ20)</f>
        <v>57777</v>
      </c>
      <c r="CT20" s="121">
        <f>SUM(AP20,+BR20)</f>
        <v>0</v>
      </c>
      <c r="CU20" s="121">
        <f>SUM(AQ20,+BS20)</f>
        <v>84718</v>
      </c>
      <c r="CV20" s="121">
        <f>SUM(AR20,+BT20)</f>
        <v>8372</v>
      </c>
      <c r="CW20" s="121">
        <f>SUM(AS20,+BU20)</f>
        <v>218329</v>
      </c>
      <c r="CX20" s="121">
        <f>SUM(AT20,+BV20)</f>
        <v>0</v>
      </c>
      <c r="CY20" s="121">
        <f>SUM(AU20,+BW20)</f>
        <v>207289</v>
      </c>
      <c r="CZ20" s="121">
        <f>SUM(AV20,+BX20)</f>
        <v>11040</v>
      </c>
      <c r="DA20" s="121">
        <f>SUM(AW20,+BY20)</f>
        <v>0</v>
      </c>
      <c r="DB20" s="121">
        <f>SUM(AX20,+BZ20)</f>
        <v>212028</v>
      </c>
      <c r="DC20" s="121">
        <f>SUM(AY20,+CA20)</f>
        <v>95031</v>
      </c>
      <c r="DD20" s="121">
        <f>SUM(AZ20,+CB20)</f>
        <v>77368</v>
      </c>
      <c r="DE20" s="121">
        <f>SUM(BA20,+CC20)</f>
        <v>28642</v>
      </c>
      <c r="DF20" s="121">
        <f>SUM(BB20,+CD20)</f>
        <v>10987</v>
      </c>
      <c r="DG20" s="121">
        <f>SUM(BC20,+CE20)</f>
        <v>254236</v>
      </c>
      <c r="DH20" s="121">
        <f>SUM(BD20,+CF20)</f>
        <v>0</v>
      </c>
      <c r="DI20" s="121">
        <f>SUM(BE20,+CG20)</f>
        <v>10420</v>
      </c>
      <c r="DJ20" s="121">
        <f>SUM(BF20,+CH20)</f>
        <v>1154519</v>
      </c>
    </row>
    <row r="21" spans="1:114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SUM(E21,+L21)</f>
        <v>550590</v>
      </c>
      <c r="E21" s="121">
        <f>SUM(F21:I21,K21)</f>
        <v>100357</v>
      </c>
      <c r="F21" s="121">
        <v>0</v>
      </c>
      <c r="G21" s="121">
        <v>0</v>
      </c>
      <c r="H21" s="121">
        <v>4800</v>
      </c>
      <c r="I21" s="121">
        <v>57072</v>
      </c>
      <c r="J21" s="122" t="s">
        <v>414</v>
      </c>
      <c r="K21" s="121">
        <v>38485</v>
      </c>
      <c r="L21" s="121">
        <v>450233</v>
      </c>
      <c r="M21" s="121">
        <f>SUM(N21,+U21)</f>
        <v>34227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414</v>
      </c>
      <c r="T21" s="121">
        <v>0</v>
      </c>
      <c r="U21" s="121">
        <v>34227</v>
      </c>
      <c r="V21" s="121">
        <f>+SUM(D21,M21)</f>
        <v>584817</v>
      </c>
      <c r="W21" s="121">
        <f>+SUM(E21,N21)</f>
        <v>100357</v>
      </c>
      <c r="X21" s="121">
        <f>+SUM(F21,O21)</f>
        <v>0</v>
      </c>
      <c r="Y21" s="121">
        <f>+SUM(G21,P21)</f>
        <v>0</v>
      </c>
      <c r="Z21" s="121">
        <f>+SUM(H21,Q21)</f>
        <v>4800</v>
      </c>
      <c r="AA21" s="121">
        <f>+SUM(I21,R21)</f>
        <v>57072</v>
      </c>
      <c r="AB21" s="122" t="str">
        <f>IF(+SUM(J21,S21)=0,"-",+SUM(J21,S21))</f>
        <v>-</v>
      </c>
      <c r="AC21" s="121">
        <f>+SUM(K21,T21)</f>
        <v>38485</v>
      </c>
      <c r="AD21" s="121">
        <f>+SUM(L21,U21)</f>
        <v>484460</v>
      </c>
      <c r="AE21" s="121">
        <f>SUM(AF21,+AK21)</f>
        <v>5577</v>
      </c>
      <c r="AF21" s="121">
        <f>SUM(AG21:AJ21)</f>
        <v>5577</v>
      </c>
      <c r="AG21" s="121">
        <v>0</v>
      </c>
      <c r="AH21" s="121">
        <v>0</v>
      </c>
      <c r="AI21" s="121">
        <v>5577</v>
      </c>
      <c r="AJ21" s="121">
        <v>0</v>
      </c>
      <c r="AK21" s="121">
        <v>0</v>
      </c>
      <c r="AL21" s="121">
        <v>0</v>
      </c>
      <c r="AM21" s="121">
        <f>SUM(AN21,AS21,AW21,AX21,BD21)</f>
        <v>545013</v>
      </c>
      <c r="AN21" s="121">
        <f>SUM(AO21:AR21)</f>
        <v>106110</v>
      </c>
      <c r="AO21" s="121">
        <v>9191</v>
      </c>
      <c r="AP21" s="121">
        <v>45950</v>
      </c>
      <c r="AQ21" s="121">
        <v>44620</v>
      </c>
      <c r="AR21" s="121">
        <v>6349</v>
      </c>
      <c r="AS21" s="121">
        <f>SUM(AT21:AV21)</f>
        <v>87504</v>
      </c>
      <c r="AT21" s="121">
        <v>6245</v>
      </c>
      <c r="AU21" s="121">
        <v>80040</v>
      </c>
      <c r="AV21" s="121">
        <v>1219</v>
      </c>
      <c r="AW21" s="121">
        <v>0</v>
      </c>
      <c r="AX21" s="121">
        <f>SUM(AY21:BB21)</f>
        <v>351399</v>
      </c>
      <c r="AY21" s="121">
        <v>100278</v>
      </c>
      <c r="AZ21" s="121">
        <v>216468</v>
      </c>
      <c r="BA21" s="121">
        <v>34653</v>
      </c>
      <c r="BB21" s="121">
        <v>0</v>
      </c>
      <c r="BC21" s="121">
        <v>0</v>
      </c>
      <c r="BD21" s="121">
        <v>0</v>
      </c>
      <c r="BE21" s="121">
        <v>0</v>
      </c>
      <c r="BF21" s="121">
        <f>SUM(AE21,+AM21,+BE21)</f>
        <v>550590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34227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5577</v>
      </c>
      <c r="CJ21" s="121">
        <f>SUM(AF21,+BH21)</f>
        <v>5577</v>
      </c>
      <c r="CK21" s="121">
        <f>SUM(AG21,+BI21)</f>
        <v>0</v>
      </c>
      <c r="CL21" s="121">
        <f>SUM(AH21,+BJ21)</f>
        <v>0</v>
      </c>
      <c r="CM21" s="121">
        <f>SUM(AI21,+BK21)</f>
        <v>5577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545013</v>
      </c>
      <c r="CR21" s="121">
        <f>SUM(AN21,+BP21)</f>
        <v>106110</v>
      </c>
      <c r="CS21" s="121">
        <f>SUM(AO21,+BQ21)</f>
        <v>9191</v>
      </c>
      <c r="CT21" s="121">
        <f>SUM(AP21,+BR21)</f>
        <v>45950</v>
      </c>
      <c r="CU21" s="121">
        <f>SUM(AQ21,+BS21)</f>
        <v>44620</v>
      </c>
      <c r="CV21" s="121">
        <f>SUM(AR21,+BT21)</f>
        <v>6349</v>
      </c>
      <c r="CW21" s="121">
        <f>SUM(AS21,+BU21)</f>
        <v>87504</v>
      </c>
      <c r="CX21" s="121">
        <f>SUM(AT21,+BV21)</f>
        <v>6245</v>
      </c>
      <c r="CY21" s="121">
        <f>SUM(AU21,+BW21)</f>
        <v>80040</v>
      </c>
      <c r="CZ21" s="121">
        <f>SUM(AV21,+BX21)</f>
        <v>1219</v>
      </c>
      <c r="DA21" s="121">
        <f>SUM(AW21,+BY21)</f>
        <v>0</v>
      </c>
      <c r="DB21" s="121">
        <f>SUM(AX21,+BZ21)</f>
        <v>351399</v>
      </c>
      <c r="DC21" s="121">
        <f>SUM(AY21,+CA21)</f>
        <v>100278</v>
      </c>
      <c r="DD21" s="121">
        <f>SUM(AZ21,+CB21)</f>
        <v>216468</v>
      </c>
      <c r="DE21" s="121">
        <f>SUM(BA21,+CC21)</f>
        <v>34653</v>
      </c>
      <c r="DF21" s="121">
        <f>SUM(BB21,+CD21)</f>
        <v>0</v>
      </c>
      <c r="DG21" s="121">
        <f>SUM(BC21,+CE21)</f>
        <v>34227</v>
      </c>
      <c r="DH21" s="121">
        <f>SUM(BD21,+CF21)</f>
        <v>0</v>
      </c>
      <c r="DI21" s="121">
        <f>SUM(BE21,+CG21)</f>
        <v>0</v>
      </c>
      <c r="DJ21" s="121">
        <f>SUM(BF21,+CH21)</f>
        <v>550590</v>
      </c>
    </row>
    <row r="22" spans="1:114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SUM(E22,+L22)</f>
        <v>1022479</v>
      </c>
      <c r="E22" s="121">
        <f>SUM(F22:I22,K22)</f>
        <v>428127</v>
      </c>
      <c r="F22" s="121">
        <v>0</v>
      </c>
      <c r="G22" s="121">
        <v>786</v>
      </c>
      <c r="H22" s="121">
        <v>400800</v>
      </c>
      <c r="I22" s="121">
        <v>16025</v>
      </c>
      <c r="J22" s="122" t="s">
        <v>414</v>
      </c>
      <c r="K22" s="121">
        <v>10516</v>
      </c>
      <c r="L22" s="121">
        <v>594352</v>
      </c>
      <c r="M22" s="121">
        <f>SUM(N22,+U22)</f>
        <v>69962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414</v>
      </c>
      <c r="T22" s="121">
        <v>0</v>
      </c>
      <c r="U22" s="121">
        <v>69962</v>
      </c>
      <c r="V22" s="121">
        <f>+SUM(D22,M22)</f>
        <v>1092441</v>
      </c>
      <c r="W22" s="121">
        <f>+SUM(E22,N22)</f>
        <v>428127</v>
      </c>
      <c r="X22" s="121">
        <f>+SUM(F22,O22)</f>
        <v>0</v>
      </c>
      <c r="Y22" s="121">
        <f>+SUM(G22,P22)</f>
        <v>786</v>
      </c>
      <c r="Z22" s="121">
        <f>+SUM(H22,Q22)</f>
        <v>400800</v>
      </c>
      <c r="AA22" s="121">
        <f>+SUM(I22,R22)</f>
        <v>16025</v>
      </c>
      <c r="AB22" s="122" t="str">
        <f>IF(+SUM(J22,S22)=0,"-",+SUM(J22,S22))</f>
        <v>-</v>
      </c>
      <c r="AC22" s="121">
        <f>+SUM(K22,T22)</f>
        <v>10516</v>
      </c>
      <c r="AD22" s="121">
        <f>+SUM(L22,U22)</f>
        <v>664314</v>
      </c>
      <c r="AE22" s="121">
        <f>SUM(AF22,+AK22)</f>
        <v>1925</v>
      </c>
      <c r="AF22" s="121">
        <f>SUM(AG22:AJ22)</f>
        <v>1925</v>
      </c>
      <c r="AG22" s="121">
        <v>198</v>
      </c>
      <c r="AH22" s="121">
        <v>0</v>
      </c>
      <c r="AI22" s="121">
        <v>1727</v>
      </c>
      <c r="AJ22" s="121">
        <v>0</v>
      </c>
      <c r="AK22" s="121">
        <v>0</v>
      </c>
      <c r="AL22" s="121">
        <v>528108</v>
      </c>
      <c r="AM22" s="121">
        <f>SUM(AN22,AS22,AW22,AX22,BD22)</f>
        <v>218855</v>
      </c>
      <c r="AN22" s="121">
        <f>SUM(AO22:AR22)</f>
        <v>25129</v>
      </c>
      <c r="AO22" s="121">
        <v>25129</v>
      </c>
      <c r="AP22" s="121">
        <v>0</v>
      </c>
      <c r="AQ22" s="121">
        <v>0</v>
      </c>
      <c r="AR22" s="121">
        <v>0</v>
      </c>
      <c r="AS22" s="121">
        <f>SUM(AT22:AV22)</f>
        <v>4420</v>
      </c>
      <c r="AT22" s="121">
        <v>0</v>
      </c>
      <c r="AU22" s="121">
        <v>558</v>
      </c>
      <c r="AV22" s="121">
        <v>3862</v>
      </c>
      <c r="AW22" s="121">
        <v>0</v>
      </c>
      <c r="AX22" s="121">
        <f>SUM(AY22:BB22)</f>
        <v>189306</v>
      </c>
      <c r="AY22" s="121">
        <v>171297</v>
      </c>
      <c r="AZ22" s="121">
        <v>3684</v>
      </c>
      <c r="BA22" s="121">
        <v>12844</v>
      </c>
      <c r="BB22" s="121">
        <v>1481</v>
      </c>
      <c r="BC22" s="121">
        <v>207169</v>
      </c>
      <c r="BD22" s="121">
        <v>0</v>
      </c>
      <c r="BE22" s="121">
        <v>66422</v>
      </c>
      <c r="BF22" s="121">
        <f>SUM(AE22,+AM22,+BE22)</f>
        <v>287202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2842</v>
      </c>
      <c r="BO22" s="121">
        <f>SUM(BP22,BU22,BY22,BZ22,CF22)</f>
        <v>9557</v>
      </c>
      <c r="BP22" s="121">
        <f>SUM(BQ22:BT22)</f>
        <v>9521</v>
      </c>
      <c r="BQ22" s="121">
        <v>9521</v>
      </c>
      <c r="BR22" s="121">
        <v>0</v>
      </c>
      <c r="BS22" s="121">
        <v>0</v>
      </c>
      <c r="BT22" s="121">
        <v>0</v>
      </c>
      <c r="BU22" s="121">
        <f>SUM(BV22:BX22)</f>
        <v>36</v>
      </c>
      <c r="BV22" s="121">
        <v>0</v>
      </c>
      <c r="BW22" s="121">
        <v>36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57503</v>
      </c>
      <c r="CF22" s="121">
        <v>0</v>
      </c>
      <c r="CG22" s="121">
        <v>60</v>
      </c>
      <c r="CH22" s="121">
        <f>SUM(BG22,+BO22,+CG22)</f>
        <v>9617</v>
      </c>
      <c r="CI22" s="121">
        <f>SUM(AE22,+BG22)</f>
        <v>1925</v>
      </c>
      <c r="CJ22" s="121">
        <f>SUM(AF22,+BH22)</f>
        <v>1925</v>
      </c>
      <c r="CK22" s="121">
        <f>SUM(AG22,+BI22)</f>
        <v>198</v>
      </c>
      <c r="CL22" s="121">
        <f>SUM(AH22,+BJ22)</f>
        <v>0</v>
      </c>
      <c r="CM22" s="121">
        <f>SUM(AI22,+BK22)</f>
        <v>1727</v>
      </c>
      <c r="CN22" s="121">
        <f>SUM(AJ22,+BL22)</f>
        <v>0</v>
      </c>
      <c r="CO22" s="121">
        <f>SUM(AK22,+BM22)</f>
        <v>0</v>
      </c>
      <c r="CP22" s="121">
        <f>SUM(AL22,+BN22)</f>
        <v>530950</v>
      </c>
      <c r="CQ22" s="121">
        <f>SUM(AM22,+BO22)</f>
        <v>228412</v>
      </c>
      <c r="CR22" s="121">
        <f>SUM(AN22,+BP22)</f>
        <v>34650</v>
      </c>
      <c r="CS22" s="121">
        <f>SUM(AO22,+BQ22)</f>
        <v>34650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4456</v>
      </c>
      <c r="CX22" s="121">
        <f>SUM(AT22,+BV22)</f>
        <v>0</v>
      </c>
      <c r="CY22" s="121">
        <f>SUM(AU22,+BW22)</f>
        <v>594</v>
      </c>
      <c r="CZ22" s="121">
        <f>SUM(AV22,+BX22)</f>
        <v>3862</v>
      </c>
      <c r="DA22" s="121">
        <f>SUM(AW22,+BY22)</f>
        <v>0</v>
      </c>
      <c r="DB22" s="121">
        <f>SUM(AX22,+BZ22)</f>
        <v>189306</v>
      </c>
      <c r="DC22" s="121">
        <f>SUM(AY22,+CA22)</f>
        <v>171297</v>
      </c>
      <c r="DD22" s="121">
        <f>SUM(AZ22,+CB22)</f>
        <v>3684</v>
      </c>
      <c r="DE22" s="121">
        <f>SUM(BA22,+CC22)</f>
        <v>12844</v>
      </c>
      <c r="DF22" s="121">
        <f>SUM(BB22,+CD22)</f>
        <v>1481</v>
      </c>
      <c r="DG22" s="121">
        <f>SUM(BC22,+CE22)</f>
        <v>264672</v>
      </c>
      <c r="DH22" s="121">
        <f>SUM(BD22,+CF22)</f>
        <v>0</v>
      </c>
      <c r="DI22" s="121">
        <f>SUM(BE22,+CG22)</f>
        <v>66482</v>
      </c>
      <c r="DJ22" s="121">
        <f>SUM(BF22,+CH22)</f>
        <v>296819</v>
      </c>
    </row>
    <row r="23" spans="1:114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SUM(E23,+L23)</f>
        <v>318693</v>
      </c>
      <c r="E23" s="121">
        <f>SUM(F23:I23,K23)</f>
        <v>34353</v>
      </c>
      <c r="F23" s="121">
        <v>0</v>
      </c>
      <c r="G23" s="121">
        <v>0</v>
      </c>
      <c r="H23" s="121">
        <v>0</v>
      </c>
      <c r="I23" s="121">
        <v>32121</v>
      </c>
      <c r="J23" s="122" t="s">
        <v>414</v>
      </c>
      <c r="K23" s="121">
        <v>2232</v>
      </c>
      <c r="L23" s="121">
        <v>284340</v>
      </c>
      <c r="M23" s="121">
        <f>SUM(N23,+U23)</f>
        <v>16023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414</v>
      </c>
      <c r="T23" s="121">
        <v>0</v>
      </c>
      <c r="U23" s="121">
        <v>16023</v>
      </c>
      <c r="V23" s="121">
        <f>+SUM(D23,M23)</f>
        <v>334716</v>
      </c>
      <c r="W23" s="121">
        <f>+SUM(E23,N23)</f>
        <v>34353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32121</v>
      </c>
      <c r="AB23" s="122" t="str">
        <f>IF(+SUM(J23,S23)=0,"-",+SUM(J23,S23))</f>
        <v>-</v>
      </c>
      <c r="AC23" s="121">
        <f>+SUM(K23,T23)</f>
        <v>2232</v>
      </c>
      <c r="AD23" s="121">
        <f>+SUM(L23,U23)</f>
        <v>300363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318693</v>
      </c>
      <c r="AN23" s="121">
        <f>SUM(AO23:AR23)</f>
        <v>97400</v>
      </c>
      <c r="AO23" s="121">
        <v>33482</v>
      </c>
      <c r="AP23" s="121">
        <v>38133</v>
      </c>
      <c r="AQ23" s="121">
        <v>25785</v>
      </c>
      <c r="AR23" s="121">
        <v>0</v>
      </c>
      <c r="AS23" s="121">
        <f>SUM(AT23:AV23)</f>
        <v>36693</v>
      </c>
      <c r="AT23" s="121">
        <v>16779</v>
      </c>
      <c r="AU23" s="121">
        <v>19914</v>
      </c>
      <c r="AV23" s="121">
        <v>0</v>
      </c>
      <c r="AW23" s="121">
        <v>9297</v>
      </c>
      <c r="AX23" s="121">
        <f>SUM(AY23:BB23)</f>
        <v>175303</v>
      </c>
      <c r="AY23" s="121">
        <v>25812</v>
      </c>
      <c r="AZ23" s="121">
        <v>132462</v>
      </c>
      <c r="BA23" s="121">
        <v>11279</v>
      </c>
      <c r="BB23" s="121">
        <v>5750</v>
      </c>
      <c r="BC23" s="121">
        <v>0</v>
      </c>
      <c r="BD23" s="121">
        <v>0</v>
      </c>
      <c r="BE23" s="121">
        <v>0</v>
      </c>
      <c r="BF23" s="121">
        <f>SUM(AE23,+AM23,+BE23)</f>
        <v>318693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16023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318693</v>
      </c>
      <c r="CR23" s="121">
        <f>SUM(AN23,+BP23)</f>
        <v>97400</v>
      </c>
      <c r="CS23" s="121">
        <f>SUM(AO23,+BQ23)</f>
        <v>33482</v>
      </c>
      <c r="CT23" s="121">
        <f>SUM(AP23,+BR23)</f>
        <v>38133</v>
      </c>
      <c r="CU23" s="121">
        <f>SUM(AQ23,+BS23)</f>
        <v>25785</v>
      </c>
      <c r="CV23" s="121">
        <f>SUM(AR23,+BT23)</f>
        <v>0</v>
      </c>
      <c r="CW23" s="121">
        <f>SUM(AS23,+BU23)</f>
        <v>36693</v>
      </c>
      <c r="CX23" s="121">
        <f>SUM(AT23,+BV23)</f>
        <v>16779</v>
      </c>
      <c r="CY23" s="121">
        <f>SUM(AU23,+BW23)</f>
        <v>19914</v>
      </c>
      <c r="CZ23" s="121">
        <f>SUM(AV23,+BX23)</f>
        <v>0</v>
      </c>
      <c r="DA23" s="121">
        <f>SUM(AW23,+BY23)</f>
        <v>9297</v>
      </c>
      <c r="DB23" s="121">
        <f>SUM(AX23,+BZ23)</f>
        <v>175303</v>
      </c>
      <c r="DC23" s="121">
        <f>SUM(AY23,+CA23)</f>
        <v>25812</v>
      </c>
      <c r="DD23" s="121">
        <f>SUM(AZ23,+CB23)</f>
        <v>132462</v>
      </c>
      <c r="DE23" s="121">
        <f>SUM(BA23,+CC23)</f>
        <v>11279</v>
      </c>
      <c r="DF23" s="121">
        <f>SUM(BB23,+CD23)</f>
        <v>5750</v>
      </c>
      <c r="DG23" s="121">
        <f>SUM(BC23,+CE23)</f>
        <v>16023</v>
      </c>
      <c r="DH23" s="121">
        <f>SUM(BD23,+CF23)</f>
        <v>0</v>
      </c>
      <c r="DI23" s="121">
        <f>SUM(BE23,+CG23)</f>
        <v>0</v>
      </c>
      <c r="DJ23" s="121">
        <f>SUM(BF23,+CH23)</f>
        <v>318693</v>
      </c>
    </row>
    <row r="24" spans="1:114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SUM(E24,+L24)</f>
        <v>183170</v>
      </c>
      <c r="E24" s="121">
        <f>SUM(F24:I24,K24)</f>
        <v>38378</v>
      </c>
      <c r="F24" s="121">
        <v>0</v>
      </c>
      <c r="G24" s="121">
        <v>0</v>
      </c>
      <c r="H24" s="121">
        <v>0</v>
      </c>
      <c r="I24" s="121">
        <v>22584</v>
      </c>
      <c r="J24" s="122" t="s">
        <v>414</v>
      </c>
      <c r="K24" s="121">
        <v>15794</v>
      </c>
      <c r="L24" s="121">
        <v>144792</v>
      </c>
      <c r="M24" s="121">
        <f>SUM(N24,+U24)</f>
        <v>2296</v>
      </c>
      <c r="N24" s="121">
        <f>SUM(O24:R24,T24)</f>
        <v>6</v>
      </c>
      <c r="O24" s="121">
        <v>0</v>
      </c>
      <c r="P24" s="121">
        <v>0</v>
      </c>
      <c r="Q24" s="121">
        <v>0</v>
      </c>
      <c r="R24" s="121">
        <v>0</v>
      </c>
      <c r="S24" s="122" t="s">
        <v>414</v>
      </c>
      <c r="T24" s="121">
        <v>6</v>
      </c>
      <c r="U24" s="121">
        <v>2290</v>
      </c>
      <c r="V24" s="121">
        <f>+SUM(D24,M24)</f>
        <v>185466</v>
      </c>
      <c r="W24" s="121">
        <f>+SUM(E24,N24)</f>
        <v>38384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22584</v>
      </c>
      <c r="AB24" s="122" t="str">
        <f>IF(+SUM(J24,S24)=0,"-",+SUM(J24,S24))</f>
        <v>-</v>
      </c>
      <c r="AC24" s="121">
        <f>+SUM(K24,T24)</f>
        <v>15800</v>
      </c>
      <c r="AD24" s="121">
        <f>+SUM(L24,U24)</f>
        <v>147082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176297</v>
      </c>
      <c r="AN24" s="121">
        <f>SUM(AO24:AR24)</f>
        <v>36989</v>
      </c>
      <c r="AO24" s="121">
        <v>23502</v>
      </c>
      <c r="AP24" s="121">
        <v>0</v>
      </c>
      <c r="AQ24" s="121">
        <v>7035</v>
      </c>
      <c r="AR24" s="121">
        <v>6452</v>
      </c>
      <c r="AS24" s="121">
        <f>SUM(AT24:AV24)</f>
        <v>4192</v>
      </c>
      <c r="AT24" s="121">
        <v>0</v>
      </c>
      <c r="AU24" s="121">
        <v>0</v>
      </c>
      <c r="AV24" s="121">
        <v>4192</v>
      </c>
      <c r="AW24" s="121">
        <v>0</v>
      </c>
      <c r="AX24" s="121">
        <f>SUM(AY24:BB24)</f>
        <v>133978</v>
      </c>
      <c r="AY24" s="121">
        <v>41840</v>
      </c>
      <c r="AZ24" s="121">
        <v>87675</v>
      </c>
      <c r="BA24" s="121">
        <v>3910</v>
      </c>
      <c r="BB24" s="121">
        <v>553</v>
      </c>
      <c r="BC24" s="121">
        <v>0</v>
      </c>
      <c r="BD24" s="121">
        <v>1138</v>
      </c>
      <c r="BE24" s="121">
        <v>6873</v>
      </c>
      <c r="BF24" s="121">
        <f>SUM(AE24,+AM24,+BE24)</f>
        <v>183170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48</v>
      </c>
      <c r="BP24" s="121">
        <f>SUM(BQ24:BT24)</f>
        <v>48</v>
      </c>
      <c r="BQ24" s="121">
        <v>0</v>
      </c>
      <c r="BR24" s="121">
        <v>48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2248</v>
      </c>
      <c r="CF24" s="121">
        <v>0</v>
      </c>
      <c r="CG24" s="121">
        <v>0</v>
      </c>
      <c r="CH24" s="121">
        <f>SUM(BG24,+BO24,+CG24)</f>
        <v>48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176345</v>
      </c>
      <c r="CR24" s="121">
        <f>SUM(AN24,+BP24)</f>
        <v>37037</v>
      </c>
      <c r="CS24" s="121">
        <f>SUM(AO24,+BQ24)</f>
        <v>23502</v>
      </c>
      <c r="CT24" s="121">
        <f>SUM(AP24,+BR24)</f>
        <v>48</v>
      </c>
      <c r="CU24" s="121">
        <f>SUM(AQ24,+BS24)</f>
        <v>7035</v>
      </c>
      <c r="CV24" s="121">
        <f>SUM(AR24,+BT24)</f>
        <v>6452</v>
      </c>
      <c r="CW24" s="121">
        <f>SUM(AS24,+BU24)</f>
        <v>4192</v>
      </c>
      <c r="CX24" s="121">
        <f>SUM(AT24,+BV24)</f>
        <v>0</v>
      </c>
      <c r="CY24" s="121">
        <f>SUM(AU24,+BW24)</f>
        <v>0</v>
      </c>
      <c r="CZ24" s="121">
        <f>SUM(AV24,+BX24)</f>
        <v>4192</v>
      </c>
      <c r="DA24" s="121">
        <f>SUM(AW24,+BY24)</f>
        <v>0</v>
      </c>
      <c r="DB24" s="121">
        <f>SUM(AX24,+BZ24)</f>
        <v>133978</v>
      </c>
      <c r="DC24" s="121">
        <f>SUM(AY24,+CA24)</f>
        <v>41840</v>
      </c>
      <c r="DD24" s="121">
        <f>SUM(AZ24,+CB24)</f>
        <v>87675</v>
      </c>
      <c r="DE24" s="121">
        <f>SUM(BA24,+CC24)</f>
        <v>3910</v>
      </c>
      <c r="DF24" s="121">
        <f>SUM(BB24,+CD24)</f>
        <v>553</v>
      </c>
      <c r="DG24" s="121">
        <f>SUM(BC24,+CE24)</f>
        <v>2248</v>
      </c>
      <c r="DH24" s="121">
        <f>SUM(BD24,+CF24)</f>
        <v>1138</v>
      </c>
      <c r="DI24" s="121">
        <f>SUM(BE24,+CG24)</f>
        <v>6873</v>
      </c>
      <c r="DJ24" s="121">
        <f>SUM(BF24,+CH24)</f>
        <v>183218</v>
      </c>
    </row>
    <row r="25" spans="1:114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SUM(E25,+L25)</f>
        <v>324325</v>
      </c>
      <c r="E25" s="121">
        <f>SUM(F25:I25,K25)</f>
        <v>13122</v>
      </c>
      <c r="F25" s="121">
        <v>0</v>
      </c>
      <c r="G25" s="121">
        <v>0</v>
      </c>
      <c r="H25" s="121">
        <v>0</v>
      </c>
      <c r="I25" s="121">
        <v>9687</v>
      </c>
      <c r="J25" s="122" t="s">
        <v>414</v>
      </c>
      <c r="K25" s="121">
        <v>3435</v>
      </c>
      <c r="L25" s="121">
        <v>311203</v>
      </c>
      <c r="M25" s="121">
        <f>SUM(N25,+U25)</f>
        <v>24755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414</v>
      </c>
      <c r="T25" s="121">
        <v>0</v>
      </c>
      <c r="U25" s="121">
        <v>24755</v>
      </c>
      <c r="V25" s="121">
        <f>+SUM(D25,M25)</f>
        <v>349080</v>
      </c>
      <c r="W25" s="121">
        <f>+SUM(E25,N25)</f>
        <v>13122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9687</v>
      </c>
      <c r="AB25" s="122" t="str">
        <f>IF(+SUM(J25,S25)=0,"-",+SUM(J25,S25))</f>
        <v>-</v>
      </c>
      <c r="AC25" s="121">
        <f>+SUM(K25,T25)</f>
        <v>3435</v>
      </c>
      <c r="AD25" s="121">
        <f>+SUM(L25,U25)</f>
        <v>335958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183569</v>
      </c>
      <c r="AM25" s="121">
        <f>SUM(AN25,AS25,AW25,AX25,BD25)</f>
        <v>63940</v>
      </c>
      <c r="AN25" s="121">
        <f>SUM(AO25:AR25)</f>
        <v>668</v>
      </c>
      <c r="AO25" s="121">
        <v>668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63272</v>
      </c>
      <c r="AY25" s="121">
        <v>62055</v>
      </c>
      <c r="AZ25" s="121">
        <v>0</v>
      </c>
      <c r="BA25" s="121">
        <v>0</v>
      </c>
      <c r="BB25" s="121">
        <v>1217</v>
      </c>
      <c r="BC25" s="121">
        <v>66931</v>
      </c>
      <c r="BD25" s="121">
        <v>0</v>
      </c>
      <c r="BE25" s="121">
        <v>9885</v>
      </c>
      <c r="BF25" s="121">
        <f>SUM(AE25,+AM25,+BE25)</f>
        <v>73825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1122</v>
      </c>
      <c r="BO25" s="121">
        <f>SUM(BP25,BU25,BY25,BZ25,CF25)</f>
        <v>1808</v>
      </c>
      <c r="BP25" s="121">
        <f>SUM(BQ25:BT25)</f>
        <v>1808</v>
      </c>
      <c r="BQ25" s="121">
        <v>19</v>
      </c>
      <c r="BR25" s="121">
        <v>1789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21825</v>
      </c>
      <c r="CF25" s="121">
        <v>0</v>
      </c>
      <c r="CG25" s="121">
        <v>0</v>
      </c>
      <c r="CH25" s="121">
        <f>SUM(BG25,+BO25,+CG25)</f>
        <v>1808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184691</v>
      </c>
      <c r="CQ25" s="121">
        <f>SUM(AM25,+BO25)</f>
        <v>65748</v>
      </c>
      <c r="CR25" s="121">
        <f>SUM(AN25,+BP25)</f>
        <v>2476</v>
      </c>
      <c r="CS25" s="121">
        <f>SUM(AO25,+BQ25)</f>
        <v>687</v>
      </c>
      <c r="CT25" s="121">
        <f>SUM(AP25,+BR25)</f>
        <v>1789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63272</v>
      </c>
      <c r="DC25" s="121">
        <f>SUM(AY25,+CA25)</f>
        <v>62055</v>
      </c>
      <c r="DD25" s="121">
        <f>SUM(AZ25,+CB25)</f>
        <v>0</v>
      </c>
      <c r="DE25" s="121">
        <f>SUM(BA25,+CC25)</f>
        <v>0</v>
      </c>
      <c r="DF25" s="121">
        <f>SUM(BB25,+CD25)</f>
        <v>1217</v>
      </c>
      <c r="DG25" s="121">
        <f>SUM(BC25,+CE25)</f>
        <v>88756</v>
      </c>
      <c r="DH25" s="121">
        <f>SUM(BD25,+CF25)</f>
        <v>0</v>
      </c>
      <c r="DI25" s="121">
        <f>SUM(BE25,+CG25)</f>
        <v>9885</v>
      </c>
      <c r="DJ25" s="121">
        <f>SUM(BF25,+CH25)</f>
        <v>75633</v>
      </c>
    </row>
    <row r="26" spans="1:114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SUM(E26,+L26)</f>
        <v>345976</v>
      </c>
      <c r="E26" s="121">
        <f>SUM(F26:I26,K26)</f>
        <v>15278</v>
      </c>
      <c r="F26" s="121">
        <v>0</v>
      </c>
      <c r="G26" s="121">
        <v>0</v>
      </c>
      <c r="H26" s="121">
        <v>0</v>
      </c>
      <c r="I26" s="121">
        <v>15278</v>
      </c>
      <c r="J26" s="122" t="s">
        <v>414</v>
      </c>
      <c r="K26" s="121">
        <v>0</v>
      </c>
      <c r="L26" s="121">
        <v>330698</v>
      </c>
      <c r="M26" s="121">
        <f>SUM(N26,+U26)</f>
        <v>14531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414</v>
      </c>
      <c r="T26" s="121">
        <v>0</v>
      </c>
      <c r="U26" s="121">
        <v>14531</v>
      </c>
      <c r="V26" s="121">
        <f>+SUM(D26,M26)</f>
        <v>360507</v>
      </c>
      <c r="W26" s="121">
        <f>+SUM(E26,N26)</f>
        <v>15278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15278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345229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205410</v>
      </c>
      <c r="AM26" s="121">
        <f>SUM(AN26,AS26,AW26,AX26,BD26)</f>
        <v>43191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43191</v>
      </c>
      <c r="AY26" s="121">
        <v>43191</v>
      </c>
      <c r="AZ26" s="121">
        <v>0</v>
      </c>
      <c r="BA26" s="121">
        <v>0</v>
      </c>
      <c r="BB26" s="121">
        <v>0</v>
      </c>
      <c r="BC26" s="121">
        <v>92059</v>
      </c>
      <c r="BD26" s="121">
        <v>0</v>
      </c>
      <c r="BE26" s="121">
        <v>5316</v>
      </c>
      <c r="BF26" s="121">
        <f>SUM(AE26,+AM26,+BE26)</f>
        <v>48507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2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25</v>
      </c>
      <c r="CF26" s="121">
        <v>0</v>
      </c>
      <c r="CG26" s="121">
        <v>14504</v>
      </c>
      <c r="CH26" s="121">
        <f>SUM(BG26,+BO26,+CG26)</f>
        <v>14504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205412</v>
      </c>
      <c r="CQ26" s="121">
        <f>SUM(AM26,+BO26)</f>
        <v>43191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43191</v>
      </c>
      <c r="DC26" s="121">
        <f>SUM(AY26,+CA26)</f>
        <v>43191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92084</v>
      </c>
      <c r="DH26" s="121">
        <f>SUM(BD26,+CF26)</f>
        <v>0</v>
      </c>
      <c r="DI26" s="121">
        <f>SUM(BE26,+CG26)</f>
        <v>19820</v>
      </c>
      <c r="DJ26" s="121">
        <f>SUM(BF26,+CH26)</f>
        <v>63011</v>
      </c>
    </row>
    <row r="27" spans="1:114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SUM(E27,+L27)</f>
        <v>17392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414</v>
      </c>
      <c r="K27" s="121">
        <v>0</v>
      </c>
      <c r="L27" s="121">
        <v>17392</v>
      </c>
      <c r="M27" s="121">
        <f>SUM(N27,+U27)</f>
        <v>1252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414</v>
      </c>
      <c r="T27" s="121">
        <v>0</v>
      </c>
      <c r="U27" s="121">
        <v>1252</v>
      </c>
      <c r="V27" s="121">
        <f>+SUM(D27,M27)</f>
        <v>18644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18644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17392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17392</v>
      </c>
      <c r="AY27" s="121">
        <v>0</v>
      </c>
      <c r="AZ27" s="121">
        <v>17392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17392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1252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1252</v>
      </c>
      <c r="CA27" s="121">
        <v>0</v>
      </c>
      <c r="CB27" s="121">
        <v>1252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1252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18644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18644</v>
      </c>
      <c r="DC27" s="121">
        <f>SUM(AY27,+CA27)</f>
        <v>0</v>
      </c>
      <c r="DD27" s="121">
        <f>SUM(AZ27,+CB27)</f>
        <v>18644</v>
      </c>
      <c r="DE27" s="121">
        <f>SUM(BA27,+CC27)</f>
        <v>0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18644</v>
      </c>
    </row>
    <row r="28" spans="1:114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SUM(E28,+L28)</f>
        <v>162709</v>
      </c>
      <c r="E28" s="121">
        <f>SUM(F28:I28,K28)</f>
        <v>9567</v>
      </c>
      <c r="F28" s="121">
        <v>0</v>
      </c>
      <c r="G28" s="121">
        <v>0</v>
      </c>
      <c r="H28" s="121">
        <v>0</v>
      </c>
      <c r="I28" s="121">
        <v>9540</v>
      </c>
      <c r="J28" s="122" t="s">
        <v>414</v>
      </c>
      <c r="K28" s="121">
        <v>27</v>
      </c>
      <c r="L28" s="121">
        <v>153142</v>
      </c>
      <c r="M28" s="121">
        <f>SUM(N28,+U28)</f>
        <v>34369</v>
      </c>
      <c r="N28" s="121">
        <f>SUM(O28:R28,T28)</f>
        <v>1204</v>
      </c>
      <c r="O28" s="121">
        <v>0</v>
      </c>
      <c r="P28" s="121">
        <v>0</v>
      </c>
      <c r="Q28" s="121">
        <v>0</v>
      </c>
      <c r="R28" s="121">
        <v>0</v>
      </c>
      <c r="S28" s="122" t="s">
        <v>414</v>
      </c>
      <c r="T28" s="121">
        <v>1204</v>
      </c>
      <c r="U28" s="121">
        <v>33165</v>
      </c>
      <c r="V28" s="121">
        <f>+SUM(D28,M28)</f>
        <v>197078</v>
      </c>
      <c r="W28" s="121">
        <f>+SUM(E28,N28)</f>
        <v>10771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9540</v>
      </c>
      <c r="AB28" s="122" t="str">
        <f>IF(+SUM(J28,S28)=0,"-",+SUM(J28,S28))</f>
        <v>-</v>
      </c>
      <c r="AC28" s="121">
        <f>+SUM(K28,T28)</f>
        <v>1231</v>
      </c>
      <c r="AD28" s="121">
        <f>+SUM(L28,U28)</f>
        <v>186307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5563</v>
      </c>
      <c r="AM28" s="121">
        <f>SUM(AN28,AS28,AW28,AX28,BD28)</f>
        <v>97613</v>
      </c>
      <c r="AN28" s="121">
        <f>SUM(AO28:AR28)</f>
        <v>11752</v>
      </c>
      <c r="AO28" s="121">
        <v>11752</v>
      </c>
      <c r="AP28" s="121">
        <v>0</v>
      </c>
      <c r="AQ28" s="121">
        <v>0</v>
      </c>
      <c r="AR28" s="121">
        <v>0</v>
      </c>
      <c r="AS28" s="121">
        <f>SUM(AT28:AV28)</f>
        <v>10085</v>
      </c>
      <c r="AT28" s="121">
        <v>5583</v>
      </c>
      <c r="AU28" s="121">
        <v>59</v>
      </c>
      <c r="AV28" s="121">
        <v>4443</v>
      </c>
      <c r="AW28" s="121">
        <v>0</v>
      </c>
      <c r="AX28" s="121">
        <f>SUM(AY28:BB28)</f>
        <v>75776</v>
      </c>
      <c r="AY28" s="121">
        <v>73017</v>
      </c>
      <c r="AZ28" s="121">
        <v>0</v>
      </c>
      <c r="BA28" s="121">
        <v>2759</v>
      </c>
      <c r="BB28" s="121">
        <v>0</v>
      </c>
      <c r="BC28" s="121">
        <v>54462</v>
      </c>
      <c r="BD28" s="121">
        <v>0</v>
      </c>
      <c r="BE28" s="121">
        <v>5071</v>
      </c>
      <c r="BF28" s="121">
        <f>SUM(AE28,+AM28,+BE28)</f>
        <v>102684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4314</v>
      </c>
      <c r="BO28" s="121">
        <f>SUM(BP28,BU28,BY28,BZ28,CF28)</f>
        <v>7199</v>
      </c>
      <c r="BP28" s="121">
        <f>SUM(BQ28:BT28)</f>
        <v>7199</v>
      </c>
      <c r="BQ28" s="121">
        <v>7199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20472</v>
      </c>
      <c r="CF28" s="121">
        <v>0</v>
      </c>
      <c r="CG28" s="121">
        <v>2384</v>
      </c>
      <c r="CH28" s="121">
        <f>SUM(BG28,+BO28,+CG28)</f>
        <v>9583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9877</v>
      </c>
      <c r="CQ28" s="121">
        <f>SUM(AM28,+BO28)</f>
        <v>104812</v>
      </c>
      <c r="CR28" s="121">
        <f>SUM(AN28,+BP28)</f>
        <v>18951</v>
      </c>
      <c r="CS28" s="121">
        <f>SUM(AO28,+BQ28)</f>
        <v>18951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10085</v>
      </c>
      <c r="CX28" s="121">
        <f>SUM(AT28,+BV28)</f>
        <v>5583</v>
      </c>
      <c r="CY28" s="121">
        <f>SUM(AU28,+BW28)</f>
        <v>59</v>
      </c>
      <c r="CZ28" s="121">
        <f>SUM(AV28,+BX28)</f>
        <v>4443</v>
      </c>
      <c r="DA28" s="121">
        <f>SUM(AW28,+BY28)</f>
        <v>0</v>
      </c>
      <c r="DB28" s="121">
        <f>SUM(AX28,+BZ28)</f>
        <v>75776</v>
      </c>
      <c r="DC28" s="121">
        <f>SUM(AY28,+CA28)</f>
        <v>73017</v>
      </c>
      <c r="DD28" s="121">
        <f>SUM(AZ28,+CB28)</f>
        <v>0</v>
      </c>
      <c r="DE28" s="121">
        <f>SUM(BA28,+CC28)</f>
        <v>2759</v>
      </c>
      <c r="DF28" s="121">
        <f>SUM(BB28,+CD28)</f>
        <v>0</v>
      </c>
      <c r="DG28" s="121">
        <f>SUM(BC28,+CE28)</f>
        <v>74934</v>
      </c>
      <c r="DH28" s="121">
        <f>SUM(BD28,+CF28)</f>
        <v>0</v>
      </c>
      <c r="DI28" s="121">
        <f>SUM(BE28,+CG28)</f>
        <v>7455</v>
      </c>
      <c r="DJ28" s="121">
        <f>SUM(BF28,+CH28)</f>
        <v>112267</v>
      </c>
    </row>
    <row r="29" spans="1:114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SUM(E29,+L29)</f>
        <v>85661</v>
      </c>
      <c r="E29" s="121">
        <f>SUM(F29:I29,K29)</f>
        <v>6982</v>
      </c>
      <c r="F29" s="121">
        <v>0</v>
      </c>
      <c r="G29" s="121">
        <v>0</v>
      </c>
      <c r="H29" s="121">
        <v>0</v>
      </c>
      <c r="I29" s="121">
        <v>6592</v>
      </c>
      <c r="J29" s="122" t="s">
        <v>414</v>
      </c>
      <c r="K29" s="121">
        <v>390</v>
      </c>
      <c r="L29" s="121">
        <v>78679</v>
      </c>
      <c r="M29" s="121">
        <f>SUM(N29,+U29)</f>
        <v>9414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414</v>
      </c>
      <c r="T29" s="121">
        <v>0</v>
      </c>
      <c r="U29" s="121">
        <v>9414</v>
      </c>
      <c r="V29" s="121">
        <f>+SUM(D29,M29)</f>
        <v>95075</v>
      </c>
      <c r="W29" s="121">
        <f>+SUM(E29,N29)</f>
        <v>6982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6592</v>
      </c>
      <c r="AB29" s="122" t="str">
        <f>IF(+SUM(J29,S29)=0,"-",+SUM(J29,S29))</f>
        <v>-</v>
      </c>
      <c r="AC29" s="121">
        <f>+SUM(K29,T29)</f>
        <v>390</v>
      </c>
      <c r="AD29" s="121">
        <f>+SUM(L29,U29)</f>
        <v>88093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5426</v>
      </c>
      <c r="AM29" s="121">
        <f>SUM(AN29,AS29,AW29,AX29,BD29)</f>
        <v>46403</v>
      </c>
      <c r="AN29" s="121">
        <f>SUM(AO29:AR29)</f>
        <v>11395</v>
      </c>
      <c r="AO29" s="121">
        <v>4739</v>
      </c>
      <c r="AP29" s="121">
        <v>6656</v>
      </c>
      <c r="AQ29" s="121">
        <v>0</v>
      </c>
      <c r="AR29" s="121">
        <v>0</v>
      </c>
      <c r="AS29" s="121">
        <f>SUM(AT29:AV29)</f>
        <v>1995</v>
      </c>
      <c r="AT29" s="121">
        <v>1995</v>
      </c>
      <c r="AU29" s="121">
        <v>0</v>
      </c>
      <c r="AV29" s="121">
        <v>0</v>
      </c>
      <c r="AW29" s="121">
        <v>8534</v>
      </c>
      <c r="AX29" s="121">
        <f>SUM(AY29:BB29)</f>
        <v>24479</v>
      </c>
      <c r="AY29" s="121">
        <v>22000</v>
      </c>
      <c r="AZ29" s="121">
        <v>2479</v>
      </c>
      <c r="BA29" s="121">
        <v>0</v>
      </c>
      <c r="BB29" s="121">
        <v>0</v>
      </c>
      <c r="BC29" s="121">
        <v>33832</v>
      </c>
      <c r="BD29" s="121">
        <v>0</v>
      </c>
      <c r="BE29" s="121">
        <v>0</v>
      </c>
      <c r="BF29" s="121">
        <f>SUM(AE29,+AM29,+BE29)</f>
        <v>46403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9414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5426</v>
      </c>
      <c r="CQ29" s="121">
        <f>SUM(AM29,+BO29)</f>
        <v>46403</v>
      </c>
      <c r="CR29" s="121">
        <f>SUM(AN29,+BP29)</f>
        <v>11395</v>
      </c>
      <c r="CS29" s="121">
        <f>SUM(AO29,+BQ29)</f>
        <v>4739</v>
      </c>
      <c r="CT29" s="121">
        <f>SUM(AP29,+BR29)</f>
        <v>6656</v>
      </c>
      <c r="CU29" s="121">
        <f>SUM(AQ29,+BS29)</f>
        <v>0</v>
      </c>
      <c r="CV29" s="121">
        <f>SUM(AR29,+BT29)</f>
        <v>0</v>
      </c>
      <c r="CW29" s="121">
        <f>SUM(AS29,+BU29)</f>
        <v>1995</v>
      </c>
      <c r="CX29" s="121">
        <f>SUM(AT29,+BV29)</f>
        <v>1995</v>
      </c>
      <c r="CY29" s="121">
        <f>SUM(AU29,+BW29)</f>
        <v>0</v>
      </c>
      <c r="CZ29" s="121">
        <f>SUM(AV29,+BX29)</f>
        <v>0</v>
      </c>
      <c r="DA29" s="121">
        <f>SUM(AW29,+BY29)</f>
        <v>8534</v>
      </c>
      <c r="DB29" s="121">
        <f>SUM(AX29,+BZ29)</f>
        <v>24479</v>
      </c>
      <c r="DC29" s="121">
        <f>SUM(AY29,+CA29)</f>
        <v>22000</v>
      </c>
      <c r="DD29" s="121">
        <f>SUM(AZ29,+CB29)</f>
        <v>2479</v>
      </c>
      <c r="DE29" s="121">
        <f>SUM(BA29,+CC29)</f>
        <v>0</v>
      </c>
      <c r="DF29" s="121">
        <f>SUM(BB29,+CD29)</f>
        <v>0</v>
      </c>
      <c r="DG29" s="121">
        <f>SUM(BC29,+CE29)</f>
        <v>43246</v>
      </c>
      <c r="DH29" s="121">
        <f>SUM(BD29,+CF29)</f>
        <v>0</v>
      </c>
      <c r="DI29" s="121">
        <f>SUM(BE29,+CG29)</f>
        <v>0</v>
      </c>
      <c r="DJ29" s="121">
        <f>SUM(BF29,+CH29)</f>
        <v>46403</v>
      </c>
    </row>
    <row r="30" spans="1:114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SUM(E30,+L30)</f>
        <v>26967</v>
      </c>
      <c r="E30" s="121">
        <f>SUM(F30:I30,K30)</f>
        <v>6431</v>
      </c>
      <c r="F30" s="121">
        <v>0</v>
      </c>
      <c r="G30" s="121">
        <v>0</v>
      </c>
      <c r="H30" s="121">
        <v>0</v>
      </c>
      <c r="I30" s="121">
        <v>5747</v>
      </c>
      <c r="J30" s="122" t="s">
        <v>414</v>
      </c>
      <c r="K30" s="121">
        <v>684</v>
      </c>
      <c r="L30" s="121">
        <v>20536</v>
      </c>
      <c r="M30" s="121">
        <f>SUM(N30,+U30)</f>
        <v>16983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414</v>
      </c>
      <c r="T30" s="121">
        <v>0</v>
      </c>
      <c r="U30" s="121">
        <v>16983</v>
      </c>
      <c r="V30" s="121">
        <f>+SUM(D30,M30)</f>
        <v>43950</v>
      </c>
      <c r="W30" s="121">
        <f>+SUM(E30,N30)</f>
        <v>6431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5747</v>
      </c>
      <c r="AB30" s="122" t="str">
        <f>IF(+SUM(J30,S30)=0,"-",+SUM(J30,S30))</f>
        <v>-</v>
      </c>
      <c r="AC30" s="121">
        <f>+SUM(K30,T30)</f>
        <v>684</v>
      </c>
      <c r="AD30" s="121">
        <f>+SUM(L30,U30)</f>
        <v>37519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2670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24297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16983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2670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41280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SUM(E31,+L31)</f>
        <v>30682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414</v>
      </c>
      <c r="K31" s="121">
        <v>0</v>
      </c>
      <c r="L31" s="121">
        <v>30682</v>
      </c>
      <c r="M31" s="121">
        <f>SUM(N31,+U31)</f>
        <v>3189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414</v>
      </c>
      <c r="T31" s="121">
        <v>0</v>
      </c>
      <c r="U31" s="121">
        <v>3189</v>
      </c>
      <c r="V31" s="121">
        <f>+SUM(D31,M31)</f>
        <v>33871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33871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30682</v>
      </c>
      <c r="BF31" s="121">
        <f>SUM(AE31,+AM31,+BE31)</f>
        <v>30682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3168</v>
      </c>
      <c r="CF31" s="121">
        <v>0</v>
      </c>
      <c r="CG31" s="121">
        <v>21</v>
      </c>
      <c r="CH31" s="121">
        <f>SUM(BG31,+BO31,+CG31)</f>
        <v>21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3168</v>
      </c>
      <c r="DH31" s="121">
        <f>SUM(BD31,+CF31)</f>
        <v>0</v>
      </c>
      <c r="DI31" s="121">
        <f>SUM(BE31,+CG31)</f>
        <v>30703</v>
      </c>
      <c r="DJ31" s="121">
        <f>SUM(BF31,+CH31)</f>
        <v>30703</v>
      </c>
    </row>
    <row r="32" spans="1:114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SUM(E32,+L32)</f>
        <v>57231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414</v>
      </c>
      <c r="K32" s="121">
        <v>0</v>
      </c>
      <c r="L32" s="121">
        <v>57231</v>
      </c>
      <c r="M32" s="121">
        <f>SUM(N32,+U32)</f>
        <v>10181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414</v>
      </c>
      <c r="T32" s="121">
        <v>0</v>
      </c>
      <c r="U32" s="121">
        <v>10181</v>
      </c>
      <c r="V32" s="121">
        <f>+SUM(D32,M32)</f>
        <v>67412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67412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57231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10181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67412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SUM(E33,+L33)</f>
        <v>163334</v>
      </c>
      <c r="E33" s="121">
        <f>SUM(F33:I33,K33)</f>
        <v>16167</v>
      </c>
      <c r="F33" s="121">
        <v>0</v>
      </c>
      <c r="G33" s="121">
        <v>0</v>
      </c>
      <c r="H33" s="121">
        <v>7100</v>
      </c>
      <c r="I33" s="121">
        <v>8902</v>
      </c>
      <c r="J33" s="122" t="s">
        <v>414</v>
      </c>
      <c r="K33" s="121">
        <v>165</v>
      </c>
      <c r="L33" s="121">
        <v>147167</v>
      </c>
      <c r="M33" s="121">
        <f>SUM(N33,+U33)</f>
        <v>49701</v>
      </c>
      <c r="N33" s="121">
        <f>SUM(O33:R33,T33)</f>
        <v>7806</v>
      </c>
      <c r="O33" s="121">
        <v>0</v>
      </c>
      <c r="P33" s="121">
        <v>0</v>
      </c>
      <c r="Q33" s="121">
        <v>7800</v>
      </c>
      <c r="R33" s="121">
        <v>6</v>
      </c>
      <c r="S33" s="122" t="s">
        <v>414</v>
      </c>
      <c r="T33" s="121">
        <v>0</v>
      </c>
      <c r="U33" s="121">
        <v>41895</v>
      </c>
      <c r="V33" s="121">
        <f>+SUM(D33,M33)</f>
        <v>213035</v>
      </c>
      <c r="W33" s="121">
        <f>+SUM(E33,N33)</f>
        <v>23973</v>
      </c>
      <c r="X33" s="121">
        <f>+SUM(F33,O33)</f>
        <v>0</v>
      </c>
      <c r="Y33" s="121">
        <f>+SUM(G33,P33)</f>
        <v>0</v>
      </c>
      <c r="Z33" s="121">
        <f>+SUM(H33,Q33)</f>
        <v>14900</v>
      </c>
      <c r="AA33" s="121">
        <f>+SUM(I33,R33)</f>
        <v>8908</v>
      </c>
      <c r="AB33" s="122" t="str">
        <f>IF(+SUM(J33,S33)=0,"-",+SUM(J33,S33))</f>
        <v>-</v>
      </c>
      <c r="AC33" s="121">
        <f>+SUM(K33,T33)</f>
        <v>165</v>
      </c>
      <c r="AD33" s="121">
        <f>+SUM(L33,U33)</f>
        <v>189062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6300</v>
      </c>
      <c r="AM33" s="121">
        <f>SUM(AN33,AS33,AW33,AX33,BD33)</f>
        <v>93653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12802</v>
      </c>
      <c r="AT33" s="121">
        <v>7170</v>
      </c>
      <c r="AU33" s="121">
        <v>1807</v>
      </c>
      <c r="AV33" s="121">
        <v>3825</v>
      </c>
      <c r="AW33" s="121">
        <v>7222</v>
      </c>
      <c r="AX33" s="121">
        <f>SUM(AY33:BB33)</f>
        <v>73629</v>
      </c>
      <c r="AY33" s="121">
        <v>73629</v>
      </c>
      <c r="AZ33" s="121">
        <v>0</v>
      </c>
      <c r="BA33" s="121">
        <v>0</v>
      </c>
      <c r="BB33" s="121">
        <v>0</v>
      </c>
      <c r="BC33" s="121">
        <v>63381</v>
      </c>
      <c r="BD33" s="121">
        <v>0</v>
      </c>
      <c r="BE33" s="121">
        <v>0</v>
      </c>
      <c r="BF33" s="121">
        <f>SUM(AE33,+AM33,+BE33)</f>
        <v>93653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2251</v>
      </c>
      <c r="BO33" s="121">
        <f>SUM(BP33,BU33,BY33,BZ33,CF33)</f>
        <v>10669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10669</v>
      </c>
      <c r="CA33" s="121">
        <v>0</v>
      </c>
      <c r="CB33" s="121">
        <v>10669</v>
      </c>
      <c r="CC33" s="121">
        <v>0</v>
      </c>
      <c r="CD33" s="121">
        <v>0</v>
      </c>
      <c r="CE33" s="121">
        <v>36781</v>
      </c>
      <c r="CF33" s="121">
        <v>0</v>
      </c>
      <c r="CG33" s="121">
        <v>0</v>
      </c>
      <c r="CH33" s="121">
        <f>SUM(BG33,+BO33,+CG33)</f>
        <v>10669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8551</v>
      </c>
      <c r="CQ33" s="121">
        <f>SUM(AM33,+BO33)</f>
        <v>104322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12802</v>
      </c>
      <c r="CX33" s="121">
        <f>SUM(AT33,+BV33)</f>
        <v>7170</v>
      </c>
      <c r="CY33" s="121">
        <f>SUM(AU33,+BW33)</f>
        <v>1807</v>
      </c>
      <c r="CZ33" s="121">
        <f>SUM(AV33,+BX33)</f>
        <v>3825</v>
      </c>
      <c r="DA33" s="121">
        <f>SUM(AW33,+BY33)</f>
        <v>7222</v>
      </c>
      <c r="DB33" s="121">
        <f>SUM(AX33,+BZ33)</f>
        <v>84298</v>
      </c>
      <c r="DC33" s="121">
        <f>SUM(AY33,+CA33)</f>
        <v>73629</v>
      </c>
      <c r="DD33" s="121">
        <f>SUM(AZ33,+CB33)</f>
        <v>10669</v>
      </c>
      <c r="DE33" s="121">
        <f>SUM(BA33,+CC33)</f>
        <v>0</v>
      </c>
      <c r="DF33" s="121">
        <f>SUM(BB33,+CD33)</f>
        <v>0</v>
      </c>
      <c r="DG33" s="121">
        <f>SUM(BC33,+CE33)</f>
        <v>100162</v>
      </c>
      <c r="DH33" s="121">
        <f>SUM(BD33,+CF33)</f>
        <v>0</v>
      </c>
      <c r="DI33" s="121">
        <f>SUM(BE33,+CG33)</f>
        <v>0</v>
      </c>
      <c r="DJ33" s="121">
        <f>SUM(BF33,+CH33)</f>
        <v>104322</v>
      </c>
    </row>
    <row r="34" spans="1:114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SUM(E34,+L34)</f>
        <v>163641</v>
      </c>
      <c r="E34" s="121">
        <f>SUM(F34:I34,K34)</f>
        <v>6572</v>
      </c>
      <c r="F34" s="121">
        <v>0</v>
      </c>
      <c r="G34" s="121">
        <v>0</v>
      </c>
      <c r="H34" s="121">
        <v>0</v>
      </c>
      <c r="I34" s="121">
        <v>6572</v>
      </c>
      <c r="J34" s="122" t="s">
        <v>414</v>
      </c>
      <c r="K34" s="121">
        <v>0</v>
      </c>
      <c r="L34" s="121">
        <v>157069</v>
      </c>
      <c r="M34" s="121">
        <f>SUM(N34,+U34)</f>
        <v>41560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414</v>
      </c>
      <c r="T34" s="121">
        <v>0</v>
      </c>
      <c r="U34" s="121">
        <v>41560</v>
      </c>
      <c r="V34" s="121">
        <f>+SUM(D34,M34)</f>
        <v>205201</v>
      </c>
      <c r="W34" s="121">
        <f>+SUM(E34,N34)</f>
        <v>6572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6572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198629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55629</v>
      </c>
      <c r="AM34" s="121">
        <f>SUM(AN34,AS34,AW34,AX34,BD34)</f>
        <v>49807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49807</v>
      </c>
      <c r="AY34" s="121">
        <v>49807</v>
      </c>
      <c r="AZ34" s="121">
        <v>0</v>
      </c>
      <c r="BA34" s="121">
        <v>0</v>
      </c>
      <c r="BB34" s="121">
        <v>0</v>
      </c>
      <c r="BC34" s="121">
        <v>51426</v>
      </c>
      <c r="BD34" s="121">
        <v>0</v>
      </c>
      <c r="BE34" s="121">
        <v>6779</v>
      </c>
      <c r="BF34" s="121">
        <f>SUM(AE34,+AM34,+BE34)</f>
        <v>56586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1453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27925</v>
      </c>
      <c r="CF34" s="121">
        <v>0</v>
      </c>
      <c r="CG34" s="121">
        <v>12182</v>
      </c>
      <c r="CH34" s="121">
        <f>SUM(BG34,+BO34,+CG34)</f>
        <v>12182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57082</v>
      </c>
      <c r="CQ34" s="121">
        <f>SUM(AM34,+BO34)</f>
        <v>49807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49807</v>
      </c>
      <c r="DC34" s="121">
        <f>SUM(AY34,+CA34)</f>
        <v>49807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79351</v>
      </c>
      <c r="DH34" s="121">
        <f>SUM(BD34,+CF34)</f>
        <v>0</v>
      </c>
      <c r="DI34" s="121">
        <f>SUM(BE34,+CG34)</f>
        <v>18961</v>
      </c>
      <c r="DJ34" s="121">
        <f>SUM(BF34,+CH34)</f>
        <v>68768</v>
      </c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SUM(E7,+L7)</f>
        <v>2257339</v>
      </c>
      <c r="E7" s="140">
        <f>SUM(F7:I7)+K7</f>
        <v>1902597</v>
      </c>
      <c r="F7" s="140">
        <f t="shared" ref="F7:L7" si="0">SUM(F$8:F$57)</f>
        <v>746960</v>
      </c>
      <c r="G7" s="140">
        <f t="shared" si="0"/>
        <v>0</v>
      </c>
      <c r="H7" s="140">
        <f t="shared" si="0"/>
        <v>159800</v>
      </c>
      <c r="I7" s="140">
        <f t="shared" si="0"/>
        <v>493188</v>
      </c>
      <c r="J7" s="140">
        <f t="shared" si="0"/>
        <v>5781910</v>
      </c>
      <c r="K7" s="140">
        <f t="shared" si="0"/>
        <v>502649</v>
      </c>
      <c r="L7" s="140">
        <f t="shared" si="0"/>
        <v>354742</v>
      </c>
      <c r="M7" s="140">
        <f>SUM(N7,+U7)</f>
        <v>277150</v>
      </c>
      <c r="N7" s="140">
        <f>SUM(O7:R7,T7)</f>
        <v>200629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62736</v>
      </c>
      <c r="S7" s="140">
        <f t="shared" si="1"/>
        <v>1508543</v>
      </c>
      <c r="T7" s="140">
        <f t="shared" si="1"/>
        <v>137893</v>
      </c>
      <c r="U7" s="140">
        <f t="shared" si="1"/>
        <v>76521</v>
      </c>
      <c r="V7" s="140">
        <f t="shared" ref="V7:AD7" si="2">+SUM(D7,M7)</f>
        <v>2534489</v>
      </c>
      <c r="W7" s="140">
        <f t="shared" si="2"/>
        <v>2103226</v>
      </c>
      <c r="X7" s="140">
        <f t="shared" si="2"/>
        <v>746960</v>
      </c>
      <c r="Y7" s="140">
        <f t="shared" si="2"/>
        <v>0</v>
      </c>
      <c r="Z7" s="140">
        <f t="shared" si="2"/>
        <v>159800</v>
      </c>
      <c r="AA7" s="140">
        <f t="shared" si="2"/>
        <v>555924</v>
      </c>
      <c r="AB7" s="140">
        <f t="shared" si="2"/>
        <v>7290453</v>
      </c>
      <c r="AC7" s="140">
        <f t="shared" si="2"/>
        <v>640542</v>
      </c>
      <c r="AD7" s="140">
        <f t="shared" si="2"/>
        <v>431263</v>
      </c>
      <c r="AE7" s="140">
        <f>SUM(AF7,+AK7)</f>
        <v>3318639</v>
      </c>
      <c r="AF7" s="140">
        <f>SUM(AG7:AJ7)</f>
        <v>3318639</v>
      </c>
      <c r="AG7" s="140">
        <f>SUM(AG$8:AG$57)</f>
        <v>0</v>
      </c>
      <c r="AH7" s="140">
        <f>SUM(AH$8:AH$57)</f>
        <v>984716</v>
      </c>
      <c r="AI7" s="140">
        <f>SUM(AI$8:AI$57)</f>
        <v>2333923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3721161</v>
      </c>
      <c r="AN7" s="140">
        <f>SUM(AO7:AR7)</f>
        <v>455334</v>
      </c>
      <c r="AO7" s="140">
        <f>SUM(AO$8:AO$57)</f>
        <v>222889</v>
      </c>
      <c r="AP7" s="140">
        <f>SUM(AP$8:AP$57)</f>
        <v>40952</v>
      </c>
      <c r="AQ7" s="140">
        <f>SUM(AQ$8:AQ$57)</f>
        <v>171341</v>
      </c>
      <c r="AR7" s="140">
        <f>SUM(AR$8:AR$57)</f>
        <v>20152</v>
      </c>
      <c r="AS7" s="140">
        <f>SUM(AT7:AV7)</f>
        <v>1476809</v>
      </c>
      <c r="AT7" s="140">
        <f>SUM(AT$8:AT$57)</f>
        <v>13531</v>
      </c>
      <c r="AU7" s="140">
        <f>SUM(AU$8:AU$57)</f>
        <v>1424680</v>
      </c>
      <c r="AV7" s="140">
        <f>SUM(AV$8:AV$57)</f>
        <v>38598</v>
      </c>
      <c r="AW7" s="140">
        <f>SUM(AW$8:AW$57)</f>
        <v>0</v>
      </c>
      <c r="AX7" s="140">
        <f>SUM(AY7:BB7)</f>
        <v>1785290</v>
      </c>
      <c r="AY7" s="140">
        <f>SUM(AY$8:AY$57)</f>
        <v>18783</v>
      </c>
      <c r="AZ7" s="140">
        <f>SUM(AZ$8:AZ$57)</f>
        <v>1615137</v>
      </c>
      <c r="BA7" s="140">
        <f>SUM(BA$8:BA$57)</f>
        <v>83334</v>
      </c>
      <c r="BB7" s="140">
        <f>SUM(BB$8:BB$57)</f>
        <v>68036</v>
      </c>
      <c r="BC7" s="143" t="s">
        <v>315</v>
      </c>
      <c r="BD7" s="140">
        <f>SUM(BD$8:BD$57)</f>
        <v>3728</v>
      </c>
      <c r="BE7" s="140">
        <f>SUM(BE$8:BE$57)</f>
        <v>999449</v>
      </c>
      <c r="BF7" s="140">
        <f>SUM(AE7,+AM7,+BE7)</f>
        <v>8039249</v>
      </c>
      <c r="BG7" s="140">
        <f>SUM(BH7,+BM7)</f>
        <v>67556</v>
      </c>
      <c r="BH7" s="140">
        <f>SUM(BI7:BL7)</f>
        <v>67556</v>
      </c>
      <c r="BI7" s="140">
        <f>SUM(BI$8:BI$57)</f>
        <v>0</v>
      </c>
      <c r="BJ7" s="140">
        <f>SUM(BJ$8:BJ$57)</f>
        <v>67556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1605954</v>
      </c>
      <c r="BP7" s="140">
        <f>SUM(BQ7:BT7)</f>
        <v>295209</v>
      </c>
      <c r="BQ7" s="140">
        <f>SUM(BQ$8:BQ$57)</f>
        <v>267145</v>
      </c>
      <c r="BR7" s="140">
        <f>SUM(BR$8:BR$57)</f>
        <v>0</v>
      </c>
      <c r="BS7" s="140">
        <f>SUM(BS$8:BS$57)</f>
        <v>28064</v>
      </c>
      <c r="BT7" s="140">
        <f>SUM(BT$8:BT$57)</f>
        <v>0</v>
      </c>
      <c r="BU7" s="140">
        <f>SUM(BV7:BX7)</f>
        <v>648104</v>
      </c>
      <c r="BV7" s="140">
        <f>SUM(BV$8:BV$57)</f>
        <v>0</v>
      </c>
      <c r="BW7" s="140">
        <f>SUM(BW$8:BW$57)</f>
        <v>648104</v>
      </c>
      <c r="BX7" s="140">
        <f>SUM(BX$8:BX$57)</f>
        <v>0</v>
      </c>
      <c r="BY7" s="140">
        <f>SUM(BY$8:BY$57)</f>
        <v>0</v>
      </c>
      <c r="BZ7" s="140">
        <f>SUM(CA7:CD7)</f>
        <v>662641</v>
      </c>
      <c r="CA7" s="140">
        <f>SUM(CA$8:CA$57)</f>
        <v>98148</v>
      </c>
      <c r="CB7" s="140">
        <f>SUM(CB$8:CB$57)</f>
        <v>532618</v>
      </c>
      <c r="CC7" s="140">
        <f>SUM(CC$8:CC$57)</f>
        <v>126</v>
      </c>
      <c r="CD7" s="140">
        <f>SUM(CD$8:CD$57)</f>
        <v>31749</v>
      </c>
      <c r="CE7" s="143" t="s">
        <v>314</v>
      </c>
      <c r="CF7" s="140">
        <f>SUM(CF$8:CF$57)</f>
        <v>0</v>
      </c>
      <c r="CG7" s="140">
        <f>SUM(CG$8:CG$57)</f>
        <v>112183</v>
      </c>
      <c r="CH7" s="140">
        <f>SUM(BG7,+BO7,+CG7)</f>
        <v>1785693</v>
      </c>
      <c r="CI7" s="140">
        <f t="shared" ref="CI7:CO7" si="3">SUM(AE7,+BG7)</f>
        <v>3386195</v>
      </c>
      <c r="CJ7" s="140">
        <f t="shared" si="3"/>
        <v>3386195</v>
      </c>
      <c r="CK7" s="140">
        <f t="shared" si="3"/>
        <v>0</v>
      </c>
      <c r="CL7" s="140">
        <f t="shared" si="3"/>
        <v>1052272</v>
      </c>
      <c r="CM7" s="140">
        <f t="shared" si="3"/>
        <v>2333923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5327115</v>
      </c>
      <c r="CR7" s="140">
        <f t="shared" si="4"/>
        <v>750543</v>
      </c>
      <c r="CS7" s="140">
        <f t="shared" si="4"/>
        <v>490034</v>
      </c>
      <c r="CT7" s="140">
        <f t="shared" si="4"/>
        <v>40952</v>
      </c>
      <c r="CU7" s="140">
        <f t="shared" si="4"/>
        <v>199405</v>
      </c>
      <c r="CV7" s="140">
        <f t="shared" si="4"/>
        <v>20152</v>
      </c>
      <c r="CW7" s="140">
        <f t="shared" si="4"/>
        <v>2124913</v>
      </c>
      <c r="CX7" s="140">
        <f t="shared" si="4"/>
        <v>13531</v>
      </c>
      <c r="CY7" s="140">
        <f t="shared" si="4"/>
        <v>2072784</v>
      </c>
      <c r="CZ7" s="140">
        <f t="shared" si="4"/>
        <v>38598</v>
      </c>
      <c r="DA7" s="140">
        <f t="shared" si="4"/>
        <v>0</v>
      </c>
      <c r="DB7" s="140">
        <f t="shared" si="4"/>
        <v>2447931</v>
      </c>
      <c r="DC7" s="140">
        <f t="shared" si="4"/>
        <v>116931</v>
      </c>
      <c r="DD7" s="140">
        <f t="shared" si="4"/>
        <v>2147755</v>
      </c>
      <c r="DE7" s="140">
        <f t="shared" si="4"/>
        <v>83460</v>
      </c>
      <c r="DF7" s="140">
        <f t="shared" si="4"/>
        <v>99785</v>
      </c>
      <c r="DG7" s="143" t="s">
        <v>314</v>
      </c>
      <c r="DH7" s="140">
        <f>SUM(BD7,+CF7)</f>
        <v>3728</v>
      </c>
      <c r="DI7" s="140">
        <f>SUM(BE7,+CG7)</f>
        <v>1111632</v>
      </c>
      <c r="DJ7" s="140">
        <f>SUM(BF7,+CH7)</f>
        <v>9824942</v>
      </c>
    </row>
    <row r="8" spans="1:114" s="136" customFormat="1" ht="13.5" customHeight="1" x14ac:dyDescent="0.15">
      <c r="A8" s="119" t="s">
        <v>38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135520</v>
      </c>
      <c r="N8" s="121">
        <f>SUM(O8:R8,T8)</f>
        <v>114061</v>
      </c>
      <c r="O8" s="121">
        <v>0</v>
      </c>
      <c r="P8" s="121">
        <v>0</v>
      </c>
      <c r="Q8" s="121">
        <v>0</v>
      </c>
      <c r="R8" s="121">
        <v>14720</v>
      </c>
      <c r="S8" s="121">
        <v>220873</v>
      </c>
      <c r="T8" s="121">
        <v>99341</v>
      </c>
      <c r="U8" s="121">
        <v>21459</v>
      </c>
      <c r="V8" s="121">
        <f>+SUM(D8,M8)</f>
        <v>135520</v>
      </c>
      <c r="W8" s="121">
        <f>+SUM(E8,N8)</f>
        <v>114061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14720</v>
      </c>
      <c r="AB8" s="121">
        <f>+SUM(J8,S8)</f>
        <v>220873</v>
      </c>
      <c r="AC8" s="121">
        <f>+SUM(K8,T8)</f>
        <v>99341</v>
      </c>
      <c r="AD8" s="121">
        <f>+SUM(L8,U8)</f>
        <v>21459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414</v>
      </c>
      <c r="BD8" s="121">
        <v>0</v>
      </c>
      <c r="BE8" s="121">
        <v>0</v>
      </c>
      <c r="BF8" s="121">
        <f>SUM(AE8,+AM8,+BE8)</f>
        <v>0</v>
      </c>
      <c r="BG8" s="121">
        <f>SUM(BH8,+BM8)</f>
        <v>5638</v>
      </c>
      <c r="BH8" s="121">
        <f>SUM(BI8:BL8)</f>
        <v>5638</v>
      </c>
      <c r="BI8" s="121">
        <v>0</v>
      </c>
      <c r="BJ8" s="121">
        <v>5638</v>
      </c>
      <c r="BK8" s="121">
        <v>0</v>
      </c>
      <c r="BL8" s="121">
        <v>0</v>
      </c>
      <c r="BM8" s="121">
        <v>0</v>
      </c>
      <c r="BN8" s="122" t="s">
        <v>414</v>
      </c>
      <c r="BO8" s="121">
        <f>SUM(BP8,BU8,BY8,BZ8,CF8)</f>
        <v>315405</v>
      </c>
      <c r="BP8" s="121">
        <f>SUM(BQ8:BT8)</f>
        <v>74602</v>
      </c>
      <c r="BQ8" s="121">
        <v>74602</v>
      </c>
      <c r="BR8" s="121">
        <v>0</v>
      </c>
      <c r="BS8" s="121">
        <v>0</v>
      </c>
      <c r="BT8" s="121">
        <v>0</v>
      </c>
      <c r="BU8" s="121">
        <f>SUM(BV8:BX8)</f>
        <v>236819</v>
      </c>
      <c r="BV8" s="121">
        <v>0</v>
      </c>
      <c r="BW8" s="121">
        <v>236819</v>
      </c>
      <c r="BX8" s="121">
        <v>0</v>
      </c>
      <c r="BY8" s="121">
        <v>0</v>
      </c>
      <c r="BZ8" s="121">
        <f>SUM(CA8:CD8)</f>
        <v>3984</v>
      </c>
      <c r="CA8" s="121">
        <v>0</v>
      </c>
      <c r="CB8" s="121">
        <v>3984</v>
      </c>
      <c r="CC8" s="121">
        <v>0</v>
      </c>
      <c r="CD8" s="121">
        <v>0</v>
      </c>
      <c r="CE8" s="122" t="s">
        <v>414</v>
      </c>
      <c r="CF8" s="121">
        <v>0</v>
      </c>
      <c r="CG8" s="121">
        <v>35350</v>
      </c>
      <c r="CH8" s="121">
        <f>SUM(BG8,+BO8,+CG8)</f>
        <v>356393</v>
      </c>
      <c r="CI8" s="121">
        <f>SUM(AE8,+BG8)</f>
        <v>5638</v>
      </c>
      <c r="CJ8" s="121">
        <f>SUM(AF8,+BH8)</f>
        <v>5638</v>
      </c>
      <c r="CK8" s="121">
        <f>SUM(AG8,+BI8)</f>
        <v>0</v>
      </c>
      <c r="CL8" s="121">
        <f>SUM(AH8,+BJ8)</f>
        <v>5638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414</v>
      </c>
      <c r="CQ8" s="121">
        <f>SUM(AM8,+BO8)</f>
        <v>315405</v>
      </c>
      <c r="CR8" s="121">
        <f>SUM(AN8,+BP8)</f>
        <v>74602</v>
      </c>
      <c r="CS8" s="121">
        <f>SUM(AO8,+BQ8)</f>
        <v>74602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236819</v>
      </c>
      <c r="CX8" s="121">
        <f>SUM(AT8,+BV8)</f>
        <v>0</v>
      </c>
      <c r="CY8" s="121">
        <f>SUM(AU8,+BW8)</f>
        <v>236819</v>
      </c>
      <c r="CZ8" s="121">
        <f>SUM(AV8,+BX8)</f>
        <v>0</v>
      </c>
      <c r="DA8" s="121">
        <f>SUM(AW8,+BY8)</f>
        <v>0</v>
      </c>
      <c r="DB8" s="121">
        <f>SUM(AX8,+BZ8)</f>
        <v>3984</v>
      </c>
      <c r="DC8" s="121">
        <f>SUM(AY8,+CA8)</f>
        <v>0</v>
      </c>
      <c r="DD8" s="121">
        <f>SUM(AZ8,+CB8)</f>
        <v>3984</v>
      </c>
      <c r="DE8" s="121">
        <f>SUM(BA8,+CC8)</f>
        <v>0</v>
      </c>
      <c r="DF8" s="121">
        <f>SUM(BB8,+CD8)</f>
        <v>0</v>
      </c>
      <c r="DG8" s="122" t="s">
        <v>414</v>
      </c>
      <c r="DH8" s="121">
        <f>SUM(BD8,+CF8)</f>
        <v>0</v>
      </c>
      <c r="DI8" s="121">
        <f>SUM(BE8,+CG8)</f>
        <v>35350</v>
      </c>
      <c r="DJ8" s="121">
        <f>SUM(BF8,+CH8)</f>
        <v>356393</v>
      </c>
    </row>
    <row r="9" spans="1:114" s="136" customFormat="1" ht="13.5" customHeight="1" x14ac:dyDescent="0.15">
      <c r="A9" s="119" t="s">
        <v>38</v>
      </c>
      <c r="B9" s="120" t="s">
        <v>329</v>
      </c>
      <c r="C9" s="119" t="s">
        <v>330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1450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162461</v>
      </c>
      <c r="T9" s="121">
        <v>0</v>
      </c>
      <c r="U9" s="121">
        <v>1450</v>
      </c>
      <c r="V9" s="121">
        <f>+SUM(D9,M9)</f>
        <v>1450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162461</v>
      </c>
      <c r="AC9" s="121">
        <f>+SUM(K9,T9)</f>
        <v>0</v>
      </c>
      <c r="AD9" s="121">
        <f>+SUM(L9,U9)</f>
        <v>1450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414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414</v>
      </c>
      <c r="BO9" s="121">
        <f>SUM(BP9,BU9,BY9,BZ9,CF9)</f>
        <v>111759</v>
      </c>
      <c r="BP9" s="121">
        <f>SUM(BQ9:BT9)</f>
        <v>33232</v>
      </c>
      <c r="BQ9" s="121">
        <v>33232</v>
      </c>
      <c r="BR9" s="121">
        <v>0</v>
      </c>
      <c r="BS9" s="121">
        <v>0</v>
      </c>
      <c r="BT9" s="121">
        <v>0</v>
      </c>
      <c r="BU9" s="121">
        <f>SUM(BV9:BX9)</f>
        <v>33775</v>
      </c>
      <c r="BV9" s="121">
        <v>0</v>
      </c>
      <c r="BW9" s="121">
        <v>33775</v>
      </c>
      <c r="BX9" s="121">
        <v>0</v>
      </c>
      <c r="BY9" s="121">
        <v>0</v>
      </c>
      <c r="BZ9" s="121">
        <f>SUM(CA9:CD9)</f>
        <v>44752</v>
      </c>
      <c r="CA9" s="121">
        <v>0</v>
      </c>
      <c r="CB9" s="121">
        <v>44752</v>
      </c>
      <c r="CC9" s="121">
        <v>0</v>
      </c>
      <c r="CD9" s="121">
        <v>0</v>
      </c>
      <c r="CE9" s="122" t="s">
        <v>414</v>
      </c>
      <c r="CF9" s="121">
        <v>0</v>
      </c>
      <c r="CG9" s="121">
        <v>52152</v>
      </c>
      <c r="CH9" s="121">
        <f>SUM(BG9,+BO9,+CG9)</f>
        <v>163911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414</v>
      </c>
      <c r="CQ9" s="121">
        <f>SUM(AM9,+BO9)</f>
        <v>111759</v>
      </c>
      <c r="CR9" s="121">
        <f>SUM(AN9,+BP9)</f>
        <v>33232</v>
      </c>
      <c r="CS9" s="121">
        <f>SUM(AO9,+BQ9)</f>
        <v>33232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33775</v>
      </c>
      <c r="CX9" s="121">
        <f>SUM(AT9,+BV9)</f>
        <v>0</v>
      </c>
      <c r="CY9" s="121">
        <f>SUM(AU9,+BW9)</f>
        <v>33775</v>
      </c>
      <c r="CZ9" s="121">
        <f>SUM(AV9,+BX9)</f>
        <v>0</v>
      </c>
      <c r="DA9" s="121">
        <f>SUM(AW9,+BY9)</f>
        <v>0</v>
      </c>
      <c r="DB9" s="121">
        <f>SUM(AX9,+BZ9)</f>
        <v>44752</v>
      </c>
      <c r="DC9" s="121">
        <f>SUM(AY9,+CA9)</f>
        <v>0</v>
      </c>
      <c r="DD9" s="121">
        <f>SUM(AZ9,+CB9)</f>
        <v>44752</v>
      </c>
      <c r="DE9" s="121">
        <f>SUM(BA9,+CC9)</f>
        <v>0</v>
      </c>
      <c r="DF9" s="121">
        <f>SUM(BB9,+CD9)</f>
        <v>0</v>
      </c>
      <c r="DG9" s="122" t="s">
        <v>414</v>
      </c>
      <c r="DH9" s="121">
        <f>SUM(BD9,+CF9)</f>
        <v>0</v>
      </c>
      <c r="DI9" s="121">
        <f>SUM(BE9,+CG9)</f>
        <v>52152</v>
      </c>
      <c r="DJ9" s="121">
        <f>SUM(BF9,+CH9)</f>
        <v>163911</v>
      </c>
    </row>
    <row r="10" spans="1:114" s="136" customFormat="1" ht="13.5" customHeight="1" x14ac:dyDescent="0.15">
      <c r="A10" s="119" t="s">
        <v>38</v>
      </c>
      <c r="B10" s="120" t="s">
        <v>383</v>
      </c>
      <c r="C10" s="119" t="s">
        <v>384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20116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90000</v>
      </c>
      <c r="T10" s="121">
        <v>0</v>
      </c>
      <c r="U10" s="121">
        <v>20116</v>
      </c>
      <c r="V10" s="121">
        <f>+SUM(D10,M10)</f>
        <v>20116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90000</v>
      </c>
      <c r="AC10" s="121">
        <f>+SUM(K10,T10)</f>
        <v>0</v>
      </c>
      <c r="AD10" s="121">
        <f>+SUM(L10,U10)</f>
        <v>20116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414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414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414</v>
      </c>
      <c r="BO10" s="121">
        <f>SUM(BP10,BU10,BY10,BZ10,CF10)</f>
        <v>110116</v>
      </c>
      <c r="BP10" s="121">
        <f>SUM(BQ10:BT10)</f>
        <v>22621</v>
      </c>
      <c r="BQ10" s="121">
        <v>22621</v>
      </c>
      <c r="BR10" s="121">
        <v>0</v>
      </c>
      <c r="BS10" s="121">
        <v>0</v>
      </c>
      <c r="BT10" s="121">
        <v>0</v>
      </c>
      <c r="BU10" s="121">
        <f>SUM(BV10:BX10)</f>
        <v>57044</v>
      </c>
      <c r="BV10" s="121">
        <v>0</v>
      </c>
      <c r="BW10" s="121">
        <v>57044</v>
      </c>
      <c r="BX10" s="121">
        <v>0</v>
      </c>
      <c r="BY10" s="121">
        <v>0</v>
      </c>
      <c r="BZ10" s="121">
        <f>SUM(CA10:CD10)</f>
        <v>30451</v>
      </c>
      <c r="CA10" s="121">
        <v>2156</v>
      </c>
      <c r="CB10" s="121">
        <v>0</v>
      </c>
      <c r="CC10" s="121">
        <v>0</v>
      </c>
      <c r="CD10" s="121">
        <v>28295</v>
      </c>
      <c r="CE10" s="122" t="s">
        <v>414</v>
      </c>
      <c r="CF10" s="121">
        <v>0</v>
      </c>
      <c r="CG10" s="121">
        <v>0</v>
      </c>
      <c r="CH10" s="121">
        <f>SUM(BG10,+BO10,+CG10)</f>
        <v>110116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414</v>
      </c>
      <c r="CQ10" s="121">
        <f>SUM(AM10,+BO10)</f>
        <v>110116</v>
      </c>
      <c r="CR10" s="121">
        <f>SUM(AN10,+BP10)</f>
        <v>22621</v>
      </c>
      <c r="CS10" s="121">
        <f>SUM(AO10,+BQ10)</f>
        <v>22621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57044</v>
      </c>
      <c r="CX10" s="121">
        <f>SUM(AT10,+BV10)</f>
        <v>0</v>
      </c>
      <c r="CY10" s="121">
        <f>SUM(AU10,+BW10)</f>
        <v>57044</v>
      </c>
      <c r="CZ10" s="121">
        <f>SUM(AV10,+BX10)</f>
        <v>0</v>
      </c>
      <c r="DA10" s="121">
        <f>SUM(AW10,+BY10)</f>
        <v>0</v>
      </c>
      <c r="DB10" s="121">
        <f>SUM(AX10,+BZ10)</f>
        <v>30451</v>
      </c>
      <c r="DC10" s="121">
        <f>SUM(AY10,+CA10)</f>
        <v>2156</v>
      </c>
      <c r="DD10" s="121">
        <f>SUM(AZ10,+CB10)</f>
        <v>0</v>
      </c>
      <c r="DE10" s="121">
        <f>SUM(BA10,+CC10)</f>
        <v>0</v>
      </c>
      <c r="DF10" s="121">
        <f>SUM(BB10,+CD10)</f>
        <v>28295</v>
      </c>
      <c r="DG10" s="122" t="s">
        <v>414</v>
      </c>
      <c r="DH10" s="121">
        <f>SUM(BD10,+CF10)</f>
        <v>0</v>
      </c>
      <c r="DI10" s="121">
        <f>SUM(BE10,+CG10)</f>
        <v>0</v>
      </c>
      <c r="DJ10" s="121">
        <f>SUM(BF10,+CH10)</f>
        <v>110116</v>
      </c>
    </row>
    <row r="11" spans="1:114" s="136" customFormat="1" ht="13.5" customHeight="1" x14ac:dyDescent="0.15">
      <c r="A11" s="119" t="s">
        <v>38</v>
      </c>
      <c r="B11" s="120" t="s">
        <v>353</v>
      </c>
      <c r="C11" s="119" t="s">
        <v>354</v>
      </c>
      <c r="D11" s="121">
        <f>SUM(E11,+L11)</f>
        <v>760481</v>
      </c>
      <c r="E11" s="121">
        <f>SUM(F11:I11)+K11</f>
        <v>590675</v>
      </c>
      <c r="F11" s="121">
        <v>572294</v>
      </c>
      <c r="G11" s="121">
        <v>0</v>
      </c>
      <c r="H11" s="121">
        <v>0</v>
      </c>
      <c r="I11" s="121">
        <v>0</v>
      </c>
      <c r="J11" s="121">
        <v>2570393</v>
      </c>
      <c r="K11" s="121">
        <v>18381</v>
      </c>
      <c r="L11" s="121">
        <v>169806</v>
      </c>
      <c r="M11" s="121">
        <f>SUM(N11,+U11)</f>
        <v>1061</v>
      </c>
      <c r="N11" s="121">
        <f>SUM(O11:R11,T11)</f>
        <v>12</v>
      </c>
      <c r="O11" s="121">
        <v>0</v>
      </c>
      <c r="P11" s="121">
        <v>0</v>
      </c>
      <c r="Q11" s="121">
        <v>0</v>
      </c>
      <c r="R11" s="121">
        <v>0</v>
      </c>
      <c r="S11" s="121">
        <v>295747</v>
      </c>
      <c r="T11" s="121">
        <v>12</v>
      </c>
      <c r="U11" s="121">
        <v>1049</v>
      </c>
      <c r="V11" s="121">
        <f>+SUM(D11,M11)</f>
        <v>761542</v>
      </c>
      <c r="W11" s="121">
        <f>+SUM(E11,N11)</f>
        <v>590687</v>
      </c>
      <c r="X11" s="121">
        <f>+SUM(F11,O11)</f>
        <v>572294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2866140</v>
      </c>
      <c r="AC11" s="121">
        <f>+SUM(K11,T11)</f>
        <v>18393</v>
      </c>
      <c r="AD11" s="121">
        <f>+SUM(L11,U11)</f>
        <v>170855</v>
      </c>
      <c r="AE11" s="121">
        <f>SUM(AF11,+AK11)</f>
        <v>2770248</v>
      </c>
      <c r="AF11" s="121">
        <f>SUM(AG11:AJ11)</f>
        <v>2770248</v>
      </c>
      <c r="AG11" s="121">
        <v>0</v>
      </c>
      <c r="AH11" s="121">
        <v>436325</v>
      </c>
      <c r="AI11" s="121">
        <v>2333923</v>
      </c>
      <c r="AJ11" s="121">
        <v>0</v>
      </c>
      <c r="AK11" s="121">
        <v>0</v>
      </c>
      <c r="AL11" s="122" t="s">
        <v>414</v>
      </c>
      <c r="AM11" s="121">
        <f>SUM(AN11,AS11,AW11,AX11,BD11)</f>
        <v>187530</v>
      </c>
      <c r="AN11" s="121">
        <f>SUM(AO11:AR11)</f>
        <v>79002</v>
      </c>
      <c r="AO11" s="121">
        <v>9301</v>
      </c>
      <c r="AP11" s="121">
        <v>0</v>
      </c>
      <c r="AQ11" s="121">
        <v>56605</v>
      </c>
      <c r="AR11" s="121">
        <v>13096</v>
      </c>
      <c r="AS11" s="121">
        <f>SUM(AT11:AV11)</f>
        <v>31091</v>
      </c>
      <c r="AT11" s="121">
        <v>0</v>
      </c>
      <c r="AU11" s="121">
        <v>26590</v>
      </c>
      <c r="AV11" s="121">
        <v>4501</v>
      </c>
      <c r="AW11" s="121">
        <v>0</v>
      </c>
      <c r="AX11" s="121">
        <f>SUM(AY11:BB11)</f>
        <v>77437</v>
      </c>
      <c r="AY11" s="121">
        <v>9111</v>
      </c>
      <c r="AZ11" s="121">
        <v>34140</v>
      </c>
      <c r="BA11" s="121">
        <v>28523</v>
      </c>
      <c r="BB11" s="121">
        <v>5663</v>
      </c>
      <c r="BC11" s="122" t="s">
        <v>414</v>
      </c>
      <c r="BD11" s="121">
        <v>0</v>
      </c>
      <c r="BE11" s="121">
        <v>373096</v>
      </c>
      <c r="BF11" s="121">
        <f>SUM(AE11,+AM11,+BE11)</f>
        <v>3330874</v>
      </c>
      <c r="BG11" s="121">
        <f>SUM(BH11,+BM11)</f>
        <v>14104</v>
      </c>
      <c r="BH11" s="121">
        <f>SUM(BI11:BL11)</f>
        <v>14104</v>
      </c>
      <c r="BI11" s="121">
        <v>0</v>
      </c>
      <c r="BJ11" s="121">
        <v>14104</v>
      </c>
      <c r="BK11" s="121">
        <v>0</v>
      </c>
      <c r="BL11" s="121">
        <v>0</v>
      </c>
      <c r="BM11" s="121">
        <v>0</v>
      </c>
      <c r="BN11" s="122" t="s">
        <v>414</v>
      </c>
      <c r="BO11" s="121">
        <f>SUM(BP11,BU11,BY11,BZ11,CF11)</f>
        <v>280082</v>
      </c>
      <c r="BP11" s="121">
        <f>SUM(BQ11:BT11)</f>
        <v>42283</v>
      </c>
      <c r="BQ11" s="121">
        <v>42283</v>
      </c>
      <c r="BR11" s="121">
        <v>0</v>
      </c>
      <c r="BS11" s="121">
        <v>0</v>
      </c>
      <c r="BT11" s="121">
        <v>0</v>
      </c>
      <c r="BU11" s="121">
        <f>SUM(BV11:BX11)</f>
        <v>66358</v>
      </c>
      <c r="BV11" s="121">
        <v>0</v>
      </c>
      <c r="BW11" s="121">
        <v>66358</v>
      </c>
      <c r="BX11" s="121">
        <v>0</v>
      </c>
      <c r="BY11" s="121">
        <v>0</v>
      </c>
      <c r="BZ11" s="121">
        <f>SUM(CA11:CD11)</f>
        <v>171441</v>
      </c>
      <c r="CA11" s="121">
        <v>95526</v>
      </c>
      <c r="CB11" s="121">
        <v>75061</v>
      </c>
      <c r="CC11" s="121">
        <v>0</v>
      </c>
      <c r="CD11" s="121">
        <v>854</v>
      </c>
      <c r="CE11" s="122" t="s">
        <v>414</v>
      </c>
      <c r="CF11" s="121">
        <v>0</v>
      </c>
      <c r="CG11" s="121">
        <v>2622</v>
      </c>
      <c r="CH11" s="121">
        <f>SUM(BG11,+BO11,+CG11)</f>
        <v>296808</v>
      </c>
      <c r="CI11" s="121">
        <f>SUM(AE11,+BG11)</f>
        <v>2784352</v>
      </c>
      <c r="CJ11" s="121">
        <f>SUM(AF11,+BH11)</f>
        <v>2784352</v>
      </c>
      <c r="CK11" s="121">
        <f>SUM(AG11,+BI11)</f>
        <v>0</v>
      </c>
      <c r="CL11" s="121">
        <f>SUM(AH11,+BJ11)</f>
        <v>450429</v>
      </c>
      <c r="CM11" s="121">
        <f>SUM(AI11,+BK11)</f>
        <v>2333923</v>
      </c>
      <c r="CN11" s="121">
        <f>SUM(AJ11,+BL11)</f>
        <v>0</v>
      </c>
      <c r="CO11" s="121">
        <f>SUM(AK11,+BM11)</f>
        <v>0</v>
      </c>
      <c r="CP11" s="122" t="s">
        <v>414</v>
      </c>
      <c r="CQ11" s="121">
        <f>SUM(AM11,+BO11)</f>
        <v>467612</v>
      </c>
      <c r="CR11" s="121">
        <f>SUM(AN11,+BP11)</f>
        <v>121285</v>
      </c>
      <c r="CS11" s="121">
        <f>SUM(AO11,+BQ11)</f>
        <v>51584</v>
      </c>
      <c r="CT11" s="121">
        <f>SUM(AP11,+BR11)</f>
        <v>0</v>
      </c>
      <c r="CU11" s="121">
        <f>SUM(AQ11,+BS11)</f>
        <v>56605</v>
      </c>
      <c r="CV11" s="121">
        <f>SUM(AR11,+BT11)</f>
        <v>13096</v>
      </c>
      <c r="CW11" s="121">
        <f>SUM(AS11,+BU11)</f>
        <v>97449</v>
      </c>
      <c r="CX11" s="121">
        <f>SUM(AT11,+BV11)</f>
        <v>0</v>
      </c>
      <c r="CY11" s="121">
        <f>SUM(AU11,+BW11)</f>
        <v>92948</v>
      </c>
      <c r="CZ11" s="121">
        <f>SUM(AV11,+BX11)</f>
        <v>4501</v>
      </c>
      <c r="DA11" s="121">
        <f>SUM(AW11,+BY11)</f>
        <v>0</v>
      </c>
      <c r="DB11" s="121">
        <f>SUM(AX11,+BZ11)</f>
        <v>248878</v>
      </c>
      <c r="DC11" s="121">
        <f>SUM(AY11,+CA11)</f>
        <v>104637</v>
      </c>
      <c r="DD11" s="121">
        <f>SUM(AZ11,+CB11)</f>
        <v>109201</v>
      </c>
      <c r="DE11" s="121">
        <f>SUM(BA11,+CC11)</f>
        <v>28523</v>
      </c>
      <c r="DF11" s="121">
        <f>SUM(BB11,+CD11)</f>
        <v>6517</v>
      </c>
      <c r="DG11" s="122" t="s">
        <v>414</v>
      </c>
      <c r="DH11" s="121">
        <f>SUM(BD11,+CF11)</f>
        <v>0</v>
      </c>
      <c r="DI11" s="121">
        <f>SUM(BE11,+CG11)</f>
        <v>375718</v>
      </c>
      <c r="DJ11" s="121">
        <f>SUM(BF11,+CH11)</f>
        <v>3627682</v>
      </c>
    </row>
    <row r="12" spans="1:114" s="136" customFormat="1" ht="13.5" customHeight="1" x14ac:dyDescent="0.15">
      <c r="A12" s="119" t="s">
        <v>38</v>
      </c>
      <c r="B12" s="120" t="s">
        <v>331</v>
      </c>
      <c r="C12" s="119" t="s">
        <v>332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50088</v>
      </c>
      <c r="N12" s="121">
        <f>SUM(O12:R12,T12)</f>
        <v>50088</v>
      </c>
      <c r="O12" s="121">
        <v>0</v>
      </c>
      <c r="P12" s="121">
        <v>0</v>
      </c>
      <c r="Q12" s="121">
        <v>0</v>
      </c>
      <c r="R12" s="121">
        <v>35311</v>
      </c>
      <c r="S12" s="121">
        <v>53777</v>
      </c>
      <c r="T12" s="121">
        <v>14777</v>
      </c>
      <c r="U12" s="121">
        <v>0</v>
      </c>
      <c r="V12" s="121">
        <f>+SUM(D12,M12)</f>
        <v>50088</v>
      </c>
      <c r="W12" s="121">
        <f>+SUM(E12,N12)</f>
        <v>50088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35311</v>
      </c>
      <c r="AB12" s="121">
        <f>+SUM(J12,S12)</f>
        <v>53777</v>
      </c>
      <c r="AC12" s="121">
        <f>+SUM(K12,T12)</f>
        <v>14777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414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414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5115</v>
      </c>
      <c r="BH12" s="121">
        <f>SUM(BI12:BL12)</f>
        <v>5115</v>
      </c>
      <c r="BI12" s="121">
        <v>0</v>
      </c>
      <c r="BJ12" s="121">
        <v>5115</v>
      </c>
      <c r="BK12" s="121">
        <v>0</v>
      </c>
      <c r="BL12" s="121">
        <v>0</v>
      </c>
      <c r="BM12" s="121">
        <v>0</v>
      </c>
      <c r="BN12" s="122" t="s">
        <v>414</v>
      </c>
      <c r="BO12" s="121">
        <f>SUM(BP12,BU12,BY12,BZ12,CF12)</f>
        <v>90092</v>
      </c>
      <c r="BP12" s="121">
        <f>SUM(BQ12:BT12)</f>
        <v>36503</v>
      </c>
      <c r="BQ12" s="121">
        <v>36503</v>
      </c>
      <c r="BR12" s="121">
        <v>0</v>
      </c>
      <c r="BS12" s="121">
        <v>0</v>
      </c>
      <c r="BT12" s="121">
        <v>0</v>
      </c>
      <c r="BU12" s="121">
        <f>SUM(BV12:BX12)</f>
        <v>42617</v>
      </c>
      <c r="BV12" s="121">
        <v>0</v>
      </c>
      <c r="BW12" s="121">
        <v>42617</v>
      </c>
      <c r="BX12" s="121">
        <v>0</v>
      </c>
      <c r="BY12" s="121">
        <v>0</v>
      </c>
      <c r="BZ12" s="121">
        <f>SUM(CA12:CD12)</f>
        <v>10972</v>
      </c>
      <c r="CA12" s="121">
        <v>197</v>
      </c>
      <c r="CB12" s="121">
        <v>10775</v>
      </c>
      <c r="CC12" s="121">
        <v>0</v>
      </c>
      <c r="CD12" s="121">
        <v>0</v>
      </c>
      <c r="CE12" s="122" t="s">
        <v>414</v>
      </c>
      <c r="CF12" s="121">
        <v>0</v>
      </c>
      <c r="CG12" s="121">
        <v>8658</v>
      </c>
      <c r="CH12" s="121">
        <f>SUM(BG12,+BO12,+CG12)</f>
        <v>103865</v>
      </c>
      <c r="CI12" s="121">
        <f>SUM(AE12,+BG12)</f>
        <v>5115</v>
      </c>
      <c r="CJ12" s="121">
        <f>SUM(AF12,+BH12)</f>
        <v>5115</v>
      </c>
      <c r="CK12" s="121">
        <f>SUM(AG12,+BI12)</f>
        <v>0</v>
      </c>
      <c r="CL12" s="121">
        <f>SUM(AH12,+BJ12)</f>
        <v>5115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414</v>
      </c>
      <c r="CQ12" s="121">
        <f>SUM(AM12,+BO12)</f>
        <v>90092</v>
      </c>
      <c r="CR12" s="121">
        <f>SUM(AN12,+BP12)</f>
        <v>36503</v>
      </c>
      <c r="CS12" s="121">
        <f>SUM(AO12,+BQ12)</f>
        <v>36503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42617</v>
      </c>
      <c r="CX12" s="121">
        <f>SUM(AT12,+BV12)</f>
        <v>0</v>
      </c>
      <c r="CY12" s="121">
        <f>SUM(AU12,+BW12)</f>
        <v>42617</v>
      </c>
      <c r="CZ12" s="121">
        <f>SUM(AV12,+BX12)</f>
        <v>0</v>
      </c>
      <c r="DA12" s="121">
        <f>SUM(AW12,+BY12)</f>
        <v>0</v>
      </c>
      <c r="DB12" s="121">
        <f>SUM(AX12,+BZ12)</f>
        <v>10972</v>
      </c>
      <c r="DC12" s="121">
        <f>SUM(AY12,+CA12)</f>
        <v>197</v>
      </c>
      <c r="DD12" s="121">
        <f>SUM(AZ12,+CB12)</f>
        <v>10775</v>
      </c>
      <c r="DE12" s="121">
        <f>SUM(BA12,+CC12)</f>
        <v>0</v>
      </c>
      <c r="DF12" s="121">
        <f>SUM(BB12,+CD12)</f>
        <v>0</v>
      </c>
      <c r="DG12" s="122" t="s">
        <v>414</v>
      </c>
      <c r="DH12" s="121">
        <f>SUM(BD12,+CF12)</f>
        <v>0</v>
      </c>
      <c r="DI12" s="121">
        <f>SUM(BE12,+CG12)</f>
        <v>8658</v>
      </c>
      <c r="DJ12" s="121">
        <f>SUM(BF12,+CH12)</f>
        <v>103865</v>
      </c>
    </row>
    <row r="13" spans="1:114" s="136" customFormat="1" ht="13.5" customHeight="1" x14ac:dyDescent="0.15">
      <c r="A13" s="119" t="s">
        <v>38</v>
      </c>
      <c r="B13" s="120" t="s">
        <v>375</v>
      </c>
      <c r="C13" s="119" t="s">
        <v>413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45152</v>
      </c>
      <c r="N13" s="121">
        <f>SUM(O13:R13,T13)</f>
        <v>12705</v>
      </c>
      <c r="O13" s="121">
        <v>0</v>
      </c>
      <c r="P13" s="121">
        <v>0</v>
      </c>
      <c r="Q13" s="121">
        <v>0</v>
      </c>
      <c r="R13" s="121">
        <v>12705</v>
      </c>
      <c r="S13" s="121">
        <v>123000</v>
      </c>
      <c r="T13" s="121">
        <v>0</v>
      </c>
      <c r="U13" s="121">
        <v>32447</v>
      </c>
      <c r="V13" s="121">
        <f>+SUM(D13,M13)</f>
        <v>45152</v>
      </c>
      <c r="W13" s="121">
        <f>+SUM(E13,N13)</f>
        <v>12705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12705</v>
      </c>
      <c r="AB13" s="121">
        <f>+SUM(J13,S13)</f>
        <v>123000</v>
      </c>
      <c r="AC13" s="121">
        <f>+SUM(K13,T13)</f>
        <v>0</v>
      </c>
      <c r="AD13" s="121">
        <f>+SUM(L13,U13)</f>
        <v>32447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414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414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414</v>
      </c>
      <c r="BO13" s="121">
        <f>SUM(BP13,BU13,BY13,BZ13,CF13)</f>
        <v>168152</v>
      </c>
      <c r="BP13" s="121">
        <f>SUM(BQ13:BT13)</f>
        <v>39057</v>
      </c>
      <c r="BQ13" s="121">
        <v>10993</v>
      </c>
      <c r="BR13" s="121">
        <v>0</v>
      </c>
      <c r="BS13" s="121">
        <v>28064</v>
      </c>
      <c r="BT13" s="121">
        <v>0</v>
      </c>
      <c r="BU13" s="121">
        <f>SUM(BV13:BX13)</f>
        <v>28547</v>
      </c>
      <c r="BV13" s="121">
        <v>0</v>
      </c>
      <c r="BW13" s="121">
        <v>28547</v>
      </c>
      <c r="BX13" s="121">
        <v>0</v>
      </c>
      <c r="BY13" s="121">
        <v>0</v>
      </c>
      <c r="BZ13" s="121">
        <f>SUM(CA13:CD13)</f>
        <v>100548</v>
      </c>
      <c r="CA13" s="121">
        <v>0</v>
      </c>
      <c r="CB13" s="121">
        <v>100548</v>
      </c>
      <c r="CC13" s="121">
        <v>0</v>
      </c>
      <c r="CD13" s="121">
        <v>0</v>
      </c>
      <c r="CE13" s="122" t="s">
        <v>414</v>
      </c>
      <c r="CF13" s="121">
        <v>0</v>
      </c>
      <c r="CG13" s="121">
        <v>0</v>
      </c>
      <c r="CH13" s="121">
        <f>SUM(BG13,+BO13,+CG13)</f>
        <v>168152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414</v>
      </c>
      <c r="CQ13" s="121">
        <f>SUM(AM13,+BO13)</f>
        <v>168152</v>
      </c>
      <c r="CR13" s="121">
        <f>SUM(AN13,+BP13)</f>
        <v>39057</v>
      </c>
      <c r="CS13" s="121">
        <f>SUM(AO13,+BQ13)</f>
        <v>10993</v>
      </c>
      <c r="CT13" s="121">
        <f>SUM(AP13,+BR13)</f>
        <v>0</v>
      </c>
      <c r="CU13" s="121">
        <f>SUM(AQ13,+BS13)</f>
        <v>28064</v>
      </c>
      <c r="CV13" s="121">
        <f>SUM(AR13,+BT13)</f>
        <v>0</v>
      </c>
      <c r="CW13" s="121">
        <f>SUM(AS13,+BU13)</f>
        <v>28547</v>
      </c>
      <c r="CX13" s="121">
        <f>SUM(AT13,+BV13)</f>
        <v>0</v>
      </c>
      <c r="CY13" s="121">
        <f>SUM(AU13,+BW13)</f>
        <v>28547</v>
      </c>
      <c r="CZ13" s="121">
        <f>SUM(AV13,+BX13)</f>
        <v>0</v>
      </c>
      <c r="DA13" s="121">
        <f>SUM(AW13,+BY13)</f>
        <v>0</v>
      </c>
      <c r="DB13" s="121">
        <f>SUM(AX13,+BZ13)</f>
        <v>100548</v>
      </c>
      <c r="DC13" s="121">
        <f>SUM(AY13,+CA13)</f>
        <v>0</v>
      </c>
      <c r="DD13" s="121">
        <f>SUM(AZ13,+CB13)</f>
        <v>100548</v>
      </c>
      <c r="DE13" s="121">
        <f>SUM(BA13,+CC13)</f>
        <v>0</v>
      </c>
      <c r="DF13" s="121">
        <f>SUM(BB13,+CD13)</f>
        <v>0</v>
      </c>
      <c r="DG13" s="122" t="s">
        <v>414</v>
      </c>
      <c r="DH13" s="121">
        <f>SUM(BD13,+CF13)</f>
        <v>0</v>
      </c>
      <c r="DI13" s="121">
        <f>SUM(BE13,+CG13)</f>
        <v>0</v>
      </c>
      <c r="DJ13" s="121">
        <f>SUM(BF13,+CH13)</f>
        <v>168152</v>
      </c>
    </row>
    <row r="14" spans="1:114" s="136" customFormat="1" ht="13.5" customHeight="1" x14ac:dyDescent="0.15">
      <c r="A14" s="119" t="s">
        <v>38</v>
      </c>
      <c r="B14" s="120" t="s">
        <v>351</v>
      </c>
      <c r="C14" s="119" t="s">
        <v>352</v>
      </c>
      <c r="D14" s="121">
        <f>SUM(E14,+L14)</f>
        <v>394954</v>
      </c>
      <c r="E14" s="121">
        <f>SUM(F14:I14)+K14</f>
        <v>394954</v>
      </c>
      <c r="F14" s="121">
        <v>0</v>
      </c>
      <c r="G14" s="121">
        <v>0</v>
      </c>
      <c r="H14" s="121">
        <v>0</v>
      </c>
      <c r="I14" s="121">
        <v>0</v>
      </c>
      <c r="J14" s="121">
        <v>387426</v>
      </c>
      <c r="K14" s="121">
        <v>394954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394954</v>
      </c>
      <c r="W14" s="121">
        <f>+SUM(E14,N14)</f>
        <v>394954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387426</v>
      </c>
      <c r="AC14" s="121">
        <f>+SUM(K14,T14)</f>
        <v>394954</v>
      </c>
      <c r="AD14" s="121">
        <f>+SUM(L14,U14)</f>
        <v>0</v>
      </c>
      <c r="AE14" s="121">
        <f>SUM(AF14,+AK14)</f>
        <v>1359</v>
      </c>
      <c r="AF14" s="121">
        <f>SUM(AG14:AJ14)</f>
        <v>1359</v>
      </c>
      <c r="AG14" s="121">
        <v>0</v>
      </c>
      <c r="AH14" s="121">
        <v>1359</v>
      </c>
      <c r="AI14" s="121">
        <v>0</v>
      </c>
      <c r="AJ14" s="121">
        <v>0</v>
      </c>
      <c r="AK14" s="121">
        <v>0</v>
      </c>
      <c r="AL14" s="122" t="s">
        <v>414</v>
      </c>
      <c r="AM14" s="121">
        <f>SUM(AN14,AS14,AW14,AX14,BD14)</f>
        <v>485382</v>
      </c>
      <c r="AN14" s="121">
        <f>SUM(AO14:AR14)</f>
        <v>51649</v>
      </c>
      <c r="AO14" s="121">
        <v>31742</v>
      </c>
      <c r="AP14" s="121">
        <v>0</v>
      </c>
      <c r="AQ14" s="121">
        <v>19907</v>
      </c>
      <c r="AR14" s="121">
        <v>0</v>
      </c>
      <c r="AS14" s="121">
        <f>SUM(AT14:AV14)</f>
        <v>271312</v>
      </c>
      <c r="AT14" s="121">
        <v>0</v>
      </c>
      <c r="AU14" s="121">
        <v>271312</v>
      </c>
      <c r="AV14" s="121">
        <v>0</v>
      </c>
      <c r="AW14" s="121">
        <v>0</v>
      </c>
      <c r="AX14" s="121">
        <f>SUM(AY14:BB14)</f>
        <v>162421</v>
      </c>
      <c r="AY14" s="121">
        <v>9431</v>
      </c>
      <c r="AZ14" s="121">
        <v>53856</v>
      </c>
      <c r="BA14" s="121">
        <v>36761</v>
      </c>
      <c r="BB14" s="121">
        <v>62373</v>
      </c>
      <c r="BC14" s="122" t="s">
        <v>414</v>
      </c>
      <c r="BD14" s="121">
        <v>0</v>
      </c>
      <c r="BE14" s="121">
        <v>295639</v>
      </c>
      <c r="BF14" s="121">
        <f>SUM(AE14,+AM14,+BE14)</f>
        <v>782380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414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1359</v>
      </c>
      <c r="CJ14" s="121">
        <f>SUM(AF14,+BH14)</f>
        <v>1359</v>
      </c>
      <c r="CK14" s="121">
        <f>SUM(AG14,+BI14)</f>
        <v>0</v>
      </c>
      <c r="CL14" s="121">
        <f>SUM(AH14,+BJ14)</f>
        <v>1359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414</v>
      </c>
      <c r="CQ14" s="121">
        <f>SUM(AM14,+BO14)</f>
        <v>485382</v>
      </c>
      <c r="CR14" s="121">
        <f>SUM(AN14,+BP14)</f>
        <v>51649</v>
      </c>
      <c r="CS14" s="121">
        <f>SUM(AO14,+BQ14)</f>
        <v>31742</v>
      </c>
      <c r="CT14" s="121">
        <f>SUM(AP14,+BR14)</f>
        <v>0</v>
      </c>
      <c r="CU14" s="121">
        <f>SUM(AQ14,+BS14)</f>
        <v>19907</v>
      </c>
      <c r="CV14" s="121">
        <f>SUM(AR14,+BT14)</f>
        <v>0</v>
      </c>
      <c r="CW14" s="121">
        <f>SUM(AS14,+BU14)</f>
        <v>271312</v>
      </c>
      <c r="CX14" s="121">
        <f>SUM(AT14,+BV14)</f>
        <v>0</v>
      </c>
      <c r="CY14" s="121">
        <f>SUM(AU14,+BW14)</f>
        <v>271312</v>
      </c>
      <c r="CZ14" s="121">
        <f>SUM(AV14,+BX14)</f>
        <v>0</v>
      </c>
      <c r="DA14" s="121">
        <f>SUM(AW14,+BY14)</f>
        <v>0</v>
      </c>
      <c r="DB14" s="121">
        <f>SUM(AX14,+BZ14)</f>
        <v>162421</v>
      </c>
      <c r="DC14" s="121">
        <f>SUM(AY14,+CA14)</f>
        <v>9431</v>
      </c>
      <c r="DD14" s="121">
        <f>SUM(AZ14,+CB14)</f>
        <v>53856</v>
      </c>
      <c r="DE14" s="121">
        <f>SUM(BA14,+CC14)</f>
        <v>36761</v>
      </c>
      <c r="DF14" s="121">
        <f>SUM(BB14,+CD14)</f>
        <v>62373</v>
      </c>
      <c r="DG14" s="122" t="s">
        <v>414</v>
      </c>
      <c r="DH14" s="121">
        <f>SUM(BD14,+CF14)</f>
        <v>0</v>
      </c>
      <c r="DI14" s="121">
        <f>SUM(BE14,+CG14)</f>
        <v>295639</v>
      </c>
      <c r="DJ14" s="121">
        <f>SUM(BF14,+CH14)</f>
        <v>782380</v>
      </c>
    </row>
    <row r="15" spans="1:114" s="136" customFormat="1" ht="13.5" customHeight="1" x14ac:dyDescent="0.15">
      <c r="A15" s="119" t="s">
        <v>38</v>
      </c>
      <c r="B15" s="120" t="s">
        <v>339</v>
      </c>
      <c r="C15" s="119" t="s">
        <v>340</v>
      </c>
      <c r="D15" s="121">
        <f>SUM(E15,+L15)</f>
        <v>202462</v>
      </c>
      <c r="E15" s="121">
        <f>SUM(F15:I15)+K15</f>
        <v>103371</v>
      </c>
      <c r="F15" s="121">
        <v>0</v>
      </c>
      <c r="G15" s="121">
        <v>0</v>
      </c>
      <c r="H15" s="121">
        <v>0</v>
      </c>
      <c r="I15" s="121">
        <v>93984</v>
      </c>
      <c r="J15" s="121">
        <v>451499</v>
      </c>
      <c r="K15" s="121">
        <v>9387</v>
      </c>
      <c r="L15" s="121">
        <v>99091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202462</v>
      </c>
      <c r="W15" s="121">
        <f>+SUM(E15,N15)</f>
        <v>103371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93984</v>
      </c>
      <c r="AB15" s="121">
        <f>+SUM(J15,S15)</f>
        <v>451499</v>
      </c>
      <c r="AC15" s="121">
        <f>+SUM(K15,T15)</f>
        <v>9387</v>
      </c>
      <c r="AD15" s="121">
        <f>+SUM(L15,U15)</f>
        <v>99091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414</v>
      </c>
      <c r="AM15" s="121">
        <f>SUM(AN15,AS15,AW15,AX15,BD15)</f>
        <v>532838</v>
      </c>
      <c r="AN15" s="121">
        <f>SUM(AO15:AR15)</f>
        <v>49559</v>
      </c>
      <c r="AO15" s="121">
        <v>27203</v>
      </c>
      <c r="AP15" s="121">
        <v>0</v>
      </c>
      <c r="AQ15" s="121">
        <v>22356</v>
      </c>
      <c r="AR15" s="121">
        <v>0</v>
      </c>
      <c r="AS15" s="121">
        <f>SUM(AT15:AV15)</f>
        <v>310085</v>
      </c>
      <c r="AT15" s="121">
        <v>0</v>
      </c>
      <c r="AU15" s="121">
        <v>310085</v>
      </c>
      <c r="AV15" s="121">
        <v>0</v>
      </c>
      <c r="AW15" s="121">
        <v>0</v>
      </c>
      <c r="AX15" s="121">
        <f>SUM(AY15:BB15)</f>
        <v>173194</v>
      </c>
      <c r="AY15" s="121">
        <v>0</v>
      </c>
      <c r="AZ15" s="121">
        <v>173194</v>
      </c>
      <c r="BA15" s="121">
        <v>0</v>
      </c>
      <c r="BB15" s="121">
        <v>0</v>
      </c>
      <c r="BC15" s="122" t="s">
        <v>414</v>
      </c>
      <c r="BD15" s="121">
        <v>0</v>
      </c>
      <c r="BE15" s="121">
        <v>121123</v>
      </c>
      <c r="BF15" s="121">
        <f>SUM(AE15,+AM15,+BE15)</f>
        <v>653961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414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414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414</v>
      </c>
      <c r="CQ15" s="121">
        <f>SUM(AM15,+BO15)</f>
        <v>532838</v>
      </c>
      <c r="CR15" s="121">
        <f>SUM(AN15,+BP15)</f>
        <v>49559</v>
      </c>
      <c r="CS15" s="121">
        <f>SUM(AO15,+BQ15)</f>
        <v>27203</v>
      </c>
      <c r="CT15" s="121">
        <f>SUM(AP15,+BR15)</f>
        <v>0</v>
      </c>
      <c r="CU15" s="121">
        <f>SUM(AQ15,+BS15)</f>
        <v>22356</v>
      </c>
      <c r="CV15" s="121">
        <f>SUM(AR15,+BT15)</f>
        <v>0</v>
      </c>
      <c r="CW15" s="121">
        <f>SUM(AS15,+BU15)</f>
        <v>310085</v>
      </c>
      <c r="CX15" s="121">
        <f>SUM(AT15,+BV15)</f>
        <v>0</v>
      </c>
      <c r="CY15" s="121">
        <f>SUM(AU15,+BW15)</f>
        <v>310085</v>
      </c>
      <c r="CZ15" s="121">
        <f>SUM(AV15,+BX15)</f>
        <v>0</v>
      </c>
      <c r="DA15" s="121">
        <f>SUM(AW15,+BY15)</f>
        <v>0</v>
      </c>
      <c r="DB15" s="121">
        <f>SUM(AX15,+BZ15)</f>
        <v>173194</v>
      </c>
      <c r="DC15" s="121">
        <f>SUM(AY15,+CA15)</f>
        <v>0</v>
      </c>
      <c r="DD15" s="121">
        <f>SUM(AZ15,+CB15)</f>
        <v>173194</v>
      </c>
      <c r="DE15" s="121">
        <f>SUM(BA15,+CC15)</f>
        <v>0</v>
      </c>
      <c r="DF15" s="121">
        <f>SUM(BB15,+CD15)</f>
        <v>0</v>
      </c>
      <c r="DG15" s="122" t="s">
        <v>414</v>
      </c>
      <c r="DH15" s="121">
        <f>SUM(BD15,+CF15)</f>
        <v>0</v>
      </c>
      <c r="DI15" s="121">
        <f>SUM(BE15,+CG15)</f>
        <v>121123</v>
      </c>
      <c r="DJ15" s="121">
        <f>SUM(BF15,+CH15)</f>
        <v>653961</v>
      </c>
    </row>
    <row r="16" spans="1:114" s="136" customFormat="1" ht="13.5" customHeight="1" x14ac:dyDescent="0.15">
      <c r="A16" s="119" t="s">
        <v>38</v>
      </c>
      <c r="B16" s="120" t="s">
        <v>333</v>
      </c>
      <c r="C16" s="119" t="s">
        <v>334</v>
      </c>
      <c r="D16" s="121">
        <f>SUM(E16,+L16)</f>
        <v>38188</v>
      </c>
      <c r="E16" s="121">
        <f>SUM(F16:I16)+K16</f>
        <v>26584</v>
      </c>
      <c r="F16" s="121">
        <v>0</v>
      </c>
      <c r="G16" s="121">
        <v>0</v>
      </c>
      <c r="H16" s="121">
        <v>0</v>
      </c>
      <c r="I16" s="121">
        <v>22576</v>
      </c>
      <c r="J16" s="121">
        <v>132910</v>
      </c>
      <c r="K16" s="121">
        <v>4008</v>
      </c>
      <c r="L16" s="121">
        <v>11604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38188</v>
      </c>
      <c r="W16" s="121">
        <f>+SUM(E16,N16)</f>
        <v>26584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22576</v>
      </c>
      <c r="AB16" s="121">
        <f>+SUM(J16,S16)</f>
        <v>132910</v>
      </c>
      <c r="AC16" s="121">
        <f>+SUM(K16,T16)</f>
        <v>4008</v>
      </c>
      <c r="AD16" s="121">
        <f>+SUM(L16,U16)</f>
        <v>11604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414</v>
      </c>
      <c r="AM16" s="121">
        <f>SUM(AN16,AS16,AW16,AX16,BD16)</f>
        <v>140482</v>
      </c>
      <c r="AN16" s="121">
        <f>SUM(AO16:AR16)</f>
        <v>53028</v>
      </c>
      <c r="AO16" s="121">
        <v>0</v>
      </c>
      <c r="AP16" s="121">
        <v>40952</v>
      </c>
      <c r="AQ16" s="121">
        <v>12076</v>
      </c>
      <c r="AR16" s="121">
        <v>0</v>
      </c>
      <c r="AS16" s="121">
        <f>SUM(AT16:AV16)</f>
        <v>58391</v>
      </c>
      <c r="AT16" s="121">
        <v>13531</v>
      </c>
      <c r="AU16" s="121">
        <v>44860</v>
      </c>
      <c r="AV16" s="121">
        <v>0</v>
      </c>
      <c r="AW16" s="121">
        <v>0</v>
      </c>
      <c r="AX16" s="121">
        <f>SUM(AY16:BB16)</f>
        <v>25442</v>
      </c>
      <c r="AY16" s="121">
        <v>241</v>
      </c>
      <c r="AZ16" s="121">
        <v>25201</v>
      </c>
      <c r="BA16" s="121">
        <v>0</v>
      </c>
      <c r="BB16" s="121">
        <v>0</v>
      </c>
      <c r="BC16" s="122" t="s">
        <v>414</v>
      </c>
      <c r="BD16" s="121">
        <v>3621</v>
      </c>
      <c r="BE16" s="121">
        <v>30616</v>
      </c>
      <c r="BF16" s="121">
        <f>SUM(AE16,+AM16,+BE16)</f>
        <v>171098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414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414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414</v>
      </c>
      <c r="CQ16" s="121">
        <f>SUM(AM16,+BO16)</f>
        <v>140482</v>
      </c>
      <c r="CR16" s="121">
        <f>SUM(AN16,+BP16)</f>
        <v>53028</v>
      </c>
      <c r="CS16" s="121">
        <f>SUM(AO16,+BQ16)</f>
        <v>0</v>
      </c>
      <c r="CT16" s="121">
        <f>SUM(AP16,+BR16)</f>
        <v>40952</v>
      </c>
      <c r="CU16" s="121">
        <f>SUM(AQ16,+BS16)</f>
        <v>12076</v>
      </c>
      <c r="CV16" s="121">
        <f>SUM(AR16,+BT16)</f>
        <v>0</v>
      </c>
      <c r="CW16" s="121">
        <f>SUM(AS16,+BU16)</f>
        <v>58391</v>
      </c>
      <c r="CX16" s="121">
        <f>SUM(AT16,+BV16)</f>
        <v>13531</v>
      </c>
      <c r="CY16" s="121">
        <f>SUM(AU16,+BW16)</f>
        <v>44860</v>
      </c>
      <c r="CZ16" s="121">
        <f>SUM(AV16,+BX16)</f>
        <v>0</v>
      </c>
      <c r="DA16" s="121">
        <f>SUM(AW16,+BY16)</f>
        <v>0</v>
      </c>
      <c r="DB16" s="121">
        <f>SUM(AX16,+BZ16)</f>
        <v>25442</v>
      </c>
      <c r="DC16" s="121">
        <f>SUM(AY16,+CA16)</f>
        <v>241</v>
      </c>
      <c r="DD16" s="121">
        <f>SUM(AZ16,+CB16)</f>
        <v>25201</v>
      </c>
      <c r="DE16" s="121">
        <f>SUM(BA16,+CC16)</f>
        <v>0</v>
      </c>
      <c r="DF16" s="121">
        <f>SUM(BB16,+CD16)</f>
        <v>0</v>
      </c>
      <c r="DG16" s="122" t="s">
        <v>414</v>
      </c>
      <c r="DH16" s="121">
        <f>SUM(BD16,+CF16)</f>
        <v>3621</v>
      </c>
      <c r="DI16" s="121">
        <f>SUM(BE16,+CG16)</f>
        <v>30616</v>
      </c>
      <c r="DJ16" s="121">
        <f>SUM(BF16,+CH16)</f>
        <v>171098</v>
      </c>
    </row>
    <row r="17" spans="1:114" s="136" customFormat="1" ht="13.5" customHeight="1" x14ac:dyDescent="0.15">
      <c r="A17" s="119" t="s">
        <v>38</v>
      </c>
      <c r="B17" s="120" t="s">
        <v>379</v>
      </c>
      <c r="C17" s="119" t="s">
        <v>380</v>
      </c>
      <c r="D17" s="121">
        <f>SUM(E17,+L17)</f>
        <v>34672</v>
      </c>
      <c r="E17" s="121">
        <f>SUM(F17:I17)+K17</f>
        <v>26161</v>
      </c>
      <c r="F17" s="121">
        <v>0</v>
      </c>
      <c r="G17" s="121">
        <v>0</v>
      </c>
      <c r="H17" s="121">
        <v>0</v>
      </c>
      <c r="I17" s="121">
        <v>15811</v>
      </c>
      <c r="J17" s="121">
        <v>263088</v>
      </c>
      <c r="K17" s="121">
        <v>10350</v>
      </c>
      <c r="L17" s="121">
        <v>8511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34672</v>
      </c>
      <c r="W17" s="121">
        <f>+SUM(E17,N17)</f>
        <v>26161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15811</v>
      </c>
      <c r="AB17" s="121">
        <f>+SUM(J17,S17)</f>
        <v>263088</v>
      </c>
      <c r="AC17" s="121">
        <f>+SUM(K17,T17)</f>
        <v>10350</v>
      </c>
      <c r="AD17" s="121">
        <f>+SUM(L17,U17)</f>
        <v>8511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414</v>
      </c>
      <c r="AM17" s="121">
        <f>SUM(AN17,AS17,AW17,AX17,BD17)</f>
        <v>272198</v>
      </c>
      <c r="AN17" s="121">
        <f>SUM(AO17:AR17)</f>
        <v>83494</v>
      </c>
      <c r="AO17" s="121">
        <v>16041</v>
      </c>
      <c r="AP17" s="121">
        <v>0</v>
      </c>
      <c r="AQ17" s="121">
        <v>60397</v>
      </c>
      <c r="AR17" s="121">
        <v>7056</v>
      </c>
      <c r="AS17" s="121">
        <f>SUM(AT17:AV17)</f>
        <v>121740</v>
      </c>
      <c r="AT17" s="121">
        <v>0</v>
      </c>
      <c r="AU17" s="121">
        <v>101244</v>
      </c>
      <c r="AV17" s="121">
        <v>20496</v>
      </c>
      <c r="AW17" s="121">
        <v>0</v>
      </c>
      <c r="AX17" s="121">
        <f>SUM(AY17:BB17)</f>
        <v>66964</v>
      </c>
      <c r="AY17" s="121">
        <v>0</v>
      </c>
      <c r="AZ17" s="121">
        <v>58772</v>
      </c>
      <c r="BA17" s="121">
        <v>8192</v>
      </c>
      <c r="BB17" s="121">
        <v>0</v>
      </c>
      <c r="BC17" s="122" t="s">
        <v>414</v>
      </c>
      <c r="BD17" s="121">
        <v>0</v>
      </c>
      <c r="BE17" s="121">
        <v>25562</v>
      </c>
      <c r="BF17" s="121">
        <f>SUM(AE17,+AM17,+BE17)</f>
        <v>297760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414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414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414</v>
      </c>
      <c r="CQ17" s="121">
        <f>SUM(AM17,+BO17)</f>
        <v>272198</v>
      </c>
      <c r="CR17" s="121">
        <f>SUM(AN17,+BP17)</f>
        <v>83494</v>
      </c>
      <c r="CS17" s="121">
        <f>SUM(AO17,+BQ17)</f>
        <v>16041</v>
      </c>
      <c r="CT17" s="121">
        <f>SUM(AP17,+BR17)</f>
        <v>0</v>
      </c>
      <c r="CU17" s="121">
        <f>SUM(AQ17,+BS17)</f>
        <v>60397</v>
      </c>
      <c r="CV17" s="121">
        <f>SUM(AR17,+BT17)</f>
        <v>7056</v>
      </c>
      <c r="CW17" s="121">
        <f>SUM(AS17,+BU17)</f>
        <v>121740</v>
      </c>
      <c r="CX17" s="121">
        <f>SUM(AT17,+BV17)</f>
        <v>0</v>
      </c>
      <c r="CY17" s="121">
        <f>SUM(AU17,+BW17)</f>
        <v>101244</v>
      </c>
      <c r="CZ17" s="121">
        <f>SUM(AV17,+BX17)</f>
        <v>20496</v>
      </c>
      <c r="DA17" s="121">
        <f>SUM(AW17,+BY17)</f>
        <v>0</v>
      </c>
      <c r="DB17" s="121">
        <f>SUM(AX17,+BZ17)</f>
        <v>66964</v>
      </c>
      <c r="DC17" s="121">
        <f>SUM(AY17,+CA17)</f>
        <v>0</v>
      </c>
      <c r="DD17" s="121">
        <f>SUM(AZ17,+CB17)</f>
        <v>58772</v>
      </c>
      <c r="DE17" s="121">
        <f>SUM(BA17,+CC17)</f>
        <v>8192</v>
      </c>
      <c r="DF17" s="121">
        <f>SUM(BB17,+CD17)</f>
        <v>0</v>
      </c>
      <c r="DG17" s="122" t="s">
        <v>414</v>
      </c>
      <c r="DH17" s="121">
        <f>SUM(BD17,+CF17)</f>
        <v>0</v>
      </c>
      <c r="DI17" s="121">
        <f>SUM(BE17,+CG17)</f>
        <v>25562</v>
      </c>
      <c r="DJ17" s="121">
        <f>SUM(BF17,+CH17)</f>
        <v>297760</v>
      </c>
    </row>
    <row r="18" spans="1:114" s="136" customFormat="1" ht="13.5" customHeight="1" x14ac:dyDescent="0.15">
      <c r="A18" s="119" t="s">
        <v>38</v>
      </c>
      <c r="B18" s="120" t="s">
        <v>357</v>
      </c>
      <c r="C18" s="119" t="s">
        <v>358</v>
      </c>
      <c r="D18" s="121">
        <f>SUM(E18,+L18)</f>
        <v>75024</v>
      </c>
      <c r="E18" s="121">
        <f>SUM(F18:I18)+K18</f>
        <v>65376</v>
      </c>
      <c r="F18" s="121">
        <v>0</v>
      </c>
      <c r="G18" s="121">
        <v>0</v>
      </c>
      <c r="H18" s="121">
        <v>0</v>
      </c>
      <c r="I18" s="121">
        <v>64949</v>
      </c>
      <c r="J18" s="121">
        <v>324453</v>
      </c>
      <c r="K18" s="121">
        <v>427</v>
      </c>
      <c r="L18" s="121">
        <v>9648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75024</v>
      </c>
      <c r="W18" s="121">
        <f>+SUM(E18,N18)</f>
        <v>65376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64949</v>
      </c>
      <c r="AB18" s="121">
        <f>+SUM(J18,S18)</f>
        <v>324453</v>
      </c>
      <c r="AC18" s="121">
        <f>+SUM(K18,T18)</f>
        <v>427</v>
      </c>
      <c r="AD18" s="121">
        <f>+SUM(L18,U18)</f>
        <v>9648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414</v>
      </c>
      <c r="AM18" s="121">
        <f>SUM(AN18,AS18,AW18,AX18,BD18)</f>
        <v>388167</v>
      </c>
      <c r="AN18" s="121">
        <f>SUM(AO18:AR18)</f>
        <v>19740</v>
      </c>
      <c r="AO18" s="121">
        <v>19740</v>
      </c>
      <c r="AP18" s="121">
        <v>0</v>
      </c>
      <c r="AQ18" s="121">
        <v>0</v>
      </c>
      <c r="AR18" s="121">
        <v>0</v>
      </c>
      <c r="AS18" s="121">
        <f>SUM(AT18:AV18)</f>
        <v>117963</v>
      </c>
      <c r="AT18" s="121">
        <v>0</v>
      </c>
      <c r="AU18" s="121">
        <v>117963</v>
      </c>
      <c r="AV18" s="121">
        <v>0</v>
      </c>
      <c r="AW18" s="121">
        <v>0</v>
      </c>
      <c r="AX18" s="121">
        <f>SUM(AY18:BB18)</f>
        <v>250464</v>
      </c>
      <c r="AY18" s="121">
        <v>0</v>
      </c>
      <c r="AZ18" s="121">
        <v>250464</v>
      </c>
      <c r="BA18" s="121">
        <v>0</v>
      </c>
      <c r="BB18" s="121">
        <v>0</v>
      </c>
      <c r="BC18" s="122" t="s">
        <v>414</v>
      </c>
      <c r="BD18" s="121">
        <v>0</v>
      </c>
      <c r="BE18" s="121">
        <v>11310</v>
      </c>
      <c r="BF18" s="121">
        <f>SUM(AE18,+AM18,+BE18)</f>
        <v>399477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414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414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414</v>
      </c>
      <c r="CQ18" s="121">
        <f>SUM(AM18,+BO18)</f>
        <v>388167</v>
      </c>
      <c r="CR18" s="121">
        <f>SUM(AN18,+BP18)</f>
        <v>19740</v>
      </c>
      <c r="CS18" s="121">
        <f>SUM(AO18,+BQ18)</f>
        <v>19740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117963</v>
      </c>
      <c r="CX18" s="121">
        <f>SUM(AT18,+BV18)</f>
        <v>0</v>
      </c>
      <c r="CY18" s="121">
        <f>SUM(AU18,+BW18)</f>
        <v>117963</v>
      </c>
      <c r="CZ18" s="121">
        <f>SUM(AV18,+BX18)</f>
        <v>0</v>
      </c>
      <c r="DA18" s="121">
        <f>SUM(AW18,+BY18)</f>
        <v>0</v>
      </c>
      <c r="DB18" s="121">
        <f>SUM(AX18,+BZ18)</f>
        <v>250464</v>
      </c>
      <c r="DC18" s="121">
        <f>SUM(AY18,+CA18)</f>
        <v>0</v>
      </c>
      <c r="DD18" s="121">
        <f>SUM(AZ18,+CB18)</f>
        <v>250464</v>
      </c>
      <c r="DE18" s="121">
        <f>SUM(BA18,+CC18)</f>
        <v>0</v>
      </c>
      <c r="DF18" s="121">
        <f>SUM(BB18,+CD18)</f>
        <v>0</v>
      </c>
      <c r="DG18" s="122" t="s">
        <v>414</v>
      </c>
      <c r="DH18" s="121">
        <f>SUM(BD18,+CF18)</f>
        <v>0</v>
      </c>
      <c r="DI18" s="121">
        <f>SUM(BE18,+CG18)</f>
        <v>11310</v>
      </c>
      <c r="DJ18" s="121">
        <f>SUM(BF18,+CH18)</f>
        <v>399477</v>
      </c>
    </row>
    <row r="19" spans="1:114" s="136" customFormat="1" ht="13.5" customHeight="1" x14ac:dyDescent="0.15">
      <c r="A19" s="119" t="s">
        <v>38</v>
      </c>
      <c r="B19" s="120" t="s">
        <v>343</v>
      </c>
      <c r="C19" s="119" t="s">
        <v>344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14800</v>
      </c>
      <c r="N19" s="121">
        <f>SUM(O19:R19,T19)</f>
        <v>14800</v>
      </c>
      <c r="O19" s="121">
        <v>0</v>
      </c>
      <c r="P19" s="121">
        <v>0</v>
      </c>
      <c r="Q19" s="121">
        <v>0</v>
      </c>
      <c r="R19" s="121">
        <v>0</v>
      </c>
      <c r="S19" s="121">
        <v>312906</v>
      </c>
      <c r="T19" s="121">
        <v>14800</v>
      </c>
      <c r="U19" s="121">
        <v>0</v>
      </c>
      <c r="V19" s="121">
        <f>+SUM(D19,M19)</f>
        <v>14800</v>
      </c>
      <c r="W19" s="121">
        <f>+SUM(E19,N19)</f>
        <v>14800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312906</v>
      </c>
      <c r="AC19" s="121">
        <f>+SUM(K19,T19)</f>
        <v>14800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414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414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30918</v>
      </c>
      <c r="BH19" s="121">
        <f>SUM(BI19:BL19)</f>
        <v>30918</v>
      </c>
      <c r="BI19" s="121">
        <v>0</v>
      </c>
      <c r="BJ19" s="121">
        <v>30918</v>
      </c>
      <c r="BK19" s="121">
        <v>0</v>
      </c>
      <c r="BL19" s="121">
        <v>0</v>
      </c>
      <c r="BM19" s="121">
        <v>0</v>
      </c>
      <c r="BN19" s="122" t="s">
        <v>414</v>
      </c>
      <c r="BO19" s="121">
        <f>SUM(BP19,BU19,BY19,BZ19,CF19)</f>
        <v>292665</v>
      </c>
      <c r="BP19" s="121">
        <f>SUM(BQ19:BT19)</f>
        <v>28415</v>
      </c>
      <c r="BQ19" s="121">
        <v>28415</v>
      </c>
      <c r="BR19" s="121">
        <v>0</v>
      </c>
      <c r="BS19" s="121">
        <v>0</v>
      </c>
      <c r="BT19" s="121">
        <v>0</v>
      </c>
      <c r="BU19" s="121">
        <f>SUM(BV19:BX19)</f>
        <v>54206</v>
      </c>
      <c r="BV19" s="121">
        <v>0</v>
      </c>
      <c r="BW19" s="121">
        <v>54206</v>
      </c>
      <c r="BX19" s="121">
        <v>0</v>
      </c>
      <c r="BY19" s="121">
        <v>0</v>
      </c>
      <c r="BZ19" s="121">
        <f>SUM(CA19:CD19)</f>
        <v>210044</v>
      </c>
      <c r="CA19" s="121">
        <v>269</v>
      </c>
      <c r="CB19" s="121">
        <v>207049</v>
      </c>
      <c r="CC19" s="121">
        <v>126</v>
      </c>
      <c r="CD19" s="121">
        <v>2600</v>
      </c>
      <c r="CE19" s="122" t="s">
        <v>414</v>
      </c>
      <c r="CF19" s="121">
        <v>0</v>
      </c>
      <c r="CG19" s="121">
        <v>4123</v>
      </c>
      <c r="CH19" s="121">
        <f>SUM(BG19,+BO19,+CG19)</f>
        <v>327706</v>
      </c>
      <c r="CI19" s="121">
        <f>SUM(AE19,+BG19)</f>
        <v>30918</v>
      </c>
      <c r="CJ19" s="121">
        <f>SUM(AF19,+BH19)</f>
        <v>30918</v>
      </c>
      <c r="CK19" s="121">
        <f>SUM(AG19,+BI19)</f>
        <v>0</v>
      </c>
      <c r="CL19" s="121">
        <f>SUM(AH19,+BJ19)</f>
        <v>30918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414</v>
      </c>
      <c r="CQ19" s="121">
        <f>SUM(AM19,+BO19)</f>
        <v>292665</v>
      </c>
      <c r="CR19" s="121">
        <f>SUM(AN19,+BP19)</f>
        <v>28415</v>
      </c>
      <c r="CS19" s="121">
        <f>SUM(AO19,+BQ19)</f>
        <v>28415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54206</v>
      </c>
      <c r="CX19" s="121">
        <f>SUM(AT19,+BV19)</f>
        <v>0</v>
      </c>
      <c r="CY19" s="121">
        <f>SUM(AU19,+BW19)</f>
        <v>54206</v>
      </c>
      <c r="CZ19" s="121">
        <f>SUM(AV19,+BX19)</f>
        <v>0</v>
      </c>
      <c r="DA19" s="121">
        <f>SUM(AW19,+BY19)</f>
        <v>0</v>
      </c>
      <c r="DB19" s="121">
        <f>SUM(AX19,+BZ19)</f>
        <v>210044</v>
      </c>
      <c r="DC19" s="121">
        <f>SUM(AY19,+CA19)</f>
        <v>269</v>
      </c>
      <c r="DD19" s="121">
        <f>SUM(AZ19,+CB19)</f>
        <v>207049</v>
      </c>
      <c r="DE19" s="121">
        <f>SUM(BA19,+CC19)</f>
        <v>126</v>
      </c>
      <c r="DF19" s="121">
        <f>SUM(BB19,+CD19)</f>
        <v>2600</v>
      </c>
      <c r="DG19" s="122" t="s">
        <v>414</v>
      </c>
      <c r="DH19" s="121">
        <f>SUM(BD19,+CF19)</f>
        <v>0</v>
      </c>
      <c r="DI19" s="121">
        <f>SUM(BE19,+CG19)</f>
        <v>4123</v>
      </c>
      <c r="DJ19" s="121">
        <f>SUM(BF19,+CH19)</f>
        <v>327706</v>
      </c>
    </row>
    <row r="20" spans="1:114" s="136" customFormat="1" ht="13.5" customHeight="1" x14ac:dyDescent="0.15">
      <c r="A20" s="119" t="s">
        <v>38</v>
      </c>
      <c r="B20" s="120" t="s">
        <v>337</v>
      </c>
      <c r="C20" s="119" t="s">
        <v>338</v>
      </c>
      <c r="D20" s="121">
        <f>SUM(E20,+L20)</f>
        <v>486582</v>
      </c>
      <c r="E20" s="121">
        <f>SUM(F20:I20)+K20</f>
        <v>486582</v>
      </c>
      <c r="F20" s="121">
        <v>174666</v>
      </c>
      <c r="G20" s="121">
        <v>0</v>
      </c>
      <c r="H20" s="121">
        <v>159800</v>
      </c>
      <c r="I20" s="121">
        <v>117530</v>
      </c>
      <c r="J20" s="121">
        <v>551519</v>
      </c>
      <c r="K20" s="121">
        <v>34586</v>
      </c>
      <c r="L20" s="121">
        <v>0</v>
      </c>
      <c r="M20" s="121">
        <f>SUM(N20,+U20)</f>
        <v>153</v>
      </c>
      <c r="N20" s="121">
        <f>SUM(O20:R20,T20)</f>
        <v>153</v>
      </c>
      <c r="O20" s="121">
        <v>0</v>
      </c>
      <c r="P20" s="121">
        <v>0</v>
      </c>
      <c r="Q20" s="121">
        <v>0</v>
      </c>
      <c r="R20" s="121">
        <v>0</v>
      </c>
      <c r="S20" s="121">
        <v>182416</v>
      </c>
      <c r="T20" s="121">
        <v>153</v>
      </c>
      <c r="U20" s="121">
        <v>0</v>
      </c>
      <c r="V20" s="121">
        <f>+SUM(D20,M20)</f>
        <v>486735</v>
      </c>
      <c r="W20" s="121">
        <f>+SUM(E20,N20)</f>
        <v>486735</v>
      </c>
      <c r="X20" s="121">
        <f>+SUM(F20,O20)</f>
        <v>174666</v>
      </c>
      <c r="Y20" s="121">
        <f>+SUM(G20,P20)</f>
        <v>0</v>
      </c>
      <c r="Z20" s="121">
        <f>+SUM(H20,Q20)</f>
        <v>159800</v>
      </c>
      <c r="AA20" s="121">
        <f>+SUM(I20,R20)</f>
        <v>117530</v>
      </c>
      <c r="AB20" s="121">
        <f>+SUM(J20,S20)</f>
        <v>733935</v>
      </c>
      <c r="AC20" s="121">
        <f>+SUM(K20,T20)</f>
        <v>34739</v>
      </c>
      <c r="AD20" s="121">
        <f>+SUM(L20,U20)</f>
        <v>0</v>
      </c>
      <c r="AE20" s="121">
        <f>SUM(AF20,+AK20)</f>
        <v>341083</v>
      </c>
      <c r="AF20" s="121">
        <f>SUM(AG20:AJ20)</f>
        <v>341083</v>
      </c>
      <c r="AG20" s="121">
        <v>0</v>
      </c>
      <c r="AH20" s="121">
        <v>341083</v>
      </c>
      <c r="AI20" s="121">
        <v>0</v>
      </c>
      <c r="AJ20" s="121">
        <v>0</v>
      </c>
      <c r="AK20" s="121">
        <v>0</v>
      </c>
      <c r="AL20" s="122" t="s">
        <v>414</v>
      </c>
      <c r="AM20" s="121">
        <f>SUM(AN20,AS20,AW20,AX20,BD20)</f>
        <v>672863</v>
      </c>
      <c r="AN20" s="121">
        <f>SUM(AO20:AR20)</f>
        <v>35338</v>
      </c>
      <c r="AO20" s="121">
        <v>35338</v>
      </c>
      <c r="AP20" s="121">
        <v>0</v>
      </c>
      <c r="AQ20" s="121">
        <v>0</v>
      </c>
      <c r="AR20" s="121">
        <v>0</v>
      </c>
      <c r="AS20" s="121">
        <f>SUM(AT20:AV20)</f>
        <v>284872</v>
      </c>
      <c r="AT20" s="121">
        <v>0</v>
      </c>
      <c r="AU20" s="121">
        <v>284872</v>
      </c>
      <c r="AV20" s="121">
        <v>0</v>
      </c>
      <c r="AW20" s="121">
        <v>0</v>
      </c>
      <c r="AX20" s="121">
        <f>SUM(AY20:BB20)</f>
        <v>352653</v>
      </c>
      <c r="AY20" s="121">
        <v>0</v>
      </c>
      <c r="AZ20" s="121">
        <v>352653</v>
      </c>
      <c r="BA20" s="121">
        <v>0</v>
      </c>
      <c r="BB20" s="121">
        <v>0</v>
      </c>
      <c r="BC20" s="122" t="s">
        <v>414</v>
      </c>
      <c r="BD20" s="121">
        <v>0</v>
      </c>
      <c r="BE20" s="121">
        <v>24155</v>
      </c>
      <c r="BF20" s="121">
        <f>SUM(AE20,+AM20,+BE20)</f>
        <v>1038101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414</v>
      </c>
      <c r="BO20" s="121">
        <f>SUM(BP20,BU20,BY20,BZ20,CF20)</f>
        <v>173291</v>
      </c>
      <c r="BP20" s="121">
        <f>SUM(BQ20:BT20)</f>
        <v>16066</v>
      </c>
      <c r="BQ20" s="121">
        <v>16066</v>
      </c>
      <c r="BR20" s="121">
        <v>0</v>
      </c>
      <c r="BS20" s="121">
        <v>0</v>
      </c>
      <c r="BT20" s="121">
        <v>0</v>
      </c>
      <c r="BU20" s="121">
        <f>SUM(BV20:BX20)</f>
        <v>66776</v>
      </c>
      <c r="BV20" s="121">
        <v>0</v>
      </c>
      <c r="BW20" s="121">
        <v>66776</v>
      </c>
      <c r="BX20" s="121">
        <v>0</v>
      </c>
      <c r="BY20" s="121">
        <v>0</v>
      </c>
      <c r="BZ20" s="121">
        <f>SUM(CA20:CD20)</f>
        <v>90449</v>
      </c>
      <c r="CA20" s="121">
        <v>0</v>
      </c>
      <c r="CB20" s="121">
        <v>90449</v>
      </c>
      <c r="CC20" s="121">
        <v>0</v>
      </c>
      <c r="CD20" s="121">
        <v>0</v>
      </c>
      <c r="CE20" s="122" t="s">
        <v>414</v>
      </c>
      <c r="CF20" s="121">
        <v>0</v>
      </c>
      <c r="CG20" s="121">
        <v>9278</v>
      </c>
      <c r="CH20" s="121">
        <f>SUM(BG20,+BO20,+CG20)</f>
        <v>182569</v>
      </c>
      <c r="CI20" s="121">
        <f>SUM(AE20,+BG20)</f>
        <v>341083</v>
      </c>
      <c r="CJ20" s="121">
        <f>SUM(AF20,+BH20)</f>
        <v>341083</v>
      </c>
      <c r="CK20" s="121">
        <f>SUM(AG20,+BI20)</f>
        <v>0</v>
      </c>
      <c r="CL20" s="121">
        <f>SUM(AH20,+BJ20)</f>
        <v>341083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414</v>
      </c>
      <c r="CQ20" s="121">
        <f>SUM(AM20,+BO20)</f>
        <v>846154</v>
      </c>
      <c r="CR20" s="121">
        <f>SUM(AN20,+BP20)</f>
        <v>51404</v>
      </c>
      <c r="CS20" s="121">
        <f>SUM(AO20,+BQ20)</f>
        <v>51404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351648</v>
      </c>
      <c r="CX20" s="121">
        <f>SUM(AT20,+BV20)</f>
        <v>0</v>
      </c>
      <c r="CY20" s="121">
        <f>SUM(AU20,+BW20)</f>
        <v>351648</v>
      </c>
      <c r="CZ20" s="121">
        <f>SUM(AV20,+BX20)</f>
        <v>0</v>
      </c>
      <c r="DA20" s="121">
        <f>SUM(AW20,+BY20)</f>
        <v>0</v>
      </c>
      <c r="DB20" s="121">
        <f>SUM(AX20,+BZ20)</f>
        <v>443102</v>
      </c>
      <c r="DC20" s="121">
        <f>SUM(AY20,+CA20)</f>
        <v>0</v>
      </c>
      <c r="DD20" s="121">
        <f>SUM(AZ20,+CB20)</f>
        <v>443102</v>
      </c>
      <c r="DE20" s="121">
        <f>SUM(BA20,+CC20)</f>
        <v>0</v>
      </c>
      <c r="DF20" s="121">
        <f>SUM(BB20,+CD20)</f>
        <v>0</v>
      </c>
      <c r="DG20" s="122" t="s">
        <v>414</v>
      </c>
      <c r="DH20" s="121">
        <f>SUM(BD20,+CF20)</f>
        <v>0</v>
      </c>
      <c r="DI20" s="121">
        <f>SUM(BE20,+CG20)</f>
        <v>33433</v>
      </c>
      <c r="DJ20" s="121">
        <f>SUM(BF20,+CH20)</f>
        <v>1220670</v>
      </c>
    </row>
    <row r="21" spans="1:114" s="136" customFormat="1" ht="13.5" customHeight="1" x14ac:dyDescent="0.15">
      <c r="A21" s="119" t="s">
        <v>38</v>
      </c>
      <c r="B21" s="120" t="s">
        <v>364</v>
      </c>
      <c r="C21" s="119" t="s">
        <v>365</v>
      </c>
      <c r="D21" s="121">
        <f>SUM(E21,+L21)</f>
        <v>62786</v>
      </c>
      <c r="E21" s="121">
        <f>SUM(F21:I21)+K21</f>
        <v>62786</v>
      </c>
      <c r="F21" s="121">
        <v>0</v>
      </c>
      <c r="G21" s="121">
        <v>0</v>
      </c>
      <c r="H21" s="121">
        <v>0</v>
      </c>
      <c r="I21" s="121">
        <v>38696</v>
      </c>
      <c r="J21" s="121">
        <v>428119</v>
      </c>
      <c r="K21" s="121">
        <v>24090</v>
      </c>
      <c r="L21" s="121">
        <v>0</v>
      </c>
      <c r="M21" s="121">
        <f>SUM(N21,+U21)</f>
        <v>8810</v>
      </c>
      <c r="N21" s="121">
        <f>SUM(O21:R21,T21)</f>
        <v>8810</v>
      </c>
      <c r="O21" s="121">
        <v>0</v>
      </c>
      <c r="P21" s="121">
        <v>0</v>
      </c>
      <c r="Q21" s="121">
        <v>0</v>
      </c>
      <c r="R21" s="121">
        <v>0</v>
      </c>
      <c r="S21" s="121">
        <v>67363</v>
      </c>
      <c r="T21" s="121">
        <v>8810</v>
      </c>
      <c r="U21" s="121">
        <v>0</v>
      </c>
      <c r="V21" s="121">
        <f>+SUM(D21,M21)</f>
        <v>71596</v>
      </c>
      <c r="W21" s="121">
        <f>+SUM(E21,N21)</f>
        <v>71596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38696</v>
      </c>
      <c r="AB21" s="121">
        <f>+SUM(J21,S21)</f>
        <v>495482</v>
      </c>
      <c r="AC21" s="121">
        <f>+SUM(K21,T21)</f>
        <v>32900</v>
      </c>
      <c r="AD21" s="121">
        <f>+SUM(L21,U21)</f>
        <v>0</v>
      </c>
      <c r="AE21" s="121">
        <f>SUM(AF21,+AK21)</f>
        <v>205949</v>
      </c>
      <c r="AF21" s="121">
        <f>SUM(AG21:AJ21)</f>
        <v>205949</v>
      </c>
      <c r="AG21" s="121">
        <v>0</v>
      </c>
      <c r="AH21" s="121">
        <v>205949</v>
      </c>
      <c r="AI21" s="121">
        <v>0</v>
      </c>
      <c r="AJ21" s="121">
        <v>0</v>
      </c>
      <c r="AK21" s="121">
        <v>0</v>
      </c>
      <c r="AL21" s="122" t="s">
        <v>414</v>
      </c>
      <c r="AM21" s="121">
        <f>SUM(AN21,AS21,AW21,AX21,BD21)</f>
        <v>284956</v>
      </c>
      <c r="AN21" s="121">
        <f>SUM(AO21:AR21)</f>
        <v>17889</v>
      </c>
      <c r="AO21" s="121">
        <v>17889</v>
      </c>
      <c r="AP21" s="121">
        <v>0</v>
      </c>
      <c r="AQ21" s="121">
        <v>0</v>
      </c>
      <c r="AR21" s="121">
        <v>0</v>
      </c>
      <c r="AS21" s="121">
        <f>SUM(AT21:AV21)</f>
        <v>267067</v>
      </c>
      <c r="AT21" s="121">
        <v>0</v>
      </c>
      <c r="AU21" s="121">
        <v>255872</v>
      </c>
      <c r="AV21" s="121">
        <v>11195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414</v>
      </c>
      <c r="BD21" s="121">
        <v>0</v>
      </c>
      <c r="BE21" s="121">
        <v>0</v>
      </c>
      <c r="BF21" s="121">
        <f>SUM(AE21,+AM21,+BE21)</f>
        <v>490905</v>
      </c>
      <c r="BG21" s="121">
        <f>SUM(BH21,+BM21)</f>
        <v>11781</v>
      </c>
      <c r="BH21" s="121">
        <f>SUM(BI21:BL21)</f>
        <v>11781</v>
      </c>
      <c r="BI21" s="121">
        <v>0</v>
      </c>
      <c r="BJ21" s="121">
        <v>11781</v>
      </c>
      <c r="BK21" s="121">
        <v>0</v>
      </c>
      <c r="BL21" s="121">
        <v>0</v>
      </c>
      <c r="BM21" s="121">
        <v>0</v>
      </c>
      <c r="BN21" s="122" t="s">
        <v>414</v>
      </c>
      <c r="BO21" s="121">
        <f>SUM(BP21,BU21,BY21,BZ21,CF21)</f>
        <v>64392</v>
      </c>
      <c r="BP21" s="121">
        <f>SUM(BQ21:BT21)</f>
        <v>2430</v>
      </c>
      <c r="BQ21" s="121">
        <v>2430</v>
      </c>
      <c r="BR21" s="121">
        <v>0</v>
      </c>
      <c r="BS21" s="121">
        <v>0</v>
      </c>
      <c r="BT21" s="121">
        <v>0</v>
      </c>
      <c r="BU21" s="121">
        <f>SUM(BV21:BX21)</f>
        <v>61962</v>
      </c>
      <c r="BV21" s="121">
        <v>0</v>
      </c>
      <c r="BW21" s="121">
        <v>61962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414</v>
      </c>
      <c r="CF21" s="121">
        <v>0</v>
      </c>
      <c r="CG21" s="121">
        <v>0</v>
      </c>
      <c r="CH21" s="121">
        <f>SUM(BG21,+BO21,+CG21)</f>
        <v>76173</v>
      </c>
      <c r="CI21" s="121">
        <f>SUM(AE21,+BG21)</f>
        <v>217730</v>
      </c>
      <c r="CJ21" s="121">
        <f>SUM(AF21,+BH21)</f>
        <v>217730</v>
      </c>
      <c r="CK21" s="121">
        <f>SUM(AG21,+BI21)</f>
        <v>0</v>
      </c>
      <c r="CL21" s="121">
        <f>SUM(AH21,+BJ21)</f>
        <v>217730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414</v>
      </c>
      <c r="CQ21" s="121">
        <f>SUM(AM21,+BO21)</f>
        <v>349348</v>
      </c>
      <c r="CR21" s="121">
        <f>SUM(AN21,+BP21)</f>
        <v>20319</v>
      </c>
      <c r="CS21" s="121">
        <f>SUM(AO21,+BQ21)</f>
        <v>20319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329029</v>
      </c>
      <c r="CX21" s="121">
        <f>SUM(AT21,+BV21)</f>
        <v>0</v>
      </c>
      <c r="CY21" s="121">
        <f>SUM(AU21,+BW21)</f>
        <v>317834</v>
      </c>
      <c r="CZ21" s="121">
        <f>SUM(AV21,+BX21)</f>
        <v>11195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2" t="s">
        <v>414</v>
      </c>
      <c r="DH21" s="121">
        <f>SUM(BD21,+CF21)</f>
        <v>0</v>
      </c>
      <c r="DI21" s="121">
        <f>SUM(BE21,+CG21)</f>
        <v>0</v>
      </c>
      <c r="DJ21" s="121">
        <f>SUM(BF21,+CH21)</f>
        <v>567078</v>
      </c>
    </row>
    <row r="22" spans="1:114" s="136" customFormat="1" ht="13.5" customHeight="1" x14ac:dyDescent="0.15">
      <c r="A22" s="119" t="s">
        <v>38</v>
      </c>
      <c r="B22" s="120" t="s">
        <v>345</v>
      </c>
      <c r="C22" s="119" t="s">
        <v>346</v>
      </c>
      <c r="D22" s="121">
        <f>SUM(E22,+L22)</f>
        <v>202190</v>
      </c>
      <c r="E22" s="121">
        <f>SUM(F22:I22)+K22</f>
        <v>146108</v>
      </c>
      <c r="F22" s="121">
        <v>0</v>
      </c>
      <c r="G22" s="121">
        <v>0</v>
      </c>
      <c r="H22" s="121">
        <v>0</v>
      </c>
      <c r="I22" s="121">
        <v>139642</v>
      </c>
      <c r="J22" s="121">
        <v>672503</v>
      </c>
      <c r="K22" s="121">
        <v>6466</v>
      </c>
      <c r="L22" s="121">
        <v>56082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202190</v>
      </c>
      <c r="W22" s="121">
        <f>+SUM(E22,N22)</f>
        <v>146108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139642</v>
      </c>
      <c r="AB22" s="121">
        <f>+SUM(J22,S22)</f>
        <v>672503</v>
      </c>
      <c r="AC22" s="121">
        <f>+SUM(K22,T22)</f>
        <v>6466</v>
      </c>
      <c r="AD22" s="121">
        <f>+SUM(L22,U22)</f>
        <v>56082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414</v>
      </c>
      <c r="AM22" s="121">
        <f>SUM(AN22,AS22,AW22,AX22,BD22)</f>
        <v>756745</v>
      </c>
      <c r="AN22" s="121">
        <f>SUM(AO22:AR22)</f>
        <v>65635</v>
      </c>
      <c r="AO22" s="121">
        <v>65635</v>
      </c>
      <c r="AP22" s="121">
        <v>0</v>
      </c>
      <c r="AQ22" s="121">
        <v>0</v>
      </c>
      <c r="AR22" s="121">
        <v>0</v>
      </c>
      <c r="AS22" s="121">
        <f>SUM(AT22:AV22)</f>
        <v>14288</v>
      </c>
      <c r="AT22" s="121">
        <v>0</v>
      </c>
      <c r="AU22" s="121">
        <v>11882</v>
      </c>
      <c r="AV22" s="121">
        <v>2406</v>
      </c>
      <c r="AW22" s="121">
        <v>0</v>
      </c>
      <c r="AX22" s="121">
        <f>SUM(AY22:BB22)</f>
        <v>676715</v>
      </c>
      <c r="AY22" s="121">
        <v>0</v>
      </c>
      <c r="AZ22" s="121">
        <v>666857</v>
      </c>
      <c r="BA22" s="121">
        <v>9858</v>
      </c>
      <c r="BB22" s="121">
        <v>0</v>
      </c>
      <c r="BC22" s="122" t="s">
        <v>414</v>
      </c>
      <c r="BD22" s="121">
        <v>107</v>
      </c>
      <c r="BE22" s="121">
        <v>117948</v>
      </c>
      <c r="BF22" s="121">
        <f>SUM(AE22,+AM22,+BE22)</f>
        <v>874693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414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414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414</v>
      </c>
      <c r="CQ22" s="121">
        <f>SUM(AM22,+BO22)</f>
        <v>756745</v>
      </c>
      <c r="CR22" s="121">
        <f>SUM(AN22,+BP22)</f>
        <v>65635</v>
      </c>
      <c r="CS22" s="121">
        <f>SUM(AO22,+BQ22)</f>
        <v>65635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14288</v>
      </c>
      <c r="CX22" s="121">
        <f>SUM(AT22,+BV22)</f>
        <v>0</v>
      </c>
      <c r="CY22" s="121">
        <f>SUM(AU22,+BW22)</f>
        <v>11882</v>
      </c>
      <c r="CZ22" s="121">
        <f>SUM(AV22,+BX22)</f>
        <v>2406</v>
      </c>
      <c r="DA22" s="121">
        <f>SUM(AW22,+BY22)</f>
        <v>0</v>
      </c>
      <c r="DB22" s="121">
        <f>SUM(AX22,+BZ22)</f>
        <v>676715</v>
      </c>
      <c r="DC22" s="121">
        <f>SUM(AY22,+CA22)</f>
        <v>0</v>
      </c>
      <c r="DD22" s="121">
        <f>SUM(AZ22,+CB22)</f>
        <v>666857</v>
      </c>
      <c r="DE22" s="121">
        <f>SUM(BA22,+CC22)</f>
        <v>9858</v>
      </c>
      <c r="DF22" s="121">
        <f>SUM(BB22,+CD22)</f>
        <v>0</v>
      </c>
      <c r="DG22" s="122" t="s">
        <v>414</v>
      </c>
      <c r="DH22" s="121">
        <f>SUM(BD22,+CF22)</f>
        <v>107</v>
      </c>
      <c r="DI22" s="121">
        <f>SUM(BE22,+CG22)</f>
        <v>117948</v>
      </c>
      <c r="DJ22" s="121">
        <f>SUM(BF22,+CH22)</f>
        <v>874693</v>
      </c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SUM(E7,+L7)</f>
        <v>33437227</v>
      </c>
      <c r="E7" s="140">
        <f>+SUM(F7:I7,K7)</f>
        <v>9528355</v>
      </c>
      <c r="F7" s="140">
        <f t="shared" ref="F7:L7" si="0">SUM(F$8:F$257)</f>
        <v>987147</v>
      </c>
      <c r="G7" s="140">
        <f t="shared" si="0"/>
        <v>2158</v>
      </c>
      <c r="H7" s="140">
        <f t="shared" si="0"/>
        <v>2906400</v>
      </c>
      <c r="I7" s="140">
        <f t="shared" si="0"/>
        <v>4362271</v>
      </c>
      <c r="J7" s="140">
        <f t="shared" si="0"/>
        <v>5781910</v>
      </c>
      <c r="K7" s="140">
        <f t="shared" si="0"/>
        <v>1270379</v>
      </c>
      <c r="L7" s="140">
        <f t="shared" si="0"/>
        <v>23908872</v>
      </c>
      <c r="M7" s="140">
        <f>SUM(N7,+U7)</f>
        <v>4509121</v>
      </c>
      <c r="N7" s="140">
        <f>+SUM(O7:R7,T7)</f>
        <v>748055</v>
      </c>
      <c r="O7" s="140">
        <f t="shared" ref="O7:U7" si="1">SUM(O$8:O$257)</f>
        <v>66255</v>
      </c>
      <c r="P7" s="140">
        <f t="shared" si="1"/>
        <v>0</v>
      </c>
      <c r="Q7" s="140">
        <f t="shared" si="1"/>
        <v>234100</v>
      </c>
      <c r="R7" s="140">
        <f t="shared" si="1"/>
        <v>283604</v>
      </c>
      <c r="S7" s="140">
        <f t="shared" si="1"/>
        <v>1508543</v>
      </c>
      <c r="T7" s="140">
        <f t="shared" si="1"/>
        <v>164096</v>
      </c>
      <c r="U7" s="140">
        <f t="shared" si="1"/>
        <v>3761066</v>
      </c>
      <c r="V7" s="140">
        <f t="shared" ref="V7:AB7" si="2">+SUM(D7,M7)</f>
        <v>37946348</v>
      </c>
      <c r="W7" s="140">
        <f t="shared" si="2"/>
        <v>10276410</v>
      </c>
      <c r="X7" s="140">
        <f t="shared" si="2"/>
        <v>1053402</v>
      </c>
      <c r="Y7" s="140">
        <f t="shared" si="2"/>
        <v>2158</v>
      </c>
      <c r="Z7" s="140">
        <f t="shared" si="2"/>
        <v>3140500</v>
      </c>
      <c r="AA7" s="140">
        <f t="shared" si="2"/>
        <v>4645875</v>
      </c>
      <c r="AB7" s="140">
        <f t="shared" si="2"/>
        <v>7290453</v>
      </c>
      <c r="AC7" s="140">
        <f>+SUM(K7,T7)</f>
        <v>1434475</v>
      </c>
      <c r="AD7" s="140">
        <f>+SUM(L7,U7)</f>
        <v>27669938</v>
      </c>
      <c r="AE7" s="208"/>
      <c r="AF7" s="208"/>
    </row>
    <row r="8" spans="1:32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SUM(E8,+L8)</f>
        <v>11365880</v>
      </c>
      <c r="E8" s="121">
        <f>+SUM(F8:I8,K8)</f>
        <v>2405105</v>
      </c>
      <c r="F8" s="121">
        <v>1128</v>
      </c>
      <c r="G8" s="121">
        <v>0</v>
      </c>
      <c r="H8" s="121">
        <v>145000</v>
      </c>
      <c r="I8" s="121">
        <v>2258977</v>
      </c>
      <c r="J8" s="121"/>
      <c r="K8" s="121">
        <v>0</v>
      </c>
      <c r="L8" s="121">
        <v>8960775</v>
      </c>
      <c r="M8" s="121">
        <f>SUM(N8,+U8)</f>
        <v>1617723</v>
      </c>
      <c r="N8" s="121">
        <f>+SUM(O8:R8,T8)</f>
        <v>314437</v>
      </c>
      <c r="O8" s="121">
        <v>66143</v>
      </c>
      <c r="P8" s="121">
        <v>0</v>
      </c>
      <c r="Q8" s="121">
        <v>201600</v>
      </c>
      <c r="R8" s="121">
        <v>34773</v>
      </c>
      <c r="S8" s="121"/>
      <c r="T8" s="121">
        <v>11921</v>
      </c>
      <c r="U8" s="121">
        <v>1303286</v>
      </c>
      <c r="V8" s="121">
        <f>+SUM(D8,M8)</f>
        <v>12983603</v>
      </c>
      <c r="W8" s="121">
        <f>+SUM(E8,N8)</f>
        <v>2719542</v>
      </c>
      <c r="X8" s="121">
        <f>+SUM(F8,O8)</f>
        <v>67271</v>
      </c>
      <c r="Y8" s="121">
        <f>+SUM(G8,P8)</f>
        <v>0</v>
      </c>
      <c r="Z8" s="121">
        <f>+SUM(H8,Q8)</f>
        <v>346600</v>
      </c>
      <c r="AA8" s="121">
        <f>+SUM(I8,R8)</f>
        <v>2293750</v>
      </c>
      <c r="AB8" s="121">
        <f>+SUM(J8,S8)</f>
        <v>0</v>
      </c>
      <c r="AC8" s="121">
        <f>+SUM(K8,T8)</f>
        <v>11921</v>
      </c>
      <c r="AD8" s="121">
        <f>+SUM(L8,U8)</f>
        <v>10264061</v>
      </c>
      <c r="AE8" s="209" t="s">
        <v>326</v>
      </c>
      <c r="AF8" s="208"/>
    </row>
    <row r="9" spans="1:32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SUM(E9,+L9)</f>
        <v>6973997</v>
      </c>
      <c r="E9" s="121">
        <f>+SUM(F9:I9,K9)</f>
        <v>1974572</v>
      </c>
      <c r="F9" s="121">
        <v>204179</v>
      </c>
      <c r="G9" s="121">
        <v>0</v>
      </c>
      <c r="H9" s="121">
        <v>495300</v>
      </c>
      <c r="I9" s="121">
        <v>736939</v>
      </c>
      <c r="J9" s="121"/>
      <c r="K9" s="121">
        <v>538154</v>
      </c>
      <c r="L9" s="121">
        <v>4999425</v>
      </c>
      <c r="M9" s="121">
        <f>SUM(N9,+U9)</f>
        <v>887856</v>
      </c>
      <c r="N9" s="121">
        <f>+SUM(O9:R9,T9)</f>
        <v>55513</v>
      </c>
      <c r="O9" s="121">
        <v>112</v>
      </c>
      <c r="P9" s="121">
        <v>0</v>
      </c>
      <c r="Q9" s="121">
        <v>14500</v>
      </c>
      <c r="R9" s="121">
        <v>40901</v>
      </c>
      <c r="S9" s="121"/>
      <c r="T9" s="121">
        <v>0</v>
      </c>
      <c r="U9" s="121">
        <v>832343</v>
      </c>
      <c r="V9" s="121">
        <f>+SUM(D9,M9)</f>
        <v>7861853</v>
      </c>
      <c r="W9" s="121">
        <f>+SUM(E9,N9)</f>
        <v>2030085</v>
      </c>
      <c r="X9" s="121">
        <f>+SUM(F9,O9)</f>
        <v>204291</v>
      </c>
      <c r="Y9" s="121">
        <f>+SUM(G9,P9)</f>
        <v>0</v>
      </c>
      <c r="Z9" s="121">
        <f>+SUM(H9,Q9)</f>
        <v>509800</v>
      </c>
      <c r="AA9" s="121">
        <f>+SUM(I9,R9)</f>
        <v>777840</v>
      </c>
      <c r="AB9" s="121">
        <f>+SUM(J9,S9)</f>
        <v>0</v>
      </c>
      <c r="AC9" s="121">
        <f>+SUM(K9,T9)</f>
        <v>538154</v>
      </c>
      <c r="AD9" s="121">
        <f>+SUM(L9,U9)</f>
        <v>5831768</v>
      </c>
      <c r="AE9" s="209" t="s">
        <v>326</v>
      </c>
      <c r="AF9" s="208"/>
    </row>
    <row r="10" spans="1:32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SUM(E10,+L10)</f>
        <v>1318507</v>
      </c>
      <c r="E10" s="121">
        <f>+SUM(F10:I10,K10)</f>
        <v>400062</v>
      </c>
      <c r="F10" s="121">
        <v>0</v>
      </c>
      <c r="G10" s="121">
        <v>63</v>
      </c>
      <c r="H10" s="121">
        <v>260100</v>
      </c>
      <c r="I10" s="121">
        <v>123961</v>
      </c>
      <c r="J10" s="121"/>
      <c r="K10" s="121">
        <v>15938</v>
      </c>
      <c r="L10" s="121">
        <v>918445</v>
      </c>
      <c r="M10" s="121">
        <f>SUM(N10,+U10)</f>
        <v>275296</v>
      </c>
      <c r="N10" s="121">
        <f>+SUM(O10:R10,T10)</f>
        <v>10200</v>
      </c>
      <c r="O10" s="121">
        <v>0</v>
      </c>
      <c r="P10" s="121">
        <v>0</v>
      </c>
      <c r="Q10" s="121">
        <v>10200</v>
      </c>
      <c r="R10" s="121">
        <v>0</v>
      </c>
      <c r="S10" s="121"/>
      <c r="T10" s="121">
        <v>0</v>
      </c>
      <c r="U10" s="121">
        <v>265096</v>
      </c>
      <c r="V10" s="121">
        <f>+SUM(D10,M10)</f>
        <v>1593803</v>
      </c>
      <c r="W10" s="121">
        <f>+SUM(E10,N10)</f>
        <v>410262</v>
      </c>
      <c r="X10" s="121">
        <f>+SUM(F10,O10)</f>
        <v>0</v>
      </c>
      <c r="Y10" s="121">
        <f>+SUM(G10,P10)</f>
        <v>63</v>
      </c>
      <c r="Z10" s="121">
        <f>+SUM(H10,Q10)</f>
        <v>270300</v>
      </c>
      <c r="AA10" s="121">
        <f>+SUM(I10,R10)</f>
        <v>123961</v>
      </c>
      <c r="AB10" s="121">
        <f>+SUM(J10,S10)</f>
        <v>0</v>
      </c>
      <c r="AC10" s="121">
        <f>+SUM(K10,T10)</f>
        <v>15938</v>
      </c>
      <c r="AD10" s="121">
        <f>+SUM(L10,U10)</f>
        <v>1183541</v>
      </c>
      <c r="AE10" s="209" t="s">
        <v>326</v>
      </c>
      <c r="AF10" s="208"/>
    </row>
    <row r="11" spans="1:32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SUM(E11,+L11)</f>
        <v>989083</v>
      </c>
      <c r="E11" s="121">
        <f>+SUM(F11:I11,K11)</f>
        <v>344317</v>
      </c>
      <c r="F11" s="121">
        <v>0</v>
      </c>
      <c r="G11" s="121">
        <v>360</v>
      </c>
      <c r="H11" s="121">
        <v>227700</v>
      </c>
      <c r="I11" s="121">
        <v>104570</v>
      </c>
      <c r="J11" s="121"/>
      <c r="K11" s="121">
        <v>11687</v>
      </c>
      <c r="L11" s="121">
        <v>644766</v>
      </c>
      <c r="M11" s="121">
        <f>SUM(N11,+U11)</f>
        <v>114355</v>
      </c>
      <c r="N11" s="121">
        <f>+SUM(O11:R11,T11)</f>
        <v>523</v>
      </c>
      <c r="O11" s="121">
        <v>0</v>
      </c>
      <c r="P11" s="121">
        <v>0</v>
      </c>
      <c r="Q11" s="121">
        <v>0</v>
      </c>
      <c r="R11" s="121">
        <v>523</v>
      </c>
      <c r="S11" s="121"/>
      <c r="T11" s="121">
        <v>0</v>
      </c>
      <c r="U11" s="121">
        <v>113832</v>
      </c>
      <c r="V11" s="121">
        <f>+SUM(D11,M11)</f>
        <v>1103438</v>
      </c>
      <c r="W11" s="121">
        <f>+SUM(E11,N11)</f>
        <v>344840</v>
      </c>
      <c r="X11" s="121">
        <f>+SUM(F11,O11)</f>
        <v>0</v>
      </c>
      <c r="Y11" s="121">
        <f>+SUM(G11,P11)</f>
        <v>360</v>
      </c>
      <c r="Z11" s="121">
        <f>+SUM(H11,Q11)</f>
        <v>227700</v>
      </c>
      <c r="AA11" s="121">
        <f>+SUM(I11,R11)</f>
        <v>105093</v>
      </c>
      <c r="AB11" s="121">
        <f>+SUM(J11,S11)</f>
        <v>0</v>
      </c>
      <c r="AC11" s="121">
        <f>+SUM(K11,T11)</f>
        <v>11687</v>
      </c>
      <c r="AD11" s="121">
        <f>+SUM(L11,U11)</f>
        <v>758598</v>
      </c>
      <c r="AE11" s="209" t="s">
        <v>326</v>
      </c>
      <c r="AF11" s="208"/>
    </row>
    <row r="12" spans="1:32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SUM(E12,+L12)</f>
        <v>1495788</v>
      </c>
      <c r="E12" s="121">
        <f>+SUM(F12:I12,K12)</f>
        <v>19317</v>
      </c>
      <c r="F12" s="121">
        <v>0</v>
      </c>
      <c r="G12" s="121">
        <v>540</v>
      </c>
      <c r="H12" s="121">
        <v>0</v>
      </c>
      <c r="I12" s="121">
        <v>18777</v>
      </c>
      <c r="J12" s="121"/>
      <c r="K12" s="121">
        <v>0</v>
      </c>
      <c r="L12" s="121">
        <v>1476471</v>
      </c>
      <c r="M12" s="121">
        <f>SUM(N12,+U12)</f>
        <v>200079</v>
      </c>
      <c r="N12" s="121">
        <f>+SUM(O12:R12,T12)</f>
        <v>64176</v>
      </c>
      <c r="O12" s="121">
        <v>0</v>
      </c>
      <c r="P12" s="121">
        <v>0</v>
      </c>
      <c r="Q12" s="121">
        <v>0</v>
      </c>
      <c r="R12" s="121">
        <v>64176</v>
      </c>
      <c r="S12" s="121"/>
      <c r="T12" s="121">
        <v>0</v>
      </c>
      <c r="U12" s="121">
        <v>135903</v>
      </c>
      <c r="V12" s="121">
        <f>+SUM(D12,M12)</f>
        <v>1695867</v>
      </c>
      <c r="W12" s="121">
        <f>+SUM(E12,N12)</f>
        <v>83493</v>
      </c>
      <c r="X12" s="121">
        <f>+SUM(F12,O12)</f>
        <v>0</v>
      </c>
      <c r="Y12" s="121">
        <f>+SUM(G12,P12)</f>
        <v>540</v>
      </c>
      <c r="Z12" s="121">
        <f>+SUM(H12,Q12)</f>
        <v>0</v>
      </c>
      <c r="AA12" s="121">
        <f>+SUM(I12,R12)</f>
        <v>82953</v>
      </c>
      <c r="AB12" s="121">
        <f>+SUM(J12,S12)</f>
        <v>0</v>
      </c>
      <c r="AC12" s="121">
        <f>+SUM(K12,T12)</f>
        <v>0</v>
      </c>
      <c r="AD12" s="121">
        <f>+SUM(L12,U12)</f>
        <v>1612374</v>
      </c>
      <c r="AE12" s="209" t="s">
        <v>326</v>
      </c>
      <c r="AF12" s="208"/>
    </row>
    <row r="13" spans="1:32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SUM(E13,+L13)</f>
        <v>1153114</v>
      </c>
      <c r="E13" s="121">
        <f>+SUM(F13:I13,K13)</f>
        <v>554352</v>
      </c>
      <c r="F13" s="121">
        <v>0</v>
      </c>
      <c r="G13" s="121">
        <v>0</v>
      </c>
      <c r="H13" s="121">
        <v>498600</v>
      </c>
      <c r="I13" s="121">
        <v>46336</v>
      </c>
      <c r="J13" s="121"/>
      <c r="K13" s="121">
        <v>9416</v>
      </c>
      <c r="L13" s="121">
        <v>598762</v>
      </c>
      <c r="M13" s="121">
        <f>SUM(N13,+U13)</f>
        <v>119846</v>
      </c>
      <c r="N13" s="121">
        <f>+SUM(O13:R13,T13)</f>
        <v>2</v>
      </c>
      <c r="O13" s="121">
        <v>0</v>
      </c>
      <c r="P13" s="121">
        <v>0</v>
      </c>
      <c r="Q13" s="121">
        <v>0</v>
      </c>
      <c r="R13" s="121">
        <v>2</v>
      </c>
      <c r="S13" s="121"/>
      <c r="T13" s="121">
        <v>0</v>
      </c>
      <c r="U13" s="121">
        <v>119844</v>
      </c>
      <c r="V13" s="121">
        <f>+SUM(D13,M13)</f>
        <v>1272960</v>
      </c>
      <c r="W13" s="121">
        <f>+SUM(E13,N13)</f>
        <v>554354</v>
      </c>
      <c r="X13" s="121">
        <f>+SUM(F13,O13)</f>
        <v>0</v>
      </c>
      <c r="Y13" s="121">
        <f>+SUM(G13,P13)</f>
        <v>0</v>
      </c>
      <c r="Z13" s="121">
        <f>+SUM(H13,Q13)</f>
        <v>498600</v>
      </c>
      <c r="AA13" s="121">
        <f>+SUM(I13,R13)</f>
        <v>46338</v>
      </c>
      <c r="AB13" s="121">
        <f>+SUM(J13,S13)</f>
        <v>0</v>
      </c>
      <c r="AC13" s="121">
        <f>+SUM(K13,T13)</f>
        <v>9416</v>
      </c>
      <c r="AD13" s="121">
        <f>+SUM(L13,U13)</f>
        <v>718606</v>
      </c>
      <c r="AE13" s="209" t="s">
        <v>326</v>
      </c>
      <c r="AF13" s="208"/>
    </row>
    <row r="14" spans="1:32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SUM(E14,+L14)</f>
        <v>693939</v>
      </c>
      <c r="E14" s="121">
        <f>+SUM(F14:I14,K14)</f>
        <v>76589</v>
      </c>
      <c r="F14" s="121">
        <v>0</v>
      </c>
      <c r="G14" s="121">
        <v>49</v>
      </c>
      <c r="H14" s="121">
        <v>0</v>
      </c>
      <c r="I14" s="121">
        <v>54298</v>
      </c>
      <c r="J14" s="121"/>
      <c r="K14" s="121">
        <v>22242</v>
      </c>
      <c r="L14" s="121">
        <v>617350</v>
      </c>
      <c r="M14" s="121">
        <f>SUM(N14,+U14)</f>
        <v>153380</v>
      </c>
      <c r="N14" s="121">
        <f>+SUM(O14:R14,T14)</f>
        <v>34547</v>
      </c>
      <c r="O14" s="121">
        <v>0</v>
      </c>
      <c r="P14" s="121">
        <v>0</v>
      </c>
      <c r="Q14" s="121">
        <v>0</v>
      </c>
      <c r="R14" s="121">
        <v>34529</v>
      </c>
      <c r="S14" s="121"/>
      <c r="T14" s="121">
        <v>18</v>
      </c>
      <c r="U14" s="121">
        <v>118833</v>
      </c>
      <c r="V14" s="121">
        <f>+SUM(D14,M14)</f>
        <v>847319</v>
      </c>
      <c r="W14" s="121">
        <f>+SUM(E14,N14)</f>
        <v>111136</v>
      </c>
      <c r="X14" s="121">
        <f>+SUM(F14,O14)</f>
        <v>0</v>
      </c>
      <c r="Y14" s="121">
        <f>+SUM(G14,P14)</f>
        <v>49</v>
      </c>
      <c r="Z14" s="121">
        <f>+SUM(H14,Q14)</f>
        <v>0</v>
      </c>
      <c r="AA14" s="121">
        <f>+SUM(I14,R14)</f>
        <v>88827</v>
      </c>
      <c r="AB14" s="121">
        <f>+SUM(J14,S14)</f>
        <v>0</v>
      </c>
      <c r="AC14" s="121">
        <f>+SUM(K14,T14)</f>
        <v>22260</v>
      </c>
      <c r="AD14" s="121">
        <f>+SUM(L14,U14)</f>
        <v>736183</v>
      </c>
      <c r="AE14" s="209" t="s">
        <v>326</v>
      </c>
      <c r="AF14" s="208"/>
    </row>
    <row r="15" spans="1:32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SUM(E15,+L15)</f>
        <v>321064</v>
      </c>
      <c r="E15" s="121">
        <f>+SUM(F15:I15,K15)</f>
        <v>160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160</v>
      </c>
      <c r="L15" s="121">
        <v>320904</v>
      </c>
      <c r="M15" s="121">
        <f>SUM(N15,+U15)</f>
        <v>51498</v>
      </c>
      <c r="N15" s="121">
        <f>+SUM(O15:R15,T15)</f>
        <v>43979</v>
      </c>
      <c r="O15" s="121">
        <v>0</v>
      </c>
      <c r="P15" s="121">
        <v>0</v>
      </c>
      <c r="Q15" s="121">
        <v>0</v>
      </c>
      <c r="R15" s="121">
        <v>43979</v>
      </c>
      <c r="S15" s="121"/>
      <c r="T15" s="121">
        <v>0</v>
      </c>
      <c r="U15" s="121">
        <v>7519</v>
      </c>
      <c r="V15" s="121">
        <f>+SUM(D15,M15)</f>
        <v>372562</v>
      </c>
      <c r="W15" s="121">
        <f>+SUM(E15,N15)</f>
        <v>44139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43979</v>
      </c>
      <c r="AB15" s="121">
        <f>+SUM(J15,S15)</f>
        <v>0</v>
      </c>
      <c r="AC15" s="121">
        <f>+SUM(K15,T15)</f>
        <v>160</v>
      </c>
      <c r="AD15" s="121">
        <f>+SUM(L15,U15)</f>
        <v>328423</v>
      </c>
      <c r="AE15" s="209" t="s">
        <v>326</v>
      </c>
      <c r="AF15" s="208"/>
    </row>
    <row r="16" spans="1:32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SUM(E16,+L16)</f>
        <v>743506</v>
      </c>
      <c r="E16" s="121">
        <f>+SUM(F16:I16,K16)</f>
        <v>262212</v>
      </c>
      <c r="F16" s="121">
        <v>0</v>
      </c>
      <c r="G16" s="121">
        <v>360</v>
      </c>
      <c r="H16" s="121">
        <v>189200</v>
      </c>
      <c r="I16" s="121">
        <v>71597</v>
      </c>
      <c r="J16" s="121"/>
      <c r="K16" s="121">
        <v>1055</v>
      </c>
      <c r="L16" s="121">
        <v>481294</v>
      </c>
      <c r="M16" s="121">
        <f>SUM(N16,+U16)</f>
        <v>59900</v>
      </c>
      <c r="N16" s="121">
        <f>+SUM(O16:R16,T16)</f>
        <v>6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6</v>
      </c>
      <c r="U16" s="121">
        <v>59894</v>
      </c>
      <c r="V16" s="121">
        <f>+SUM(D16,M16)</f>
        <v>803406</v>
      </c>
      <c r="W16" s="121">
        <f>+SUM(E16,N16)</f>
        <v>262218</v>
      </c>
      <c r="X16" s="121">
        <f>+SUM(F16,O16)</f>
        <v>0</v>
      </c>
      <c r="Y16" s="121">
        <f>+SUM(G16,P16)</f>
        <v>360</v>
      </c>
      <c r="Z16" s="121">
        <f>+SUM(H16,Q16)</f>
        <v>189200</v>
      </c>
      <c r="AA16" s="121">
        <f>+SUM(I16,R16)</f>
        <v>71597</v>
      </c>
      <c r="AB16" s="121">
        <f>+SUM(J16,S16)</f>
        <v>0</v>
      </c>
      <c r="AC16" s="121">
        <f>+SUM(K16,T16)</f>
        <v>1061</v>
      </c>
      <c r="AD16" s="121">
        <f>+SUM(L16,U16)</f>
        <v>541188</v>
      </c>
      <c r="AE16" s="209" t="s">
        <v>326</v>
      </c>
      <c r="AF16" s="208"/>
    </row>
    <row r="17" spans="1:32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SUM(E17,+L17)</f>
        <v>488326</v>
      </c>
      <c r="E17" s="121">
        <f>+SUM(F17:I17,K17)</f>
        <v>83044</v>
      </c>
      <c r="F17" s="121">
        <v>1547</v>
      </c>
      <c r="G17" s="121">
        <v>0</v>
      </c>
      <c r="H17" s="121">
        <v>0</v>
      </c>
      <c r="I17" s="121">
        <v>74663</v>
      </c>
      <c r="J17" s="121"/>
      <c r="K17" s="121">
        <v>6834</v>
      </c>
      <c r="L17" s="121">
        <v>405282</v>
      </c>
      <c r="M17" s="121">
        <f>SUM(N17,+U17)</f>
        <v>57644</v>
      </c>
      <c r="N17" s="121">
        <f>+SUM(O17:R17,T17)</f>
        <v>26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26</v>
      </c>
      <c r="U17" s="121">
        <v>57618</v>
      </c>
      <c r="V17" s="121">
        <f>+SUM(D17,M17)</f>
        <v>545970</v>
      </c>
      <c r="W17" s="121">
        <f>+SUM(E17,N17)</f>
        <v>83070</v>
      </c>
      <c r="X17" s="121">
        <f>+SUM(F17,O17)</f>
        <v>1547</v>
      </c>
      <c r="Y17" s="121">
        <f>+SUM(G17,P17)</f>
        <v>0</v>
      </c>
      <c r="Z17" s="121">
        <f>+SUM(H17,Q17)</f>
        <v>0</v>
      </c>
      <c r="AA17" s="121">
        <f>+SUM(I17,R17)</f>
        <v>74663</v>
      </c>
      <c r="AB17" s="121">
        <f>+SUM(J17,S17)</f>
        <v>0</v>
      </c>
      <c r="AC17" s="121">
        <f>+SUM(K17,T17)</f>
        <v>6860</v>
      </c>
      <c r="AD17" s="121">
        <f>+SUM(L17,U17)</f>
        <v>462900</v>
      </c>
      <c r="AE17" s="209" t="s">
        <v>326</v>
      </c>
      <c r="AF17" s="208"/>
    </row>
    <row r="18" spans="1:32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SUM(E18,+L18)</f>
        <v>409097</v>
      </c>
      <c r="E18" s="121">
        <f>+SUM(F18:I18,K18)</f>
        <v>65048</v>
      </c>
      <c r="F18" s="121">
        <v>0</v>
      </c>
      <c r="G18" s="121">
        <v>0</v>
      </c>
      <c r="H18" s="121">
        <v>0</v>
      </c>
      <c r="I18" s="121">
        <v>58505</v>
      </c>
      <c r="J18" s="121"/>
      <c r="K18" s="121">
        <v>6543</v>
      </c>
      <c r="L18" s="121">
        <v>344049</v>
      </c>
      <c r="M18" s="121">
        <f>SUM(N18,+U18)</f>
        <v>108973</v>
      </c>
      <c r="N18" s="121">
        <f>+SUM(O18:R18,T18)</f>
        <v>1979</v>
      </c>
      <c r="O18" s="121">
        <v>0</v>
      </c>
      <c r="P18" s="121">
        <v>0</v>
      </c>
      <c r="Q18" s="121">
        <v>0</v>
      </c>
      <c r="R18" s="121">
        <v>1979</v>
      </c>
      <c r="S18" s="121"/>
      <c r="T18" s="121">
        <v>0</v>
      </c>
      <c r="U18" s="121">
        <v>106994</v>
      </c>
      <c r="V18" s="121">
        <f>+SUM(D18,M18)</f>
        <v>518070</v>
      </c>
      <c r="W18" s="121">
        <f>+SUM(E18,N18)</f>
        <v>67027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60484</v>
      </c>
      <c r="AB18" s="121">
        <f>+SUM(J18,S18)</f>
        <v>0</v>
      </c>
      <c r="AC18" s="121">
        <f>+SUM(K18,T18)</f>
        <v>6543</v>
      </c>
      <c r="AD18" s="121">
        <f>+SUM(L18,U18)</f>
        <v>451043</v>
      </c>
      <c r="AE18" s="209" t="s">
        <v>326</v>
      </c>
      <c r="AF18" s="208"/>
    </row>
    <row r="19" spans="1:32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SUM(E19,+L19)</f>
        <v>515983</v>
      </c>
      <c r="E19" s="121">
        <f>+SUM(F19:I19,K19)</f>
        <v>117484</v>
      </c>
      <c r="F19" s="121">
        <v>0</v>
      </c>
      <c r="G19" s="121">
        <v>0</v>
      </c>
      <c r="H19" s="121">
        <v>0</v>
      </c>
      <c r="I19" s="121">
        <v>110725</v>
      </c>
      <c r="J19" s="121"/>
      <c r="K19" s="121">
        <v>6759</v>
      </c>
      <c r="L19" s="121">
        <v>398499</v>
      </c>
      <c r="M19" s="121">
        <f>SUM(N19,+U19)</f>
        <v>106977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106977</v>
      </c>
      <c r="V19" s="121">
        <f>+SUM(D19,M19)</f>
        <v>622960</v>
      </c>
      <c r="W19" s="121">
        <f>+SUM(E19,N19)</f>
        <v>117484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110725</v>
      </c>
      <c r="AB19" s="121">
        <f>+SUM(J19,S19)</f>
        <v>0</v>
      </c>
      <c r="AC19" s="121">
        <f>+SUM(K19,T19)</f>
        <v>6759</v>
      </c>
      <c r="AD19" s="121">
        <f>+SUM(L19,U19)</f>
        <v>505476</v>
      </c>
      <c r="AE19" s="209" t="s">
        <v>326</v>
      </c>
      <c r="AF19" s="208"/>
    </row>
    <row r="20" spans="1:32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SUM(E20,+L20)</f>
        <v>1258754</v>
      </c>
      <c r="E20" s="121">
        <f>+SUM(F20:I20,K20)</f>
        <v>648162</v>
      </c>
      <c r="F20" s="121">
        <v>33333</v>
      </c>
      <c r="G20" s="121">
        <v>0</v>
      </c>
      <c r="H20" s="121">
        <v>518000</v>
      </c>
      <c r="I20" s="121">
        <v>19615</v>
      </c>
      <c r="J20" s="121"/>
      <c r="K20" s="121">
        <v>77214</v>
      </c>
      <c r="L20" s="121">
        <v>610592</v>
      </c>
      <c r="M20" s="121">
        <f>SUM(N20,+U20)</f>
        <v>150001</v>
      </c>
      <c r="N20" s="121">
        <f>+SUM(O20:R20,T20)</f>
        <v>13022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13022</v>
      </c>
      <c r="U20" s="121">
        <v>136979</v>
      </c>
      <c r="V20" s="121">
        <f>+SUM(D20,M20)</f>
        <v>1408755</v>
      </c>
      <c r="W20" s="121">
        <f>+SUM(E20,N20)</f>
        <v>661184</v>
      </c>
      <c r="X20" s="121">
        <f>+SUM(F20,O20)</f>
        <v>33333</v>
      </c>
      <c r="Y20" s="121">
        <f>+SUM(G20,P20)</f>
        <v>0</v>
      </c>
      <c r="Z20" s="121">
        <f>+SUM(H20,Q20)</f>
        <v>518000</v>
      </c>
      <c r="AA20" s="121">
        <f>+SUM(I20,R20)</f>
        <v>19615</v>
      </c>
      <c r="AB20" s="121">
        <f>+SUM(J20,S20)</f>
        <v>0</v>
      </c>
      <c r="AC20" s="121">
        <f>+SUM(K20,T20)</f>
        <v>90236</v>
      </c>
      <c r="AD20" s="121">
        <f>+SUM(L20,U20)</f>
        <v>747571</v>
      </c>
      <c r="AE20" s="209" t="s">
        <v>326</v>
      </c>
      <c r="AF20" s="208"/>
    </row>
    <row r="21" spans="1:32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SUM(E21,+L21)</f>
        <v>550590</v>
      </c>
      <c r="E21" s="121">
        <f>+SUM(F21:I21,K21)</f>
        <v>100357</v>
      </c>
      <c r="F21" s="121">
        <v>0</v>
      </c>
      <c r="G21" s="121">
        <v>0</v>
      </c>
      <c r="H21" s="121">
        <v>4800</v>
      </c>
      <c r="I21" s="121">
        <v>57072</v>
      </c>
      <c r="J21" s="121"/>
      <c r="K21" s="121">
        <v>38485</v>
      </c>
      <c r="L21" s="121">
        <v>450233</v>
      </c>
      <c r="M21" s="121">
        <f>SUM(N21,+U21)</f>
        <v>34227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34227</v>
      </c>
      <c r="V21" s="121">
        <f>+SUM(D21,M21)</f>
        <v>584817</v>
      </c>
      <c r="W21" s="121">
        <f>+SUM(E21,N21)</f>
        <v>100357</v>
      </c>
      <c r="X21" s="121">
        <f>+SUM(F21,O21)</f>
        <v>0</v>
      </c>
      <c r="Y21" s="121">
        <f>+SUM(G21,P21)</f>
        <v>0</v>
      </c>
      <c r="Z21" s="121">
        <f>+SUM(H21,Q21)</f>
        <v>4800</v>
      </c>
      <c r="AA21" s="121">
        <f>+SUM(I21,R21)</f>
        <v>57072</v>
      </c>
      <c r="AB21" s="121">
        <f>+SUM(J21,S21)</f>
        <v>0</v>
      </c>
      <c r="AC21" s="121">
        <f>+SUM(K21,T21)</f>
        <v>38485</v>
      </c>
      <c r="AD21" s="121">
        <f>+SUM(L21,U21)</f>
        <v>484460</v>
      </c>
      <c r="AE21" s="209" t="s">
        <v>326</v>
      </c>
      <c r="AF21" s="208"/>
    </row>
    <row r="22" spans="1:32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SUM(E22,+L22)</f>
        <v>1022479</v>
      </c>
      <c r="E22" s="121">
        <f>+SUM(F22:I22,K22)</f>
        <v>428127</v>
      </c>
      <c r="F22" s="121">
        <v>0</v>
      </c>
      <c r="G22" s="121">
        <v>786</v>
      </c>
      <c r="H22" s="121">
        <v>400800</v>
      </c>
      <c r="I22" s="121">
        <v>16025</v>
      </c>
      <c r="J22" s="121"/>
      <c r="K22" s="121">
        <v>10516</v>
      </c>
      <c r="L22" s="121">
        <v>594352</v>
      </c>
      <c r="M22" s="121">
        <f>SUM(N22,+U22)</f>
        <v>69962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69962</v>
      </c>
      <c r="V22" s="121">
        <f>+SUM(D22,M22)</f>
        <v>1092441</v>
      </c>
      <c r="W22" s="121">
        <f>+SUM(E22,N22)</f>
        <v>428127</v>
      </c>
      <c r="X22" s="121">
        <f>+SUM(F22,O22)</f>
        <v>0</v>
      </c>
      <c r="Y22" s="121">
        <f>+SUM(G22,P22)</f>
        <v>786</v>
      </c>
      <c r="Z22" s="121">
        <f>+SUM(H22,Q22)</f>
        <v>400800</v>
      </c>
      <c r="AA22" s="121">
        <f>+SUM(I22,R22)</f>
        <v>16025</v>
      </c>
      <c r="AB22" s="121">
        <f>+SUM(J22,S22)</f>
        <v>0</v>
      </c>
      <c r="AC22" s="121">
        <f>+SUM(K22,T22)</f>
        <v>10516</v>
      </c>
      <c r="AD22" s="121">
        <f>+SUM(L22,U22)</f>
        <v>664314</v>
      </c>
      <c r="AE22" s="209" t="s">
        <v>326</v>
      </c>
      <c r="AF22" s="208"/>
    </row>
    <row r="23" spans="1:32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SUM(E23,+L23)</f>
        <v>318693</v>
      </c>
      <c r="E23" s="121">
        <f>+SUM(F23:I23,K23)</f>
        <v>34353</v>
      </c>
      <c r="F23" s="121">
        <v>0</v>
      </c>
      <c r="G23" s="121">
        <v>0</v>
      </c>
      <c r="H23" s="121">
        <v>0</v>
      </c>
      <c r="I23" s="121">
        <v>32121</v>
      </c>
      <c r="J23" s="121"/>
      <c r="K23" s="121">
        <v>2232</v>
      </c>
      <c r="L23" s="121">
        <v>284340</v>
      </c>
      <c r="M23" s="121">
        <f>SUM(N23,+U23)</f>
        <v>16023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16023</v>
      </c>
      <c r="V23" s="121">
        <f>+SUM(D23,M23)</f>
        <v>334716</v>
      </c>
      <c r="W23" s="121">
        <f>+SUM(E23,N23)</f>
        <v>34353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32121</v>
      </c>
      <c r="AB23" s="121">
        <f>+SUM(J23,S23)</f>
        <v>0</v>
      </c>
      <c r="AC23" s="121">
        <f>+SUM(K23,T23)</f>
        <v>2232</v>
      </c>
      <c r="AD23" s="121">
        <f>+SUM(L23,U23)</f>
        <v>300363</v>
      </c>
      <c r="AE23" s="209" t="s">
        <v>326</v>
      </c>
      <c r="AF23" s="208"/>
    </row>
    <row r="24" spans="1:32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SUM(E24,+L24)</f>
        <v>183170</v>
      </c>
      <c r="E24" s="121">
        <f>+SUM(F24:I24,K24)</f>
        <v>38378</v>
      </c>
      <c r="F24" s="121">
        <v>0</v>
      </c>
      <c r="G24" s="121">
        <v>0</v>
      </c>
      <c r="H24" s="121">
        <v>0</v>
      </c>
      <c r="I24" s="121">
        <v>22584</v>
      </c>
      <c r="J24" s="121"/>
      <c r="K24" s="121">
        <v>15794</v>
      </c>
      <c r="L24" s="121">
        <v>144792</v>
      </c>
      <c r="M24" s="121">
        <f>SUM(N24,+U24)</f>
        <v>2296</v>
      </c>
      <c r="N24" s="121">
        <f>+SUM(O24:R24,T24)</f>
        <v>6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6</v>
      </c>
      <c r="U24" s="121">
        <v>2290</v>
      </c>
      <c r="V24" s="121">
        <f>+SUM(D24,M24)</f>
        <v>185466</v>
      </c>
      <c r="W24" s="121">
        <f>+SUM(E24,N24)</f>
        <v>38384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22584</v>
      </c>
      <c r="AB24" s="121">
        <f>+SUM(J24,S24)</f>
        <v>0</v>
      </c>
      <c r="AC24" s="121">
        <f>+SUM(K24,T24)</f>
        <v>15800</v>
      </c>
      <c r="AD24" s="121">
        <f>+SUM(L24,U24)</f>
        <v>147082</v>
      </c>
      <c r="AE24" s="209" t="s">
        <v>326</v>
      </c>
      <c r="AF24" s="208"/>
    </row>
    <row r="25" spans="1:32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SUM(E25,+L25)</f>
        <v>324325</v>
      </c>
      <c r="E25" s="121">
        <f>+SUM(F25:I25,K25)</f>
        <v>13122</v>
      </c>
      <c r="F25" s="121">
        <v>0</v>
      </c>
      <c r="G25" s="121">
        <v>0</v>
      </c>
      <c r="H25" s="121">
        <v>0</v>
      </c>
      <c r="I25" s="121">
        <v>9687</v>
      </c>
      <c r="J25" s="121"/>
      <c r="K25" s="121">
        <v>3435</v>
      </c>
      <c r="L25" s="121">
        <v>311203</v>
      </c>
      <c r="M25" s="121">
        <f>SUM(N25,+U25)</f>
        <v>24755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24755</v>
      </c>
      <c r="V25" s="121">
        <f>+SUM(D25,M25)</f>
        <v>349080</v>
      </c>
      <c r="W25" s="121">
        <f>+SUM(E25,N25)</f>
        <v>13122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9687</v>
      </c>
      <c r="AB25" s="121">
        <f>+SUM(J25,S25)</f>
        <v>0</v>
      </c>
      <c r="AC25" s="121">
        <f>+SUM(K25,T25)</f>
        <v>3435</v>
      </c>
      <c r="AD25" s="121">
        <f>+SUM(L25,U25)</f>
        <v>335958</v>
      </c>
      <c r="AE25" s="209" t="s">
        <v>326</v>
      </c>
      <c r="AF25" s="208"/>
    </row>
    <row r="26" spans="1:32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SUM(E26,+L26)</f>
        <v>345976</v>
      </c>
      <c r="E26" s="121">
        <f>+SUM(F26:I26,K26)</f>
        <v>15278</v>
      </c>
      <c r="F26" s="121">
        <v>0</v>
      </c>
      <c r="G26" s="121">
        <v>0</v>
      </c>
      <c r="H26" s="121">
        <v>0</v>
      </c>
      <c r="I26" s="121">
        <v>15278</v>
      </c>
      <c r="J26" s="121"/>
      <c r="K26" s="121">
        <v>0</v>
      </c>
      <c r="L26" s="121">
        <v>330698</v>
      </c>
      <c r="M26" s="121">
        <f>SUM(N26,+U26)</f>
        <v>14531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14531</v>
      </c>
      <c r="V26" s="121">
        <f>+SUM(D26,M26)</f>
        <v>360507</v>
      </c>
      <c r="W26" s="121">
        <f>+SUM(E26,N26)</f>
        <v>15278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15278</v>
      </c>
      <c r="AB26" s="121">
        <f>+SUM(J26,S26)</f>
        <v>0</v>
      </c>
      <c r="AC26" s="121">
        <f>+SUM(K26,T26)</f>
        <v>0</v>
      </c>
      <c r="AD26" s="121">
        <f>+SUM(L26,U26)</f>
        <v>345229</v>
      </c>
      <c r="AE26" s="209" t="s">
        <v>326</v>
      </c>
      <c r="AF26" s="208"/>
    </row>
    <row r="27" spans="1:32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SUM(E27,+L27)</f>
        <v>17392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17392</v>
      </c>
      <c r="M27" s="121">
        <f>SUM(N27,+U27)</f>
        <v>1252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1252</v>
      </c>
      <c r="V27" s="121">
        <f>+SUM(D27,M27)</f>
        <v>18644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18644</v>
      </c>
      <c r="AE27" s="209" t="s">
        <v>326</v>
      </c>
      <c r="AF27" s="208"/>
    </row>
    <row r="28" spans="1:32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SUM(E28,+L28)</f>
        <v>162709</v>
      </c>
      <c r="E28" s="121">
        <f>+SUM(F28:I28,K28)</f>
        <v>9567</v>
      </c>
      <c r="F28" s="121">
        <v>0</v>
      </c>
      <c r="G28" s="121">
        <v>0</v>
      </c>
      <c r="H28" s="121">
        <v>0</v>
      </c>
      <c r="I28" s="121">
        <v>9540</v>
      </c>
      <c r="J28" s="121"/>
      <c r="K28" s="121">
        <v>27</v>
      </c>
      <c r="L28" s="121">
        <v>153142</v>
      </c>
      <c r="M28" s="121">
        <f>SUM(N28,+U28)</f>
        <v>34369</v>
      </c>
      <c r="N28" s="121">
        <f>+SUM(O28:R28,T28)</f>
        <v>1204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1204</v>
      </c>
      <c r="U28" s="121">
        <v>33165</v>
      </c>
      <c r="V28" s="121">
        <f>+SUM(D28,M28)</f>
        <v>197078</v>
      </c>
      <c r="W28" s="121">
        <f>+SUM(E28,N28)</f>
        <v>10771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9540</v>
      </c>
      <c r="AB28" s="121">
        <f>+SUM(J28,S28)</f>
        <v>0</v>
      </c>
      <c r="AC28" s="121">
        <f>+SUM(K28,T28)</f>
        <v>1231</v>
      </c>
      <c r="AD28" s="121">
        <f>+SUM(L28,U28)</f>
        <v>186307</v>
      </c>
      <c r="AE28" s="209" t="s">
        <v>326</v>
      </c>
      <c r="AF28" s="208"/>
    </row>
    <row r="29" spans="1:32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SUM(E29,+L29)</f>
        <v>85661</v>
      </c>
      <c r="E29" s="121">
        <f>+SUM(F29:I29,K29)</f>
        <v>6982</v>
      </c>
      <c r="F29" s="121">
        <v>0</v>
      </c>
      <c r="G29" s="121">
        <v>0</v>
      </c>
      <c r="H29" s="121">
        <v>0</v>
      </c>
      <c r="I29" s="121">
        <v>6592</v>
      </c>
      <c r="J29" s="121"/>
      <c r="K29" s="121">
        <v>390</v>
      </c>
      <c r="L29" s="121">
        <v>78679</v>
      </c>
      <c r="M29" s="121">
        <f>SUM(N29,+U29)</f>
        <v>9414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9414</v>
      </c>
      <c r="V29" s="121">
        <f>+SUM(D29,M29)</f>
        <v>95075</v>
      </c>
      <c r="W29" s="121">
        <f>+SUM(E29,N29)</f>
        <v>6982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6592</v>
      </c>
      <c r="AB29" s="121">
        <f>+SUM(J29,S29)</f>
        <v>0</v>
      </c>
      <c r="AC29" s="121">
        <f>+SUM(K29,T29)</f>
        <v>390</v>
      </c>
      <c r="AD29" s="121">
        <f>+SUM(L29,U29)</f>
        <v>88093</v>
      </c>
      <c r="AE29" s="209" t="s">
        <v>326</v>
      </c>
      <c r="AF29" s="208"/>
    </row>
    <row r="30" spans="1:32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SUM(E30,+L30)</f>
        <v>26967</v>
      </c>
      <c r="E30" s="121">
        <f>+SUM(F30:I30,K30)</f>
        <v>6431</v>
      </c>
      <c r="F30" s="121">
        <v>0</v>
      </c>
      <c r="G30" s="121">
        <v>0</v>
      </c>
      <c r="H30" s="121">
        <v>0</v>
      </c>
      <c r="I30" s="121">
        <v>5747</v>
      </c>
      <c r="J30" s="121"/>
      <c r="K30" s="121">
        <v>684</v>
      </c>
      <c r="L30" s="121">
        <v>20536</v>
      </c>
      <c r="M30" s="121">
        <f>SUM(N30,+U30)</f>
        <v>16983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16983</v>
      </c>
      <c r="V30" s="121">
        <f>+SUM(D30,M30)</f>
        <v>43950</v>
      </c>
      <c r="W30" s="121">
        <f>+SUM(E30,N30)</f>
        <v>6431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5747</v>
      </c>
      <c r="AB30" s="121">
        <f>+SUM(J30,S30)</f>
        <v>0</v>
      </c>
      <c r="AC30" s="121">
        <f>+SUM(K30,T30)</f>
        <v>684</v>
      </c>
      <c r="AD30" s="121">
        <f>+SUM(L30,U30)</f>
        <v>37519</v>
      </c>
      <c r="AE30" s="209" t="s">
        <v>326</v>
      </c>
      <c r="AF30" s="208"/>
    </row>
    <row r="31" spans="1:32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SUM(E31,+L31)</f>
        <v>30682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30682</v>
      </c>
      <c r="M31" s="121">
        <f>SUM(N31,+U31)</f>
        <v>3189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3189</v>
      </c>
      <c r="V31" s="121">
        <f>+SUM(D31,M31)</f>
        <v>33871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33871</v>
      </c>
      <c r="AE31" s="209" t="s">
        <v>326</v>
      </c>
      <c r="AF31" s="208"/>
    </row>
    <row r="32" spans="1:32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SUM(E32,+L32)</f>
        <v>57231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57231</v>
      </c>
      <c r="M32" s="121">
        <f>SUM(N32,+U32)</f>
        <v>10181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10181</v>
      </c>
      <c r="V32" s="121">
        <f>+SUM(D32,M32)</f>
        <v>67412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67412</v>
      </c>
      <c r="AE32" s="209" t="s">
        <v>326</v>
      </c>
      <c r="AF32" s="208"/>
    </row>
    <row r="33" spans="1:32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SUM(E33,+L33)</f>
        <v>163334</v>
      </c>
      <c r="E33" s="121">
        <f>+SUM(F33:I33,K33)</f>
        <v>16167</v>
      </c>
      <c r="F33" s="121">
        <v>0</v>
      </c>
      <c r="G33" s="121">
        <v>0</v>
      </c>
      <c r="H33" s="121">
        <v>7100</v>
      </c>
      <c r="I33" s="121">
        <v>8902</v>
      </c>
      <c r="J33" s="121"/>
      <c r="K33" s="121">
        <v>165</v>
      </c>
      <c r="L33" s="121">
        <v>147167</v>
      </c>
      <c r="M33" s="121">
        <f>SUM(N33,+U33)</f>
        <v>49701</v>
      </c>
      <c r="N33" s="121">
        <f>+SUM(O33:R33,T33)</f>
        <v>7806</v>
      </c>
      <c r="O33" s="121">
        <v>0</v>
      </c>
      <c r="P33" s="121">
        <v>0</v>
      </c>
      <c r="Q33" s="121">
        <v>7800</v>
      </c>
      <c r="R33" s="121">
        <v>6</v>
      </c>
      <c r="S33" s="121"/>
      <c r="T33" s="121">
        <v>0</v>
      </c>
      <c r="U33" s="121">
        <v>41895</v>
      </c>
      <c r="V33" s="121">
        <f>+SUM(D33,M33)</f>
        <v>213035</v>
      </c>
      <c r="W33" s="121">
        <f>+SUM(E33,N33)</f>
        <v>23973</v>
      </c>
      <c r="X33" s="121">
        <f>+SUM(F33,O33)</f>
        <v>0</v>
      </c>
      <c r="Y33" s="121">
        <f>+SUM(G33,P33)</f>
        <v>0</v>
      </c>
      <c r="Z33" s="121">
        <f>+SUM(H33,Q33)</f>
        <v>14900</v>
      </c>
      <c r="AA33" s="121">
        <f>+SUM(I33,R33)</f>
        <v>8908</v>
      </c>
      <c r="AB33" s="121">
        <f>+SUM(J33,S33)</f>
        <v>0</v>
      </c>
      <c r="AC33" s="121">
        <f>+SUM(K33,T33)</f>
        <v>165</v>
      </c>
      <c r="AD33" s="121">
        <f>+SUM(L33,U33)</f>
        <v>189062</v>
      </c>
      <c r="AE33" s="209" t="s">
        <v>326</v>
      </c>
      <c r="AF33" s="208"/>
    </row>
    <row r="34" spans="1:32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SUM(E34,+L34)</f>
        <v>163641</v>
      </c>
      <c r="E34" s="121">
        <f>+SUM(F34:I34,K34)</f>
        <v>6572</v>
      </c>
      <c r="F34" s="121">
        <v>0</v>
      </c>
      <c r="G34" s="121">
        <v>0</v>
      </c>
      <c r="H34" s="121">
        <v>0</v>
      </c>
      <c r="I34" s="121">
        <v>6572</v>
      </c>
      <c r="J34" s="121"/>
      <c r="K34" s="121">
        <v>0</v>
      </c>
      <c r="L34" s="121">
        <v>157069</v>
      </c>
      <c r="M34" s="121">
        <f>SUM(N34,+U34)</f>
        <v>41560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41560</v>
      </c>
      <c r="V34" s="121">
        <f>+SUM(D34,M34)</f>
        <v>205201</v>
      </c>
      <c r="W34" s="121">
        <f>+SUM(E34,N34)</f>
        <v>6572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6572</v>
      </c>
      <c r="AB34" s="121">
        <f>+SUM(J34,S34)</f>
        <v>0</v>
      </c>
      <c r="AC34" s="121">
        <f>+SUM(K34,T34)</f>
        <v>0</v>
      </c>
      <c r="AD34" s="121">
        <f>+SUM(L34,U34)</f>
        <v>198629</v>
      </c>
      <c r="AE34" s="209" t="s">
        <v>326</v>
      </c>
      <c r="AF34" s="208"/>
    </row>
    <row r="35" spans="1:32" s="136" customFormat="1" ht="13.5" customHeight="1" x14ac:dyDescent="0.15">
      <c r="A35" s="119" t="s">
        <v>38</v>
      </c>
      <c r="B35" s="120" t="s">
        <v>327</v>
      </c>
      <c r="C35" s="119" t="s">
        <v>328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135520</v>
      </c>
      <c r="N35" s="121">
        <f>+SUM(O35:R35,T35)</f>
        <v>114061</v>
      </c>
      <c r="O35" s="121">
        <v>0</v>
      </c>
      <c r="P35" s="121">
        <v>0</v>
      </c>
      <c r="Q35" s="121">
        <v>0</v>
      </c>
      <c r="R35" s="121">
        <v>14720</v>
      </c>
      <c r="S35" s="121">
        <v>220873</v>
      </c>
      <c r="T35" s="121">
        <v>99341</v>
      </c>
      <c r="U35" s="121">
        <v>21459</v>
      </c>
      <c r="V35" s="121">
        <f>+SUM(D35,M35)</f>
        <v>135520</v>
      </c>
      <c r="W35" s="121">
        <f>+SUM(E35,N35)</f>
        <v>114061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14720</v>
      </c>
      <c r="AB35" s="121">
        <f>+SUM(J35,S35)</f>
        <v>220873</v>
      </c>
      <c r="AC35" s="121">
        <f>+SUM(K35,T35)</f>
        <v>99341</v>
      </c>
      <c r="AD35" s="121">
        <f>+SUM(L35,U35)</f>
        <v>21459</v>
      </c>
      <c r="AE35" s="209" t="s">
        <v>326</v>
      </c>
      <c r="AF35" s="208"/>
    </row>
    <row r="36" spans="1:32" s="136" customFormat="1" ht="13.5" customHeight="1" x14ac:dyDescent="0.15">
      <c r="A36" s="119" t="s">
        <v>38</v>
      </c>
      <c r="B36" s="120" t="s">
        <v>329</v>
      </c>
      <c r="C36" s="119" t="s">
        <v>330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1450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162461</v>
      </c>
      <c r="T36" s="121">
        <v>0</v>
      </c>
      <c r="U36" s="121">
        <v>1450</v>
      </c>
      <c r="V36" s="121">
        <f>+SUM(D36,M36)</f>
        <v>1450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162461</v>
      </c>
      <c r="AC36" s="121">
        <f>+SUM(K36,T36)</f>
        <v>0</v>
      </c>
      <c r="AD36" s="121">
        <f>+SUM(L36,U36)</f>
        <v>1450</v>
      </c>
      <c r="AE36" s="209" t="s">
        <v>326</v>
      </c>
      <c r="AF36" s="208"/>
    </row>
    <row r="37" spans="1:32" s="136" customFormat="1" ht="13.5" customHeight="1" x14ac:dyDescent="0.15">
      <c r="A37" s="119" t="s">
        <v>38</v>
      </c>
      <c r="B37" s="120" t="s">
        <v>383</v>
      </c>
      <c r="C37" s="119" t="s">
        <v>384</v>
      </c>
      <c r="D37" s="121">
        <f>SUM(E37,+L37)</f>
        <v>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f>SUM(N37,+U37)</f>
        <v>20116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90000</v>
      </c>
      <c r="T37" s="121">
        <v>0</v>
      </c>
      <c r="U37" s="121">
        <v>20116</v>
      </c>
      <c r="V37" s="121">
        <f>+SUM(D37,M37)</f>
        <v>20116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90000</v>
      </c>
      <c r="AC37" s="121">
        <f>+SUM(K37,T37)</f>
        <v>0</v>
      </c>
      <c r="AD37" s="121">
        <f>+SUM(L37,U37)</f>
        <v>20116</v>
      </c>
      <c r="AE37" s="209" t="s">
        <v>326</v>
      </c>
      <c r="AF37" s="208"/>
    </row>
    <row r="38" spans="1:32" s="136" customFormat="1" ht="13.5" customHeight="1" x14ac:dyDescent="0.15">
      <c r="A38" s="119" t="s">
        <v>38</v>
      </c>
      <c r="B38" s="120" t="s">
        <v>353</v>
      </c>
      <c r="C38" s="119" t="s">
        <v>354</v>
      </c>
      <c r="D38" s="121">
        <f>SUM(E38,+L38)</f>
        <v>760481</v>
      </c>
      <c r="E38" s="121">
        <f>+SUM(F38:I38,K38)</f>
        <v>590675</v>
      </c>
      <c r="F38" s="121">
        <v>572294</v>
      </c>
      <c r="G38" s="121">
        <v>0</v>
      </c>
      <c r="H38" s="121">
        <v>0</v>
      </c>
      <c r="I38" s="121">
        <v>0</v>
      </c>
      <c r="J38" s="121">
        <v>2570393</v>
      </c>
      <c r="K38" s="121">
        <v>18381</v>
      </c>
      <c r="L38" s="121">
        <v>169806</v>
      </c>
      <c r="M38" s="121">
        <f>SUM(N38,+U38)</f>
        <v>1061</v>
      </c>
      <c r="N38" s="121">
        <f>+SUM(O38:R38,T38)</f>
        <v>12</v>
      </c>
      <c r="O38" s="121">
        <v>0</v>
      </c>
      <c r="P38" s="121">
        <v>0</v>
      </c>
      <c r="Q38" s="121">
        <v>0</v>
      </c>
      <c r="R38" s="121">
        <v>0</v>
      </c>
      <c r="S38" s="121">
        <v>295747</v>
      </c>
      <c r="T38" s="121">
        <v>12</v>
      </c>
      <c r="U38" s="121">
        <v>1049</v>
      </c>
      <c r="V38" s="121">
        <f>+SUM(D38,M38)</f>
        <v>761542</v>
      </c>
      <c r="W38" s="121">
        <f>+SUM(E38,N38)</f>
        <v>590687</v>
      </c>
      <c r="X38" s="121">
        <f>+SUM(F38,O38)</f>
        <v>572294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2866140</v>
      </c>
      <c r="AC38" s="121">
        <f>+SUM(K38,T38)</f>
        <v>18393</v>
      </c>
      <c r="AD38" s="121">
        <f>+SUM(L38,U38)</f>
        <v>170855</v>
      </c>
      <c r="AE38" s="209" t="s">
        <v>326</v>
      </c>
      <c r="AF38" s="208"/>
    </row>
    <row r="39" spans="1:32" s="136" customFormat="1" ht="13.5" customHeight="1" x14ac:dyDescent="0.15">
      <c r="A39" s="119" t="s">
        <v>38</v>
      </c>
      <c r="B39" s="120" t="s">
        <v>331</v>
      </c>
      <c r="C39" s="119" t="s">
        <v>332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50088</v>
      </c>
      <c r="N39" s="121">
        <f>+SUM(O39:R39,T39)</f>
        <v>50088</v>
      </c>
      <c r="O39" s="121">
        <v>0</v>
      </c>
      <c r="P39" s="121">
        <v>0</v>
      </c>
      <c r="Q39" s="121">
        <v>0</v>
      </c>
      <c r="R39" s="121">
        <v>35311</v>
      </c>
      <c r="S39" s="121">
        <v>53777</v>
      </c>
      <c r="T39" s="121">
        <v>14777</v>
      </c>
      <c r="U39" s="121">
        <v>0</v>
      </c>
      <c r="V39" s="121">
        <f>+SUM(D39,M39)</f>
        <v>50088</v>
      </c>
      <c r="W39" s="121">
        <f>+SUM(E39,N39)</f>
        <v>50088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35311</v>
      </c>
      <c r="AB39" s="121">
        <f>+SUM(J39,S39)</f>
        <v>53777</v>
      </c>
      <c r="AC39" s="121">
        <f>+SUM(K39,T39)</f>
        <v>14777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 t="s">
        <v>38</v>
      </c>
      <c r="B40" s="120" t="s">
        <v>375</v>
      </c>
      <c r="C40" s="119" t="s">
        <v>413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45152</v>
      </c>
      <c r="N40" s="121">
        <f>+SUM(O40:R40,T40)</f>
        <v>12705</v>
      </c>
      <c r="O40" s="121">
        <v>0</v>
      </c>
      <c r="P40" s="121">
        <v>0</v>
      </c>
      <c r="Q40" s="121">
        <v>0</v>
      </c>
      <c r="R40" s="121">
        <v>12705</v>
      </c>
      <c r="S40" s="121">
        <v>123000</v>
      </c>
      <c r="T40" s="121">
        <v>0</v>
      </c>
      <c r="U40" s="121">
        <v>32447</v>
      </c>
      <c r="V40" s="121">
        <f>+SUM(D40,M40)</f>
        <v>45152</v>
      </c>
      <c r="W40" s="121">
        <f>+SUM(E40,N40)</f>
        <v>12705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12705</v>
      </c>
      <c r="AB40" s="121">
        <f>+SUM(J40,S40)</f>
        <v>123000</v>
      </c>
      <c r="AC40" s="121">
        <f>+SUM(K40,T40)</f>
        <v>0</v>
      </c>
      <c r="AD40" s="121">
        <f>+SUM(L40,U40)</f>
        <v>32447</v>
      </c>
      <c r="AE40" s="209" t="s">
        <v>326</v>
      </c>
      <c r="AF40" s="208"/>
    </row>
    <row r="41" spans="1:32" s="136" customFormat="1" ht="13.5" customHeight="1" x14ac:dyDescent="0.15">
      <c r="A41" s="119" t="s">
        <v>38</v>
      </c>
      <c r="B41" s="120" t="s">
        <v>351</v>
      </c>
      <c r="C41" s="119" t="s">
        <v>352</v>
      </c>
      <c r="D41" s="121">
        <f>SUM(E41,+L41)</f>
        <v>394954</v>
      </c>
      <c r="E41" s="121">
        <f>+SUM(F41:I41,K41)</f>
        <v>394954</v>
      </c>
      <c r="F41" s="121">
        <v>0</v>
      </c>
      <c r="G41" s="121">
        <v>0</v>
      </c>
      <c r="H41" s="121">
        <v>0</v>
      </c>
      <c r="I41" s="121">
        <v>0</v>
      </c>
      <c r="J41" s="121">
        <v>387426</v>
      </c>
      <c r="K41" s="121">
        <v>394954</v>
      </c>
      <c r="L41" s="121">
        <v>0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394954</v>
      </c>
      <c r="W41" s="121">
        <f>+SUM(E41,N41)</f>
        <v>394954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387426</v>
      </c>
      <c r="AC41" s="121">
        <f>+SUM(K41,T41)</f>
        <v>394954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38</v>
      </c>
      <c r="B42" s="120" t="s">
        <v>339</v>
      </c>
      <c r="C42" s="119" t="s">
        <v>340</v>
      </c>
      <c r="D42" s="121">
        <f>SUM(E42,+L42)</f>
        <v>202462</v>
      </c>
      <c r="E42" s="121">
        <f>+SUM(F42:I42,K42)</f>
        <v>103371</v>
      </c>
      <c r="F42" s="121">
        <v>0</v>
      </c>
      <c r="G42" s="121">
        <v>0</v>
      </c>
      <c r="H42" s="121">
        <v>0</v>
      </c>
      <c r="I42" s="121">
        <v>93984</v>
      </c>
      <c r="J42" s="121">
        <v>451499</v>
      </c>
      <c r="K42" s="121">
        <v>9387</v>
      </c>
      <c r="L42" s="121">
        <v>99091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202462</v>
      </c>
      <c r="W42" s="121">
        <f>+SUM(E42,N42)</f>
        <v>103371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93984</v>
      </c>
      <c r="AB42" s="121">
        <f>+SUM(J42,S42)</f>
        <v>451499</v>
      </c>
      <c r="AC42" s="121">
        <f>+SUM(K42,T42)</f>
        <v>9387</v>
      </c>
      <c r="AD42" s="121">
        <f>+SUM(L42,U42)</f>
        <v>99091</v>
      </c>
      <c r="AE42" s="209" t="s">
        <v>326</v>
      </c>
      <c r="AF42" s="208"/>
    </row>
    <row r="43" spans="1:32" s="136" customFormat="1" ht="13.5" customHeight="1" x14ac:dyDescent="0.15">
      <c r="A43" s="119" t="s">
        <v>38</v>
      </c>
      <c r="B43" s="120" t="s">
        <v>333</v>
      </c>
      <c r="C43" s="119" t="s">
        <v>334</v>
      </c>
      <c r="D43" s="121">
        <f>SUM(E43,+L43)</f>
        <v>38188</v>
      </c>
      <c r="E43" s="121">
        <f>+SUM(F43:I43,K43)</f>
        <v>26584</v>
      </c>
      <c r="F43" s="121">
        <v>0</v>
      </c>
      <c r="G43" s="121">
        <v>0</v>
      </c>
      <c r="H43" s="121">
        <v>0</v>
      </c>
      <c r="I43" s="121">
        <v>22576</v>
      </c>
      <c r="J43" s="121">
        <v>132910</v>
      </c>
      <c r="K43" s="121">
        <v>4008</v>
      </c>
      <c r="L43" s="121">
        <v>11604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38188</v>
      </c>
      <c r="W43" s="121">
        <f>+SUM(E43,N43)</f>
        <v>26584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22576</v>
      </c>
      <c r="AB43" s="121">
        <f>+SUM(J43,S43)</f>
        <v>132910</v>
      </c>
      <c r="AC43" s="121">
        <f>+SUM(K43,T43)</f>
        <v>4008</v>
      </c>
      <c r="AD43" s="121">
        <f>+SUM(L43,U43)</f>
        <v>11604</v>
      </c>
      <c r="AE43" s="209" t="s">
        <v>326</v>
      </c>
      <c r="AF43" s="208"/>
    </row>
    <row r="44" spans="1:32" s="136" customFormat="1" ht="13.5" customHeight="1" x14ac:dyDescent="0.15">
      <c r="A44" s="119" t="s">
        <v>38</v>
      </c>
      <c r="B44" s="120" t="s">
        <v>379</v>
      </c>
      <c r="C44" s="119" t="s">
        <v>380</v>
      </c>
      <c r="D44" s="121">
        <f>SUM(E44,+L44)</f>
        <v>34672</v>
      </c>
      <c r="E44" s="121">
        <f>+SUM(F44:I44,K44)</f>
        <v>26161</v>
      </c>
      <c r="F44" s="121">
        <v>0</v>
      </c>
      <c r="G44" s="121">
        <v>0</v>
      </c>
      <c r="H44" s="121">
        <v>0</v>
      </c>
      <c r="I44" s="121">
        <v>15811</v>
      </c>
      <c r="J44" s="121">
        <v>263088</v>
      </c>
      <c r="K44" s="121">
        <v>10350</v>
      </c>
      <c r="L44" s="121">
        <v>8511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34672</v>
      </c>
      <c r="W44" s="121">
        <f>+SUM(E44,N44)</f>
        <v>26161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15811</v>
      </c>
      <c r="AB44" s="121">
        <f>+SUM(J44,S44)</f>
        <v>263088</v>
      </c>
      <c r="AC44" s="121">
        <f>+SUM(K44,T44)</f>
        <v>10350</v>
      </c>
      <c r="AD44" s="121">
        <f>+SUM(L44,U44)</f>
        <v>8511</v>
      </c>
      <c r="AE44" s="209" t="s">
        <v>326</v>
      </c>
      <c r="AF44" s="208"/>
    </row>
    <row r="45" spans="1:32" s="136" customFormat="1" ht="13.5" customHeight="1" x14ac:dyDescent="0.15">
      <c r="A45" s="119" t="s">
        <v>38</v>
      </c>
      <c r="B45" s="120" t="s">
        <v>357</v>
      </c>
      <c r="C45" s="119" t="s">
        <v>358</v>
      </c>
      <c r="D45" s="121">
        <f>SUM(E45,+L45)</f>
        <v>75024</v>
      </c>
      <c r="E45" s="121">
        <f>+SUM(F45:I45,K45)</f>
        <v>65376</v>
      </c>
      <c r="F45" s="121">
        <v>0</v>
      </c>
      <c r="G45" s="121">
        <v>0</v>
      </c>
      <c r="H45" s="121">
        <v>0</v>
      </c>
      <c r="I45" s="121">
        <v>64949</v>
      </c>
      <c r="J45" s="121">
        <v>324453</v>
      </c>
      <c r="K45" s="121">
        <v>427</v>
      </c>
      <c r="L45" s="121">
        <v>9648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75024</v>
      </c>
      <c r="W45" s="121">
        <f>+SUM(E45,N45)</f>
        <v>65376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64949</v>
      </c>
      <c r="AB45" s="121">
        <f>+SUM(J45,S45)</f>
        <v>324453</v>
      </c>
      <c r="AC45" s="121">
        <f>+SUM(K45,T45)</f>
        <v>427</v>
      </c>
      <c r="AD45" s="121">
        <f>+SUM(L45,U45)</f>
        <v>9648</v>
      </c>
      <c r="AE45" s="209" t="s">
        <v>326</v>
      </c>
      <c r="AF45" s="208"/>
    </row>
    <row r="46" spans="1:32" s="136" customFormat="1" ht="13.5" customHeight="1" x14ac:dyDescent="0.15">
      <c r="A46" s="119" t="s">
        <v>38</v>
      </c>
      <c r="B46" s="120" t="s">
        <v>343</v>
      </c>
      <c r="C46" s="119" t="s">
        <v>344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14800</v>
      </c>
      <c r="N46" s="121">
        <f>+SUM(O46:R46,T46)</f>
        <v>14800</v>
      </c>
      <c r="O46" s="121">
        <v>0</v>
      </c>
      <c r="P46" s="121">
        <v>0</v>
      </c>
      <c r="Q46" s="121">
        <v>0</v>
      </c>
      <c r="R46" s="121">
        <v>0</v>
      </c>
      <c r="S46" s="121">
        <v>312906</v>
      </c>
      <c r="T46" s="121">
        <v>14800</v>
      </c>
      <c r="U46" s="121">
        <v>0</v>
      </c>
      <c r="V46" s="121">
        <f>+SUM(D46,M46)</f>
        <v>14800</v>
      </c>
      <c r="W46" s="121">
        <f>+SUM(E46,N46)</f>
        <v>14800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312906</v>
      </c>
      <c r="AC46" s="121">
        <f>+SUM(K46,T46)</f>
        <v>14800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38</v>
      </c>
      <c r="B47" s="120" t="s">
        <v>337</v>
      </c>
      <c r="C47" s="119" t="s">
        <v>338</v>
      </c>
      <c r="D47" s="121">
        <f>SUM(E47,+L47)</f>
        <v>486582</v>
      </c>
      <c r="E47" s="121">
        <f>+SUM(F47:I47,K47)</f>
        <v>486582</v>
      </c>
      <c r="F47" s="121">
        <v>174666</v>
      </c>
      <c r="G47" s="121">
        <v>0</v>
      </c>
      <c r="H47" s="121">
        <v>159800</v>
      </c>
      <c r="I47" s="121">
        <v>117530</v>
      </c>
      <c r="J47" s="121">
        <v>551519</v>
      </c>
      <c r="K47" s="121">
        <v>34586</v>
      </c>
      <c r="L47" s="121">
        <v>0</v>
      </c>
      <c r="M47" s="121">
        <f>SUM(N47,+U47)</f>
        <v>153</v>
      </c>
      <c r="N47" s="121">
        <f>+SUM(O47:R47,T47)</f>
        <v>153</v>
      </c>
      <c r="O47" s="121">
        <v>0</v>
      </c>
      <c r="P47" s="121">
        <v>0</v>
      </c>
      <c r="Q47" s="121">
        <v>0</v>
      </c>
      <c r="R47" s="121">
        <v>0</v>
      </c>
      <c r="S47" s="121">
        <v>182416</v>
      </c>
      <c r="T47" s="121">
        <v>153</v>
      </c>
      <c r="U47" s="121">
        <v>0</v>
      </c>
      <c r="V47" s="121">
        <f>+SUM(D47,M47)</f>
        <v>486735</v>
      </c>
      <c r="W47" s="121">
        <f>+SUM(E47,N47)</f>
        <v>486735</v>
      </c>
      <c r="X47" s="121">
        <f>+SUM(F47,O47)</f>
        <v>174666</v>
      </c>
      <c r="Y47" s="121">
        <f>+SUM(G47,P47)</f>
        <v>0</v>
      </c>
      <c r="Z47" s="121">
        <f>+SUM(H47,Q47)</f>
        <v>159800</v>
      </c>
      <c r="AA47" s="121">
        <f>+SUM(I47,R47)</f>
        <v>117530</v>
      </c>
      <c r="AB47" s="121">
        <f>+SUM(J47,S47)</f>
        <v>733935</v>
      </c>
      <c r="AC47" s="121">
        <f>+SUM(K47,T47)</f>
        <v>34739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38</v>
      </c>
      <c r="B48" s="120" t="s">
        <v>364</v>
      </c>
      <c r="C48" s="119" t="s">
        <v>365</v>
      </c>
      <c r="D48" s="121">
        <f>SUM(E48,+L48)</f>
        <v>62786</v>
      </c>
      <c r="E48" s="121">
        <f>+SUM(F48:I48,K48)</f>
        <v>62786</v>
      </c>
      <c r="F48" s="121">
        <v>0</v>
      </c>
      <c r="G48" s="121">
        <v>0</v>
      </c>
      <c r="H48" s="121">
        <v>0</v>
      </c>
      <c r="I48" s="121">
        <v>38696</v>
      </c>
      <c r="J48" s="121">
        <v>428119</v>
      </c>
      <c r="K48" s="121">
        <v>24090</v>
      </c>
      <c r="L48" s="121">
        <v>0</v>
      </c>
      <c r="M48" s="121">
        <f>SUM(N48,+U48)</f>
        <v>8810</v>
      </c>
      <c r="N48" s="121">
        <f>+SUM(O48:R48,T48)</f>
        <v>8810</v>
      </c>
      <c r="O48" s="121">
        <v>0</v>
      </c>
      <c r="P48" s="121">
        <v>0</v>
      </c>
      <c r="Q48" s="121">
        <v>0</v>
      </c>
      <c r="R48" s="121">
        <v>0</v>
      </c>
      <c r="S48" s="121">
        <v>67363</v>
      </c>
      <c r="T48" s="121">
        <v>8810</v>
      </c>
      <c r="U48" s="121">
        <v>0</v>
      </c>
      <c r="V48" s="121">
        <f>+SUM(D48,M48)</f>
        <v>71596</v>
      </c>
      <c r="W48" s="121">
        <f>+SUM(E48,N48)</f>
        <v>71596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38696</v>
      </c>
      <c r="AB48" s="121">
        <f>+SUM(J48,S48)</f>
        <v>495482</v>
      </c>
      <c r="AC48" s="121">
        <f>+SUM(K48,T48)</f>
        <v>32900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38</v>
      </c>
      <c r="B49" s="120" t="s">
        <v>345</v>
      </c>
      <c r="C49" s="119" t="s">
        <v>346</v>
      </c>
      <c r="D49" s="121">
        <f>SUM(E49,+L49)</f>
        <v>202190</v>
      </c>
      <c r="E49" s="121">
        <f>+SUM(F49:I49,K49)</f>
        <v>146108</v>
      </c>
      <c r="F49" s="121">
        <v>0</v>
      </c>
      <c r="G49" s="121">
        <v>0</v>
      </c>
      <c r="H49" s="121">
        <v>0</v>
      </c>
      <c r="I49" s="121">
        <v>139642</v>
      </c>
      <c r="J49" s="121">
        <v>672503</v>
      </c>
      <c r="K49" s="121">
        <v>6466</v>
      </c>
      <c r="L49" s="121">
        <v>56082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202190</v>
      </c>
      <c r="W49" s="121">
        <f>+SUM(E49,N49)</f>
        <v>146108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139642</v>
      </c>
      <c r="AB49" s="121">
        <f>+SUM(J49,S49)</f>
        <v>672503</v>
      </c>
      <c r="AC49" s="121">
        <f>+SUM(K49,T49)</f>
        <v>6466</v>
      </c>
      <c r="AD49" s="121">
        <f>+SUM(L49,U49)</f>
        <v>56082</v>
      </c>
      <c r="AE49" s="209" t="s">
        <v>326</v>
      </c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275</v>
      </c>
      <c r="D7" s="140">
        <f>+SUM(E7,J7)</f>
        <v>5335819</v>
      </c>
      <c r="E7" s="140">
        <f>+SUM(F7:I7)</f>
        <v>5335819</v>
      </c>
      <c r="F7" s="140">
        <f t="shared" ref="F7:K7" si="0">SUM(F$8:F$257)</f>
        <v>2136</v>
      </c>
      <c r="G7" s="140">
        <f t="shared" si="0"/>
        <v>2984813</v>
      </c>
      <c r="H7" s="140">
        <f t="shared" si="0"/>
        <v>2347640</v>
      </c>
      <c r="I7" s="140">
        <f t="shared" si="0"/>
        <v>1230</v>
      </c>
      <c r="J7" s="140">
        <f t="shared" si="0"/>
        <v>0</v>
      </c>
      <c r="K7" s="140">
        <f t="shared" si="0"/>
        <v>2680031</v>
      </c>
      <c r="L7" s="140">
        <f>+SUM(M7,R7,V7,W7,AC7)</f>
        <v>24000682</v>
      </c>
      <c r="M7" s="140">
        <f>+SUM(N7:Q7)</f>
        <v>5591982</v>
      </c>
      <c r="N7" s="140">
        <f>SUM(N$8:N$257)</f>
        <v>1514838</v>
      </c>
      <c r="O7" s="140">
        <f>SUM(O$8:O$257)</f>
        <v>2619247</v>
      </c>
      <c r="P7" s="140">
        <f>SUM(P$8:P$257)</f>
        <v>1152344</v>
      </c>
      <c r="Q7" s="140">
        <f>SUM(Q$8:Q$257)</f>
        <v>305553</v>
      </c>
      <c r="R7" s="140">
        <f>+SUM(S7:U7)</f>
        <v>3480810</v>
      </c>
      <c r="S7" s="140">
        <f>SUM(S$8:S$257)</f>
        <v>395356</v>
      </c>
      <c r="T7" s="140">
        <f>SUM(T$8:T$257)</f>
        <v>2772799</v>
      </c>
      <c r="U7" s="140">
        <f>SUM(U$8:U$257)</f>
        <v>312655</v>
      </c>
      <c r="V7" s="140">
        <f>SUM(V$8:V$257)</f>
        <v>62295</v>
      </c>
      <c r="W7" s="140">
        <f>+SUM(X7:AA7)</f>
        <v>14834853</v>
      </c>
      <c r="X7" s="140">
        <f t="shared" ref="X7:AD7" si="1">SUM(X$8:X$257)</f>
        <v>4886388</v>
      </c>
      <c r="Y7" s="140">
        <f t="shared" si="1"/>
        <v>9208302</v>
      </c>
      <c r="Z7" s="140">
        <f t="shared" si="1"/>
        <v>619857</v>
      </c>
      <c r="AA7" s="140">
        <f t="shared" si="1"/>
        <v>120306</v>
      </c>
      <c r="AB7" s="140">
        <f t="shared" si="1"/>
        <v>3101879</v>
      </c>
      <c r="AC7" s="140">
        <f t="shared" si="1"/>
        <v>30742</v>
      </c>
      <c r="AD7" s="140">
        <f t="shared" si="1"/>
        <v>4100726</v>
      </c>
      <c r="AE7" s="140">
        <f>+SUM(D7,L7,AD7)</f>
        <v>33437227</v>
      </c>
      <c r="AF7" s="140">
        <f>+SUM(AG7,AL7)</f>
        <v>547561</v>
      </c>
      <c r="AG7" s="140">
        <f>+SUM(AH7:AK7)</f>
        <v>540591</v>
      </c>
      <c r="AH7" s="140">
        <f t="shared" ref="AH7:AM7" si="2">SUM(AH$8:AH$257)</f>
        <v>0</v>
      </c>
      <c r="AI7" s="140">
        <f t="shared" si="2"/>
        <v>540591</v>
      </c>
      <c r="AJ7" s="140">
        <f t="shared" si="2"/>
        <v>0</v>
      </c>
      <c r="AK7" s="140">
        <f t="shared" si="2"/>
        <v>0</v>
      </c>
      <c r="AL7" s="140">
        <f t="shared" si="2"/>
        <v>6970</v>
      </c>
      <c r="AM7" s="140">
        <f t="shared" si="2"/>
        <v>65887</v>
      </c>
      <c r="AN7" s="140">
        <f>+SUM(AO7,AT7,AX7,AY7,BE7)</f>
        <v>3576551</v>
      </c>
      <c r="AO7" s="140">
        <f>+SUM(AP7:AS7)</f>
        <v>886530</v>
      </c>
      <c r="AP7" s="140">
        <f>SUM(AP$8:AP$257)</f>
        <v>661526</v>
      </c>
      <c r="AQ7" s="140">
        <f>SUM(AQ$8:AQ$257)</f>
        <v>137184</v>
      </c>
      <c r="AR7" s="140">
        <f>SUM(AR$8:AR$257)</f>
        <v>87820</v>
      </c>
      <c r="AS7" s="140">
        <f>SUM(AS$8:AS$257)</f>
        <v>0</v>
      </c>
      <c r="AT7" s="140">
        <f>+SUM(AU7:AW7)</f>
        <v>1145206</v>
      </c>
      <c r="AU7" s="140">
        <f>SUM(AU$8:AU$257)</f>
        <v>31592</v>
      </c>
      <c r="AV7" s="140">
        <f>SUM(AV$8:AV$257)</f>
        <v>1113224</v>
      </c>
      <c r="AW7" s="140">
        <f>SUM(AW$8:AW$257)</f>
        <v>390</v>
      </c>
      <c r="AX7" s="140">
        <f>SUM(AX$8:AX$257)</f>
        <v>0</v>
      </c>
      <c r="AY7" s="140">
        <f>+SUM(AZ7:BC7)</f>
        <v>1544815</v>
      </c>
      <c r="AZ7" s="140">
        <f t="shared" ref="AZ7:BF7" si="3">SUM(AZ$8:AZ$257)</f>
        <v>230426</v>
      </c>
      <c r="BA7" s="140">
        <f t="shared" si="3"/>
        <v>1250959</v>
      </c>
      <c r="BB7" s="140">
        <f t="shared" si="3"/>
        <v>17515</v>
      </c>
      <c r="BC7" s="140">
        <f t="shared" si="3"/>
        <v>45915</v>
      </c>
      <c r="BD7" s="140">
        <f t="shared" si="3"/>
        <v>1442656</v>
      </c>
      <c r="BE7" s="140">
        <f t="shared" si="3"/>
        <v>0</v>
      </c>
      <c r="BF7" s="140">
        <f t="shared" si="3"/>
        <v>385009</v>
      </c>
      <c r="BG7" s="140">
        <f>+SUM(BF7,AN7,AF7)</f>
        <v>4509121</v>
      </c>
      <c r="BH7" s="140">
        <f t="shared" ref="BH7:CI7" si="4">SUM(D7,AF7)</f>
        <v>5883380</v>
      </c>
      <c r="BI7" s="140">
        <f t="shared" si="4"/>
        <v>5876410</v>
      </c>
      <c r="BJ7" s="140">
        <f t="shared" si="4"/>
        <v>2136</v>
      </c>
      <c r="BK7" s="140">
        <f t="shared" si="4"/>
        <v>3525404</v>
      </c>
      <c r="BL7" s="140">
        <f t="shared" si="4"/>
        <v>2347640</v>
      </c>
      <c r="BM7" s="140">
        <f t="shared" si="4"/>
        <v>1230</v>
      </c>
      <c r="BN7" s="140">
        <f t="shared" si="4"/>
        <v>6970</v>
      </c>
      <c r="BO7" s="140">
        <f t="shared" si="4"/>
        <v>2745918</v>
      </c>
      <c r="BP7" s="140">
        <f t="shared" si="4"/>
        <v>27577233</v>
      </c>
      <c r="BQ7" s="140">
        <f t="shared" si="4"/>
        <v>6478512</v>
      </c>
      <c r="BR7" s="140">
        <f t="shared" si="4"/>
        <v>2176364</v>
      </c>
      <c r="BS7" s="140">
        <f t="shared" si="4"/>
        <v>2756431</v>
      </c>
      <c r="BT7" s="140">
        <f t="shared" si="4"/>
        <v>1240164</v>
      </c>
      <c r="BU7" s="140">
        <f t="shared" si="4"/>
        <v>305553</v>
      </c>
      <c r="BV7" s="140">
        <f t="shared" si="4"/>
        <v>4626016</v>
      </c>
      <c r="BW7" s="140">
        <f t="shared" si="4"/>
        <v>426948</v>
      </c>
      <c r="BX7" s="140">
        <f t="shared" si="4"/>
        <v>3886023</v>
      </c>
      <c r="BY7" s="140">
        <f t="shared" si="4"/>
        <v>313045</v>
      </c>
      <c r="BZ7" s="140">
        <f t="shared" si="4"/>
        <v>62295</v>
      </c>
      <c r="CA7" s="140">
        <f t="shared" si="4"/>
        <v>16379668</v>
      </c>
      <c r="CB7" s="140">
        <f t="shared" si="4"/>
        <v>5116814</v>
      </c>
      <c r="CC7" s="140">
        <f t="shared" si="4"/>
        <v>10459261</v>
      </c>
      <c r="CD7" s="140">
        <f t="shared" si="4"/>
        <v>637372</v>
      </c>
      <c r="CE7" s="140">
        <f t="shared" si="4"/>
        <v>166221</v>
      </c>
      <c r="CF7" s="140">
        <f t="shared" si="4"/>
        <v>4544535</v>
      </c>
      <c r="CG7" s="140">
        <f t="shared" si="4"/>
        <v>30742</v>
      </c>
      <c r="CH7" s="140">
        <f t="shared" si="4"/>
        <v>4485735</v>
      </c>
      <c r="CI7" s="140">
        <f t="shared" si="4"/>
        <v>37946348</v>
      </c>
    </row>
    <row r="8" spans="1:87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+SUM(E8,J8)</f>
        <v>213368</v>
      </c>
      <c r="E8" s="121">
        <f>+SUM(F8:I8)</f>
        <v>213368</v>
      </c>
      <c r="F8" s="121">
        <v>0</v>
      </c>
      <c r="G8" s="121">
        <v>205725</v>
      </c>
      <c r="H8" s="121">
        <v>6413</v>
      </c>
      <c r="I8" s="121">
        <v>1230</v>
      </c>
      <c r="J8" s="121">
        <v>0</v>
      </c>
      <c r="K8" s="121">
        <v>0</v>
      </c>
      <c r="L8" s="121">
        <f>+SUM(M8,R8,V8,W8,AC8)</f>
        <v>8518316</v>
      </c>
      <c r="M8" s="121">
        <f>+SUM(N8:Q8)</f>
        <v>2643193</v>
      </c>
      <c r="N8" s="121">
        <v>480920</v>
      </c>
      <c r="O8" s="121">
        <v>1402467</v>
      </c>
      <c r="P8" s="121">
        <v>695027</v>
      </c>
      <c r="Q8" s="121">
        <v>64779</v>
      </c>
      <c r="R8" s="121">
        <f>+SUM(S8:U8)</f>
        <v>597048</v>
      </c>
      <c r="S8" s="121">
        <v>155229</v>
      </c>
      <c r="T8" s="121">
        <v>404510</v>
      </c>
      <c r="U8" s="121">
        <v>37309</v>
      </c>
      <c r="V8" s="121">
        <v>0</v>
      </c>
      <c r="W8" s="121">
        <f>+SUM(X8:AA8)</f>
        <v>5278075</v>
      </c>
      <c r="X8" s="121">
        <v>1503668</v>
      </c>
      <c r="Y8" s="121">
        <v>3721791</v>
      </c>
      <c r="Z8" s="121">
        <v>52616</v>
      </c>
      <c r="AA8" s="121">
        <v>0</v>
      </c>
      <c r="AB8" s="121">
        <v>75679</v>
      </c>
      <c r="AC8" s="121">
        <v>0</v>
      </c>
      <c r="AD8" s="121">
        <v>2558517</v>
      </c>
      <c r="AE8" s="121">
        <f>+SUM(D8,L8,AD8)</f>
        <v>11290201</v>
      </c>
      <c r="AF8" s="121">
        <f>+SUM(AG8,AL8)</f>
        <v>317540</v>
      </c>
      <c r="AG8" s="121">
        <f>+SUM(AH8:AK8)</f>
        <v>310570</v>
      </c>
      <c r="AH8" s="121">
        <v>0</v>
      </c>
      <c r="AI8" s="121">
        <v>310570</v>
      </c>
      <c r="AJ8" s="121">
        <v>0</v>
      </c>
      <c r="AK8" s="121">
        <v>0</v>
      </c>
      <c r="AL8" s="121">
        <v>6970</v>
      </c>
      <c r="AM8" s="121">
        <v>0</v>
      </c>
      <c r="AN8" s="121">
        <f>+SUM(AO8,AT8,AX8,AY8,BE8)</f>
        <v>1009727</v>
      </c>
      <c r="AO8" s="121">
        <f>+SUM(AP8:AS8)</f>
        <v>299631</v>
      </c>
      <c r="AP8" s="121">
        <v>299631</v>
      </c>
      <c r="AQ8" s="121">
        <v>0</v>
      </c>
      <c r="AR8" s="121">
        <v>0</v>
      </c>
      <c r="AS8" s="121">
        <v>0</v>
      </c>
      <c r="AT8" s="121">
        <f>+SUM(AU8:AW8)</f>
        <v>205040</v>
      </c>
      <c r="AU8" s="121">
        <v>8956</v>
      </c>
      <c r="AV8" s="121">
        <v>196084</v>
      </c>
      <c r="AW8" s="121">
        <v>0</v>
      </c>
      <c r="AX8" s="121">
        <v>0</v>
      </c>
      <c r="AY8" s="121">
        <f>+SUM(AZ8:BC8)</f>
        <v>505056</v>
      </c>
      <c r="AZ8" s="121">
        <v>0</v>
      </c>
      <c r="BA8" s="121">
        <v>499402</v>
      </c>
      <c r="BB8" s="121">
        <v>0</v>
      </c>
      <c r="BC8" s="121">
        <v>5654</v>
      </c>
      <c r="BD8" s="121">
        <v>267770</v>
      </c>
      <c r="BE8" s="121">
        <v>0</v>
      </c>
      <c r="BF8" s="121">
        <v>22686</v>
      </c>
      <c r="BG8" s="121">
        <f>+SUM(BF8,AN8,AF8)</f>
        <v>1349953</v>
      </c>
      <c r="BH8" s="121">
        <f>SUM(D8,AF8)</f>
        <v>530908</v>
      </c>
      <c r="BI8" s="121">
        <f>SUM(E8,AG8)</f>
        <v>523938</v>
      </c>
      <c r="BJ8" s="121">
        <f>SUM(F8,AH8)</f>
        <v>0</v>
      </c>
      <c r="BK8" s="121">
        <f>SUM(G8,AI8)</f>
        <v>516295</v>
      </c>
      <c r="BL8" s="121">
        <f>SUM(H8,AJ8)</f>
        <v>6413</v>
      </c>
      <c r="BM8" s="121">
        <f>SUM(I8,AK8)</f>
        <v>1230</v>
      </c>
      <c r="BN8" s="121">
        <f>SUM(J8,AL8)</f>
        <v>6970</v>
      </c>
      <c r="BO8" s="121">
        <f>SUM(K8,AM8)</f>
        <v>0</v>
      </c>
      <c r="BP8" s="121">
        <f>SUM(L8,AN8)</f>
        <v>9528043</v>
      </c>
      <c r="BQ8" s="121">
        <f>SUM(M8,AO8)</f>
        <v>2942824</v>
      </c>
      <c r="BR8" s="121">
        <f>SUM(N8,AP8)</f>
        <v>780551</v>
      </c>
      <c r="BS8" s="121">
        <f>SUM(O8,AQ8)</f>
        <v>1402467</v>
      </c>
      <c r="BT8" s="121">
        <f>SUM(P8,AR8)</f>
        <v>695027</v>
      </c>
      <c r="BU8" s="121">
        <f>SUM(Q8,AS8)</f>
        <v>64779</v>
      </c>
      <c r="BV8" s="121">
        <f>SUM(R8,AT8)</f>
        <v>802088</v>
      </c>
      <c r="BW8" s="121">
        <f>SUM(S8,AU8)</f>
        <v>164185</v>
      </c>
      <c r="BX8" s="121">
        <f>SUM(T8,AV8)</f>
        <v>600594</v>
      </c>
      <c r="BY8" s="121">
        <f>SUM(U8,AW8)</f>
        <v>37309</v>
      </c>
      <c r="BZ8" s="121">
        <f>SUM(V8,AX8)</f>
        <v>0</v>
      </c>
      <c r="CA8" s="121">
        <f>SUM(W8,AY8)</f>
        <v>5783131</v>
      </c>
      <c r="CB8" s="121">
        <f>SUM(X8,AZ8)</f>
        <v>1503668</v>
      </c>
      <c r="CC8" s="121">
        <f>SUM(Y8,BA8)</f>
        <v>4221193</v>
      </c>
      <c r="CD8" s="121">
        <f>SUM(Z8,BB8)</f>
        <v>52616</v>
      </c>
      <c r="CE8" s="121">
        <f>SUM(AA8,BC8)</f>
        <v>5654</v>
      </c>
      <c r="CF8" s="121">
        <f>SUM(AB8,BD8)</f>
        <v>343449</v>
      </c>
      <c r="CG8" s="121">
        <f>SUM(AC8,BE8)</f>
        <v>0</v>
      </c>
      <c r="CH8" s="121">
        <f>SUM(AD8,BF8)</f>
        <v>2581203</v>
      </c>
      <c r="CI8" s="121">
        <f>SUM(AE8,BG8)</f>
        <v>12640154</v>
      </c>
    </row>
    <row r="9" spans="1:87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+SUM(E9,J9)</f>
        <v>720500</v>
      </c>
      <c r="E9" s="121">
        <f>+SUM(F9:I9)</f>
        <v>720500</v>
      </c>
      <c r="F9" s="121">
        <v>0</v>
      </c>
      <c r="G9" s="121">
        <v>720500</v>
      </c>
      <c r="H9" s="121">
        <v>0</v>
      </c>
      <c r="I9" s="121">
        <v>0</v>
      </c>
      <c r="J9" s="121">
        <v>0</v>
      </c>
      <c r="K9" s="121">
        <v>1817</v>
      </c>
      <c r="L9" s="121">
        <f>+SUM(M9,R9,V9,W9,AC9)</f>
        <v>5524170</v>
      </c>
      <c r="M9" s="121">
        <f>+SUM(N9:Q9)</f>
        <v>1159603</v>
      </c>
      <c r="N9" s="121">
        <v>240081</v>
      </c>
      <c r="O9" s="121">
        <v>754009</v>
      </c>
      <c r="P9" s="121">
        <v>0</v>
      </c>
      <c r="Q9" s="121">
        <v>165513</v>
      </c>
      <c r="R9" s="121">
        <f>+SUM(S9:U9)</f>
        <v>244591</v>
      </c>
      <c r="S9" s="121">
        <v>100505</v>
      </c>
      <c r="T9" s="121">
        <v>54910</v>
      </c>
      <c r="U9" s="121">
        <v>89176</v>
      </c>
      <c r="V9" s="121">
        <v>15918</v>
      </c>
      <c r="W9" s="121">
        <f>+SUM(X9:AA9)</f>
        <v>4104058</v>
      </c>
      <c r="X9" s="121">
        <v>1093080</v>
      </c>
      <c r="Y9" s="121">
        <v>2872382</v>
      </c>
      <c r="Z9" s="121">
        <v>138596</v>
      </c>
      <c r="AA9" s="121">
        <v>0</v>
      </c>
      <c r="AB9" s="121">
        <v>511971</v>
      </c>
      <c r="AC9" s="121">
        <v>0</v>
      </c>
      <c r="AD9" s="121">
        <v>215539</v>
      </c>
      <c r="AE9" s="121">
        <f>+SUM(D9,L9,AD9)</f>
        <v>6460209</v>
      </c>
      <c r="AF9" s="121">
        <f>+SUM(AG9,AL9)</f>
        <v>108900</v>
      </c>
      <c r="AG9" s="121">
        <f>+SUM(AH9:AK9)</f>
        <v>108900</v>
      </c>
      <c r="AH9" s="121">
        <v>0</v>
      </c>
      <c r="AI9" s="121">
        <v>108900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432675</v>
      </c>
      <c r="AO9" s="121">
        <f>+SUM(AP9:AS9)</f>
        <v>201513</v>
      </c>
      <c r="AP9" s="121">
        <v>35032</v>
      </c>
      <c r="AQ9" s="121">
        <v>112054</v>
      </c>
      <c r="AR9" s="121">
        <v>54427</v>
      </c>
      <c r="AS9" s="121">
        <v>0</v>
      </c>
      <c r="AT9" s="121">
        <f>+SUM(AU9:AW9)</f>
        <v>116133</v>
      </c>
      <c r="AU9" s="121">
        <v>9726</v>
      </c>
      <c r="AV9" s="121">
        <v>106407</v>
      </c>
      <c r="AW9" s="121">
        <v>0</v>
      </c>
      <c r="AX9" s="121">
        <v>0</v>
      </c>
      <c r="AY9" s="121">
        <f>+SUM(AZ9:BC9)</f>
        <v>115029</v>
      </c>
      <c r="AZ9" s="121">
        <v>27016</v>
      </c>
      <c r="BA9" s="121">
        <v>88013</v>
      </c>
      <c r="BB9" s="121">
        <v>0</v>
      </c>
      <c r="BC9" s="121">
        <v>0</v>
      </c>
      <c r="BD9" s="121">
        <v>136109</v>
      </c>
      <c r="BE9" s="121">
        <v>0</v>
      </c>
      <c r="BF9" s="121">
        <v>210172</v>
      </c>
      <c r="BG9" s="121">
        <f>+SUM(BF9,AN9,AF9)</f>
        <v>751747</v>
      </c>
      <c r="BH9" s="121">
        <f>SUM(D9,AF9)</f>
        <v>829400</v>
      </c>
      <c r="BI9" s="121">
        <f>SUM(E9,AG9)</f>
        <v>829400</v>
      </c>
      <c r="BJ9" s="121">
        <f>SUM(F9,AH9)</f>
        <v>0</v>
      </c>
      <c r="BK9" s="121">
        <f>SUM(G9,AI9)</f>
        <v>829400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1817</v>
      </c>
      <c r="BP9" s="121">
        <f>SUM(L9,AN9)</f>
        <v>5956845</v>
      </c>
      <c r="BQ9" s="121">
        <f>SUM(M9,AO9)</f>
        <v>1361116</v>
      </c>
      <c r="BR9" s="121">
        <f>SUM(N9,AP9)</f>
        <v>275113</v>
      </c>
      <c r="BS9" s="121">
        <f>SUM(O9,AQ9)</f>
        <v>866063</v>
      </c>
      <c r="BT9" s="121">
        <f>SUM(P9,AR9)</f>
        <v>54427</v>
      </c>
      <c r="BU9" s="121">
        <f>SUM(Q9,AS9)</f>
        <v>165513</v>
      </c>
      <c r="BV9" s="121">
        <f>SUM(R9,AT9)</f>
        <v>360724</v>
      </c>
      <c r="BW9" s="121">
        <f>SUM(S9,AU9)</f>
        <v>110231</v>
      </c>
      <c r="BX9" s="121">
        <f>SUM(T9,AV9)</f>
        <v>161317</v>
      </c>
      <c r="BY9" s="121">
        <f>SUM(U9,AW9)</f>
        <v>89176</v>
      </c>
      <c r="BZ9" s="121">
        <f>SUM(V9,AX9)</f>
        <v>15918</v>
      </c>
      <c r="CA9" s="121">
        <f>SUM(W9,AY9)</f>
        <v>4219087</v>
      </c>
      <c r="CB9" s="121">
        <f>SUM(X9,AZ9)</f>
        <v>1120096</v>
      </c>
      <c r="CC9" s="121">
        <f>SUM(Y9,BA9)</f>
        <v>2960395</v>
      </c>
      <c r="CD9" s="121">
        <f>SUM(Z9,BB9)</f>
        <v>138596</v>
      </c>
      <c r="CE9" s="121">
        <f>SUM(AA9,BC9)</f>
        <v>0</v>
      </c>
      <c r="CF9" s="121">
        <f>SUM(AB9,BD9)</f>
        <v>648080</v>
      </c>
      <c r="CG9" s="121">
        <f>SUM(AC9,BE9)</f>
        <v>0</v>
      </c>
      <c r="CH9" s="121">
        <f>SUM(AD9,BF9)</f>
        <v>425711</v>
      </c>
      <c r="CI9" s="121">
        <f>SUM(AE9,BG9)</f>
        <v>7211956</v>
      </c>
    </row>
    <row r="10" spans="1:87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+SUM(E10,J10)</f>
        <v>263497</v>
      </c>
      <c r="E10" s="121">
        <f>+SUM(F10:I10)</f>
        <v>263497</v>
      </c>
      <c r="F10" s="121">
        <v>0</v>
      </c>
      <c r="G10" s="121">
        <v>263497</v>
      </c>
      <c r="H10" s="121">
        <v>0</v>
      </c>
      <c r="I10" s="121">
        <v>0</v>
      </c>
      <c r="J10" s="121">
        <v>0</v>
      </c>
      <c r="K10" s="121">
        <v>47646</v>
      </c>
      <c r="L10" s="121">
        <f>+SUM(M10,R10,V10,W10,AC10)</f>
        <v>507618</v>
      </c>
      <c r="M10" s="121">
        <f>+SUM(N10:Q10)</f>
        <v>90118</v>
      </c>
      <c r="N10" s="121">
        <v>90118</v>
      </c>
      <c r="O10" s="121">
        <v>0</v>
      </c>
      <c r="P10" s="121">
        <v>0</v>
      </c>
      <c r="Q10" s="121">
        <v>0</v>
      </c>
      <c r="R10" s="121">
        <f>+SUM(S10:U10)</f>
        <v>20667</v>
      </c>
      <c r="S10" s="121">
        <v>4080</v>
      </c>
      <c r="T10" s="121">
        <v>0</v>
      </c>
      <c r="U10" s="121">
        <v>16587</v>
      </c>
      <c r="V10" s="121">
        <v>13102</v>
      </c>
      <c r="W10" s="121">
        <f>+SUM(X10:AA10)</f>
        <v>383703</v>
      </c>
      <c r="X10" s="121">
        <v>351769</v>
      </c>
      <c r="Y10" s="121">
        <v>484</v>
      </c>
      <c r="Z10" s="121">
        <v>31450</v>
      </c>
      <c r="AA10" s="121">
        <v>0</v>
      </c>
      <c r="AB10" s="121">
        <v>437778</v>
      </c>
      <c r="AC10" s="121">
        <v>28</v>
      </c>
      <c r="AD10" s="121">
        <v>61968</v>
      </c>
      <c r="AE10" s="121">
        <f>+SUM(D10,L10,AD10)</f>
        <v>833083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37324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237972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263497</v>
      </c>
      <c r="BI10" s="121">
        <f>SUM(E10,AG10)</f>
        <v>263497</v>
      </c>
      <c r="BJ10" s="121">
        <f>SUM(F10,AH10)</f>
        <v>0</v>
      </c>
      <c r="BK10" s="121">
        <f>SUM(G10,AI10)</f>
        <v>263497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84970</v>
      </c>
      <c r="BP10" s="121">
        <f>SUM(L10,AN10)</f>
        <v>507618</v>
      </c>
      <c r="BQ10" s="121">
        <f>SUM(M10,AO10)</f>
        <v>90118</v>
      </c>
      <c r="BR10" s="121">
        <f>SUM(N10,AP10)</f>
        <v>90118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20667</v>
      </c>
      <c r="BW10" s="121">
        <f>SUM(S10,AU10)</f>
        <v>4080</v>
      </c>
      <c r="BX10" s="121">
        <f>SUM(T10,AV10)</f>
        <v>0</v>
      </c>
      <c r="BY10" s="121">
        <f>SUM(U10,AW10)</f>
        <v>16587</v>
      </c>
      <c r="BZ10" s="121">
        <f>SUM(V10,AX10)</f>
        <v>13102</v>
      </c>
      <c r="CA10" s="121">
        <f>SUM(W10,AY10)</f>
        <v>383703</v>
      </c>
      <c r="CB10" s="121">
        <f>SUM(X10,AZ10)</f>
        <v>351769</v>
      </c>
      <c r="CC10" s="121">
        <f>SUM(Y10,BA10)</f>
        <v>484</v>
      </c>
      <c r="CD10" s="121">
        <f>SUM(Z10,BB10)</f>
        <v>31450</v>
      </c>
      <c r="CE10" s="121">
        <f>SUM(AA10,BC10)</f>
        <v>0</v>
      </c>
      <c r="CF10" s="121">
        <f>SUM(AB10,BD10)</f>
        <v>675750</v>
      </c>
      <c r="CG10" s="121">
        <f>SUM(AC10,BE10)</f>
        <v>28</v>
      </c>
      <c r="CH10" s="121">
        <f>SUM(AD10,BF10)</f>
        <v>61968</v>
      </c>
      <c r="CI10" s="121">
        <f>SUM(AE10,BG10)</f>
        <v>833083</v>
      </c>
    </row>
    <row r="11" spans="1:87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950099</v>
      </c>
      <c r="M11" s="121">
        <f>+SUM(N11:Q11)</f>
        <v>185315</v>
      </c>
      <c r="N11" s="121">
        <v>118578</v>
      </c>
      <c r="O11" s="121">
        <v>56379</v>
      </c>
      <c r="P11" s="121">
        <v>0</v>
      </c>
      <c r="Q11" s="121">
        <v>10358</v>
      </c>
      <c r="R11" s="121">
        <f>+SUM(S11:U11)</f>
        <v>372903</v>
      </c>
      <c r="S11" s="121">
        <v>11368</v>
      </c>
      <c r="T11" s="121">
        <v>354602</v>
      </c>
      <c r="U11" s="121">
        <v>6933</v>
      </c>
      <c r="V11" s="121">
        <v>0</v>
      </c>
      <c r="W11" s="121">
        <f>+SUM(X11:AA11)</f>
        <v>391881</v>
      </c>
      <c r="X11" s="121">
        <v>152128</v>
      </c>
      <c r="Y11" s="121">
        <v>218666</v>
      </c>
      <c r="Z11" s="121">
        <v>16830</v>
      </c>
      <c r="AA11" s="121">
        <v>4257</v>
      </c>
      <c r="AB11" s="121">
        <v>0</v>
      </c>
      <c r="AC11" s="121">
        <v>0</v>
      </c>
      <c r="AD11" s="121">
        <v>38984</v>
      </c>
      <c r="AE11" s="121">
        <f>+SUM(D11,L11,AD11)</f>
        <v>989083</v>
      </c>
      <c r="AF11" s="121">
        <f>+SUM(AG11,AL11)</f>
        <v>53565</v>
      </c>
      <c r="AG11" s="121">
        <f>+SUM(AH11:AK11)</f>
        <v>53565</v>
      </c>
      <c r="AH11" s="121">
        <v>0</v>
      </c>
      <c r="AI11" s="121">
        <v>53565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50162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17917</v>
      </c>
      <c r="AU11" s="121">
        <v>751</v>
      </c>
      <c r="AV11" s="121">
        <v>17166</v>
      </c>
      <c r="AW11" s="121">
        <v>0</v>
      </c>
      <c r="AX11" s="121">
        <v>0</v>
      </c>
      <c r="AY11" s="121">
        <f>+SUM(AZ11:BC11)</f>
        <v>32245</v>
      </c>
      <c r="AZ11" s="121">
        <v>5757</v>
      </c>
      <c r="BA11" s="121">
        <v>26488</v>
      </c>
      <c r="BB11" s="121">
        <v>0</v>
      </c>
      <c r="BC11" s="121">
        <v>0</v>
      </c>
      <c r="BD11" s="121">
        <v>0</v>
      </c>
      <c r="BE11" s="121">
        <v>0</v>
      </c>
      <c r="BF11" s="121">
        <v>10628</v>
      </c>
      <c r="BG11" s="121">
        <f>+SUM(BF11,AN11,AF11)</f>
        <v>114355</v>
      </c>
      <c r="BH11" s="121">
        <f>SUM(D11,AF11)</f>
        <v>53565</v>
      </c>
      <c r="BI11" s="121">
        <f>SUM(E11,AG11)</f>
        <v>53565</v>
      </c>
      <c r="BJ11" s="121">
        <f>SUM(F11,AH11)</f>
        <v>0</v>
      </c>
      <c r="BK11" s="121">
        <f>SUM(G11,AI11)</f>
        <v>53565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1000261</v>
      </c>
      <c r="BQ11" s="121">
        <f>SUM(M11,AO11)</f>
        <v>185315</v>
      </c>
      <c r="BR11" s="121">
        <f>SUM(N11,AP11)</f>
        <v>118578</v>
      </c>
      <c r="BS11" s="121">
        <f>SUM(O11,AQ11)</f>
        <v>56379</v>
      </c>
      <c r="BT11" s="121">
        <f>SUM(P11,AR11)</f>
        <v>0</v>
      </c>
      <c r="BU11" s="121">
        <f>SUM(Q11,AS11)</f>
        <v>10358</v>
      </c>
      <c r="BV11" s="121">
        <f>SUM(R11,AT11)</f>
        <v>390820</v>
      </c>
      <c r="BW11" s="121">
        <f>SUM(S11,AU11)</f>
        <v>12119</v>
      </c>
      <c r="BX11" s="121">
        <f>SUM(T11,AV11)</f>
        <v>371768</v>
      </c>
      <c r="BY11" s="121">
        <f>SUM(U11,AW11)</f>
        <v>6933</v>
      </c>
      <c r="BZ11" s="121">
        <f>SUM(V11,AX11)</f>
        <v>0</v>
      </c>
      <c r="CA11" s="121">
        <f>SUM(W11,AY11)</f>
        <v>424126</v>
      </c>
      <c r="CB11" s="121">
        <f>SUM(X11,AZ11)</f>
        <v>157885</v>
      </c>
      <c r="CC11" s="121">
        <f>SUM(Y11,BA11)</f>
        <v>245154</v>
      </c>
      <c r="CD11" s="121">
        <f>SUM(Z11,BB11)</f>
        <v>16830</v>
      </c>
      <c r="CE11" s="121">
        <f>SUM(AA11,BC11)</f>
        <v>4257</v>
      </c>
      <c r="CF11" s="121">
        <f>SUM(AB11,BD11)</f>
        <v>0</v>
      </c>
      <c r="CG11" s="121">
        <f>SUM(AC11,BE11)</f>
        <v>0</v>
      </c>
      <c r="CH11" s="121">
        <f>SUM(AD11,BF11)</f>
        <v>49612</v>
      </c>
      <c r="CI11" s="121">
        <f>SUM(AE11,BG11)</f>
        <v>1103438</v>
      </c>
    </row>
    <row r="12" spans="1:87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+SUM(E12,J12)</f>
        <v>1938</v>
      </c>
      <c r="E12" s="121">
        <f>+SUM(F12:I12)</f>
        <v>1938</v>
      </c>
      <c r="F12" s="121">
        <v>1938</v>
      </c>
      <c r="G12" s="121">
        <v>0</v>
      </c>
      <c r="H12" s="121">
        <v>0</v>
      </c>
      <c r="I12" s="121">
        <v>0</v>
      </c>
      <c r="J12" s="121">
        <v>0</v>
      </c>
      <c r="K12" s="121">
        <v>872349</v>
      </c>
      <c r="L12" s="121">
        <f>+SUM(M12,R12,V12,W12,AC12)</f>
        <v>326079</v>
      </c>
      <c r="M12" s="121">
        <f>+SUM(N12:Q12)</f>
        <v>177838</v>
      </c>
      <c r="N12" s="121">
        <v>22230</v>
      </c>
      <c r="O12" s="121">
        <v>155608</v>
      </c>
      <c r="P12" s="121">
        <v>0</v>
      </c>
      <c r="Q12" s="121">
        <v>0</v>
      </c>
      <c r="R12" s="121">
        <f>+SUM(S12:U12)</f>
        <v>12496</v>
      </c>
      <c r="S12" s="121">
        <v>12496</v>
      </c>
      <c r="T12" s="121">
        <v>0</v>
      </c>
      <c r="U12" s="121">
        <v>0</v>
      </c>
      <c r="V12" s="121">
        <v>0</v>
      </c>
      <c r="W12" s="121">
        <f>+SUM(X12:AA12)</f>
        <v>135745</v>
      </c>
      <c r="X12" s="121">
        <v>104956</v>
      </c>
      <c r="Y12" s="121">
        <v>0</v>
      </c>
      <c r="Z12" s="121">
        <v>0</v>
      </c>
      <c r="AA12" s="121">
        <v>30789</v>
      </c>
      <c r="AB12" s="121">
        <v>295422</v>
      </c>
      <c r="AC12" s="121">
        <v>0</v>
      </c>
      <c r="AD12" s="121">
        <v>0</v>
      </c>
      <c r="AE12" s="121">
        <f>+SUM(D12,L12,AD12)</f>
        <v>328017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4895</v>
      </c>
      <c r="AN12" s="121">
        <f>+SUM(AO12,AT12,AX12,AY12,BE12)</f>
        <v>107009</v>
      </c>
      <c r="AO12" s="121">
        <f>+SUM(AP12:AS12)</f>
        <v>26621</v>
      </c>
      <c r="AP12" s="121">
        <v>3328</v>
      </c>
      <c r="AQ12" s="121">
        <v>23293</v>
      </c>
      <c r="AR12" s="121">
        <v>0</v>
      </c>
      <c r="AS12" s="121">
        <v>0</v>
      </c>
      <c r="AT12" s="121">
        <f>+SUM(AU12:AW12)</f>
        <v>12159</v>
      </c>
      <c r="AU12" s="121">
        <v>12159</v>
      </c>
      <c r="AV12" s="121">
        <v>0</v>
      </c>
      <c r="AW12" s="121">
        <v>0</v>
      </c>
      <c r="AX12" s="121">
        <v>0</v>
      </c>
      <c r="AY12" s="121">
        <f>+SUM(AZ12:BC12)</f>
        <v>68229</v>
      </c>
      <c r="AZ12" s="121">
        <v>64583</v>
      </c>
      <c r="BA12" s="121">
        <v>0</v>
      </c>
      <c r="BB12" s="121">
        <v>0</v>
      </c>
      <c r="BC12" s="121">
        <v>3646</v>
      </c>
      <c r="BD12" s="121">
        <v>88175</v>
      </c>
      <c r="BE12" s="121">
        <v>0</v>
      </c>
      <c r="BF12" s="121">
        <v>0</v>
      </c>
      <c r="BG12" s="121">
        <f>+SUM(BF12,AN12,AF12)</f>
        <v>107009</v>
      </c>
      <c r="BH12" s="121">
        <f>SUM(D12,AF12)</f>
        <v>1938</v>
      </c>
      <c r="BI12" s="121">
        <f>SUM(E12,AG12)</f>
        <v>1938</v>
      </c>
      <c r="BJ12" s="121">
        <f>SUM(F12,AH12)</f>
        <v>1938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877244</v>
      </c>
      <c r="BP12" s="121">
        <f>SUM(L12,AN12)</f>
        <v>433088</v>
      </c>
      <c r="BQ12" s="121">
        <f>SUM(M12,AO12)</f>
        <v>204459</v>
      </c>
      <c r="BR12" s="121">
        <f>SUM(N12,AP12)</f>
        <v>25558</v>
      </c>
      <c r="BS12" s="121">
        <f>SUM(O12,AQ12)</f>
        <v>178901</v>
      </c>
      <c r="BT12" s="121">
        <f>SUM(P12,AR12)</f>
        <v>0</v>
      </c>
      <c r="BU12" s="121">
        <f>SUM(Q12,AS12)</f>
        <v>0</v>
      </c>
      <c r="BV12" s="121">
        <f>SUM(R12,AT12)</f>
        <v>24655</v>
      </c>
      <c r="BW12" s="121">
        <f>SUM(S12,AU12)</f>
        <v>24655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203974</v>
      </c>
      <c r="CB12" s="121">
        <f>SUM(X12,AZ12)</f>
        <v>169539</v>
      </c>
      <c r="CC12" s="121">
        <f>SUM(Y12,BA12)</f>
        <v>0</v>
      </c>
      <c r="CD12" s="121">
        <f>SUM(Z12,BB12)</f>
        <v>0</v>
      </c>
      <c r="CE12" s="121">
        <f>SUM(AA12,BC12)</f>
        <v>34435</v>
      </c>
      <c r="CF12" s="121">
        <f>SUM(AB12,BD12)</f>
        <v>383597</v>
      </c>
      <c r="CG12" s="121">
        <f>SUM(AC12,BE12)</f>
        <v>0</v>
      </c>
      <c r="CH12" s="121">
        <f>SUM(AD12,BF12)</f>
        <v>0</v>
      </c>
      <c r="CI12" s="121">
        <f>SUM(AE12,BG12)</f>
        <v>435026</v>
      </c>
    </row>
    <row r="13" spans="1:87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612186</v>
      </c>
      <c r="L13" s="121">
        <f>+SUM(M13,R13,V13,W13,AC13)</f>
        <v>255473</v>
      </c>
      <c r="M13" s="121">
        <f>+SUM(N13:Q13)</f>
        <v>23793</v>
      </c>
      <c r="N13" s="121">
        <v>23793</v>
      </c>
      <c r="O13" s="121">
        <v>0</v>
      </c>
      <c r="P13" s="121">
        <v>0</v>
      </c>
      <c r="Q13" s="121">
        <v>0</v>
      </c>
      <c r="R13" s="121">
        <f>+SUM(S13:U13)</f>
        <v>1580</v>
      </c>
      <c r="S13" s="121">
        <v>0</v>
      </c>
      <c r="T13" s="121">
        <v>0</v>
      </c>
      <c r="U13" s="121">
        <v>1580</v>
      </c>
      <c r="V13" s="121">
        <v>0</v>
      </c>
      <c r="W13" s="121">
        <f>+SUM(X13:AA13)</f>
        <v>230100</v>
      </c>
      <c r="X13" s="121">
        <v>180132</v>
      </c>
      <c r="Y13" s="121">
        <v>45594</v>
      </c>
      <c r="Z13" s="121">
        <v>3195</v>
      </c>
      <c r="AA13" s="121">
        <v>1179</v>
      </c>
      <c r="AB13" s="121">
        <v>279451</v>
      </c>
      <c r="AC13" s="121">
        <v>0</v>
      </c>
      <c r="AD13" s="121">
        <v>6004</v>
      </c>
      <c r="AE13" s="121">
        <f>+SUM(D13,L13,AD13)</f>
        <v>261477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5170</v>
      </c>
      <c r="AN13" s="121">
        <f>+SUM(AO13,AT13,AX13,AY13,BE13)</f>
        <v>420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420</v>
      </c>
      <c r="AZ13" s="121">
        <v>0</v>
      </c>
      <c r="BA13" s="121">
        <v>0</v>
      </c>
      <c r="BB13" s="121">
        <v>0</v>
      </c>
      <c r="BC13" s="121">
        <v>420</v>
      </c>
      <c r="BD13" s="121">
        <v>114188</v>
      </c>
      <c r="BE13" s="121">
        <v>0</v>
      </c>
      <c r="BF13" s="121">
        <v>68</v>
      </c>
      <c r="BG13" s="121">
        <f>+SUM(BF13,AN13,AF13)</f>
        <v>488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617356</v>
      </c>
      <c r="BP13" s="121">
        <f>SUM(L13,AN13)</f>
        <v>255893</v>
      </c>
      <c r="BQ13" s="121">
        <f>SUM(M13,AO13)</f>
        <v>23793</v>
      </c>
      <c r="BR13" s="121">
        <f>SUM(N13,AP13)</f>
        <v>23793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1580</v>
      </c>
      <c r="BW13" s="121">
        <f>SUM(S13,AU13)</f>
        <v>0</v>
      </c>
      <c r="BX13" s="121">
        <f>SUM(T13,AV13)</f>
        <v>0</v>
      </c>
      <c r="BY13" s="121">
        <f>SUM(U13,AW13)</f>
        <v>1580</v>
      </c>
      <c r="BZ13" s="121">
        <f>SUM(V13,AX13)</f>
        <v>0</v>
      </c>
      <c r="CA13" s="121">
        <f>SUM(W13,AY13)</f>
        <v>230520</v>
      </c>
      <c r="CB13" s="121">
        <f>SUM(X13,AZ13)</f>
        <v>180132</v>
      </c>
      <c r="CC13" s="121">
        <f>SUM(Y13,BA13)</f>
        <v>45594</v>
      </c>
      <c r="CD13" s="121">
        <f>SUM(Z13,BB13)</f>
        <v>3195</v>
      </c>
      <c r="CE13" s="121">
        <f>SUM(AA13,BC13)</f>
        <v>1599</v>
      </c>
      <c r="CF13" s="121">
        <f>SUM(AB13,BD13)</f>
        <v>393639</v>
      </c>
      <c r="CG13" s="121">
        <f>SUM(AC13,BE13)</f>
        <v>0</v>
      </c>
      <c r="CH13" s="121">
        <f>SUM(AD13,BF13)</f>
        <v>6072</v>
      </c>
      <c r="CI13" s="121">
        <f>SUM(AE13,BG13)</f>
        <v>261965</v>
      </c>
    </row>
    <row r="14" spans="1:87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4799</v>
      </c>
      <c r="L14" s="121">
        <f>+SUM(M14,R14,V14,W14,AC14)</f>
        <v>240851</v>
      </c>
      <c r="M14" s="121">
        <f>+SUM(N14:Q14)</f>
        <v>30710</v>
      </c>
      <c r="N14" s="121">
        <v>28199</v>
      </c>
      <c r="O14" s="121">
        <v>0</v>
      </c>
      <c r="P14" s="121">
        <v>0</v>
      </c>
      <c r="Q14" s="121">
        <v>2511</v>
      </c>
      <c r="R14" s="121">
        <f>+SUM(S14:U14)</f>
        <v>11479</v>
      </c>
      <c r="S14" s="121">
        <v>0</v>
      </c>
      <c r="T14" s="121">
        <v>0</v>
      </c>
      <c r="U14" s="121">
        <v>11479</v>
      </c>
      <c r="V14" s="121">
        <v>0</v>
      </c>
      <c r="W14" s="121">
        <f>+SUM(X14:AA14)</f>
        <v>198662</v>
      </c>
      <c r="X14" s="121">
        <v>190141</v>
      </c>
      <c r="Y14" s="121">
        <v>0</v>
      </c>
      <c r="Z14" s="121">
        <v>8521</v>
      </c>
      <c r="AA14" s="121">
        <v>0</v>
      </c>
      <c r="AB14" s="121">
        <v>424049</v>
      </c>
      <c r="AC14" s="121">
        <v>0</v>
      </c>
      <c r="AD14" s="121">
        <v>24240</v>
      </c>
      <c r="AE14" s="121">
        <f>+SUM(D14,L14,AD14)</f>
        <v>265091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35558</v>
      </c>
      <c r="AO14" s="121">
        <f>+SUM(AP14:AS14)</f>
        <v>496</v>
      </c>
      <c r="AP14" s="121">
        <v>496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35062</v>
      </c>
      <c r="AZ14" s="121">
        <v>34922</v>
      </c>
      <c r="BA14" s="121">
        <v>0</v>
      </c>
      <c r="BB14" s="121">
        <v>0</v>
      </c>
      <c r="BC14" s="121">
        <v>140</v>
      </c>
      <c r="BD14" s="121">
        <v>117701</v>
      </c>
      <c r="BE14" s="121">
        <v>0</v>
      </c>
      <c r="BF14" s="121">
        <v>121</v>
      </c>
      <c r="BG14" s="121">
        <f>+SUM(BF14,AN14,AF14)</f>
        <v>35679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4799</v>
      </c>
      <c r="BP14" s="121">
        <f>SUM(L14,AN14)</f>
        <v>276409</v>
      </c>
      <c r="BQ14" s="121">
        <f>SUM(M14,AO14)</f>
        <v>31206</v>
      </c>
      <c r="BR14" s="121">
        <f>SUM(N14,AP14)</f>
        <v>28695</v>
      </c>
      <c r="BS14" s="121">
        <f>SUM(O14,AQ14)</f>
        <v>0</v>
      </c>
      <c r="BT14" s="121">
        <f>SUM(P14,AR14)</f>
        <v>0</v>
      </c>
      <c r="BU14" s="121">
        <f>SUM(Q14,AS14)</f>
        <v>2511</v>
      </c>
      <c r="BV14" s="121">
        <f>SUM(R14,AT14)</f>
        <v>11479</v>
      </c>
      <c r="BW14" s="121">
        <f>SUM(S14,AU14)</f>
        <v>0</v>
      </c>
      <c r="BX14" s="121">
        <f>SUM(T14,AV14)</f>
        <v>0</v>
      </c>
      <c r="BY14" s="121">
        <f>SUM(U14,AW14)</f>
        <v>11479</v>
      </c>
      <c r="BZ14" s="121">
        <f>SUM(V14,AX14)</f>
        <v>0</v>
      </c>
      <c r="CA14" s="121">
        <f>SUM(W14,AY14)</f>
        <v>233724</v>
      </c>
      <c r="CB14" s="121">
        <f>SUM(X14,AZ14)</f>
        <v>225063</v>
      </c>
      <c r="CC14" s="121">
        <f>SUM(Y14,BA14)</f>
        <v>0</v>
      </c>
      <c r="CD14" s="121">
        <f>SUM(Z14,BB14)</f>
        <v>8521</v>
      </c>
      <c r="CE14" s="121">
        <f>SUM(AA14,BC14)</f>
        <v>140</v>
      </c>
      <c r="CF14" s="121">
        <f>SUM(AB14,BD14)</f>
        <v>541750</v>
      </c>
      <c r="CG14" s="121">
        <f>SUM(AC14,BE14)</f>
        <v>0</v>
      </c>
      <c r="CH14" s="121">
        <f>SUM(AD14,BF14)</f>
        <v>24361</v>
      </c>
      <c r="CI14" s="121">
        <f>SUM(AE14,BG14)</f>
        <v>300770</v>
      </c>
    </row>
    <row r="15" spans="1:87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148559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172505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6514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44984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155073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217489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+SUM(E16,J16)</f>
        <v>189200</v>
      </c>
      <c r="E16" s="121">
        <f>+SUM(F16:I16)</f>
        <v>189200</v>
      </c>
      <c r="F16" s="121">
        <v>0</v>
      </c>
      <c r="G16" s="121">
        <v>189200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548873</v>
      </c>
      <c r="M16" s="121">
        <f>+SUM(N16:Q16)</f>
        <v>72169</v>
      </c>
      <c r="N16" s="121">
        <v>72169</v>
      </c>
      <c r="O16" s="121">
        <v>0</v>
      </c>
      <c r="P16" s="121">
        <v>0</v>
      </c>
      <c r="Q16" s="121">
        <v>0</v>
      </c>
      <c r="R16" s="121">
        <f>+SUM(S16:U16)</f>
        <v>135727</v>
      </c>
      <c r="S16" s="121">
        <v>15717</v>
      </c>
      <c r="T16" s="121">
        <v>78989</v>
      </c>
      <c r="U16" s="121">
        <v>41021</v>
      </c>
      <c r="V16" s="121">
        <v>0</v>
      </c>
      <c r="W16" s="121">
        <f>+SUM(X16:AA16)</f>
        <v>340977</v>
      </c>
      <c r="X16" s="121">
        <v>225796</v>
      </c>
      <c r="Y16" s="121">
        <v>63717</v>
      </c>
      <c r="Z16" s="121">
        <v>51101</v>
      </c>
      <c r="AA16" s="121">
        <v>363</v>
      </c>
      <c r="AB16" s="121">
        <v>0</v>
      </c>
      <c r="AC16" s="121">
        <v>0</v>
      </c>
      <c r="AD16" s="121">
        <v>5433</v>
      </c>
      <c r="AE16" s="121">
        <f>+SUM(D16,L16,AD16)</f>
        <v>743506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59900</v>
      </c>
      <c r="AO16" s="121">
        <f>+SUM(AP16:AS16)</f>
        <v>4715</v>
      </c>
      <c r="AP16" s="121">
        <v>4715</v>
      </c>
      <c r="AQ16" s="121">
        <v>0</v>
      </c>
      <c r="AR16" s="121">
        <v>0</v>
      </c>
      <c r="AS16" s="121">
        <v>0</v>
      </c>
      <c r="AT16" s="121">
        <f>+SUM(AU16:AW16)</f>
        <v>14593</v>
      </c>
      <c r="AU16" s="121">
        <v>0</v>
      </c>
      <c r="AV16" s="121">
        <v>14593</v>
      </c>
      <c r="AW16" s="121">
        <v>0</v>
      </c>
      <c r="AX16" s="121">
        <v>0</v>
      </c>
      <c r="AY16" s="121">
        <f>+SUM(AZ16:BC16)</f>
        <v>40592</v>
      </c>
      <c r="AZ16" s="121">
        <v>0</v>
      </c>
      <c r="BA16" s="121">
        <v>40592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59900</v>
      </c>
      <c r="BH16" s="121">
        <f>SUM(D16,AF16)</f>
        <v>189200</v>
      </c>
      <c r="BI16" s="121">
        <f>SUM(E16,AG16)</f>
        <v>189200</v>
      </c>
      <c r="BJ16" s="121">
        <f>SUM(F16,AH16)</f>
        <v>0</v>
      </c>
      <c r="BK16" s="121">
        <f>SUM(G16,AI16)</f>
        <v>189200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608773</v>
      </c>
      <c r="BQ16" s="121">
        <f>SUM(M16,AO16)</f>
        <v>76884</v>
      </c>
      <c r="BR16" s="121">
        <f>SUM(N16,AP16)</f>
        <v>76884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150320</v>
      </c>
      <c r="BW16" s="121">
        <f>SUM(S16,AU16)</f>
        <v>15717</v>
      </c>
      <c r="BX16" s="121">
        <f>SUM(T16,AV16)</f>
        <v>93582</v>
      </c>
      <c r="BY16" s="121">
        <f>SUM(U16,AW16)</f>
        <v>41021</v>
      </c>
      <c r="BZ16" s="121">
        <f>SUM(V16,AX16)</f>
        <v>0</v>
      </c>
      <c r="CA16" s="121">
        <f>SUM(W16,AY16)</f>
        <v>381569</v>
      </c>
      <c r="CB16" s="121">
        <f>SUM(X16,AZ16)</f>
        <v>225796</v>
      </c>
      <c r="CC16" s="121">
        <f>SUM(Y16,BA16)</f>
        <v>104309</v>
      </c>
      <c r="CD16" s="121">
        <f>SUM(Z16,BB16)</f>
        <v>51101</v>
      </c>
      <c r="CE16" s="121">
        <f>SUM(AA16,BC16)</f>
        <v>363</v>
      </c>
      <c r="CF16" s="121">
        <f>SUM(AB16,BD16)</f>
        <v>0</v>
      </c>
      <c r="CG16" s="121">
        <f>SUM(AC16,BE16)</f>
        <v>0</v>
      </c>
      <c r="CH16" s="121">
        <f>SUM(AD16,BF16)</f>
        <v>5433</v>
      </c>
      <c r="CI16" s="121">
        <f>SUM(AE16,BG16)</f>
        <v>803406</v>
      </c>
    </row>
    <row r="17" spans="1:87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+SUM(E17,J17)</f>
        <v>13200</v>
      </c>
      <c r="E17" s="121">
        <f>+SUM(F17:I17)</f>
        <v>13200</v>
      </c>
      <c r="F17" s="121">
        <v>0</v>
      </c>
      <c r="G17" s="121">
        <v>13200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475126</v>
      </c>
      <c r="M17" s="121">
        <f>+SUM(N17:Q17)</f>
        <v>149996</v>
      </c>
      <c r="N17" s="121">
        <v>34615</v>
      </c>
      <c r="O17" s="121">
        <v>74998</v>
      </c>
      <c r="P17" s="121">
        <v>28845</v>
      </c>
      <c r="Q17" s="121">
        <v>11538</v>
      </c>
      <c r="R17" s="121">
        <f>+SUM(S17:U17)</f>
        <v>106774</v>
      </c>
      <c r="S17" s="121">
        <v>18535</v>
      </c>
      <c r="T17" s="121">
        <v>72713</v>
      </c>
      <c r="U17" s="121">
        <v>15526</v>
      </c>
      <c r="V17" s="121">
        <v>8222</v>
      </c>
      <c r="W17" s="121">
        <f>+SUM(X17:AA17)</f>
        <v>210134</v>
      </c>
      <c r="X17" s="121">
        <v>129860</v>
      </c>
      <c r="Y17" s="121">
        <v>39460</v>
      </c>
      <c r="Z17" s="121">
        <v>40814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488326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57644</v>
      </c>
      <c r="AO17" s="121">
        <f>+SUM(AP17:AS17)</f>
        <v>11049</v>
      </c>
      <c r="AP17" s="121">
        <v>11049</v>
      </c>
      <c r="AQ17" s="121">
        <v>0</v>
      </c>
      <c r="AR17" s="121">
        <v>0</v>
      </c>
      <c r="AS17" s="121">
        <v>0</v>
      </c>
      <c r="AT17" s="121">
        <f>+SUM(AU17:AW17)</f>
        <v>34660</v>
      </c>
      <c r="AU17" s="121">
        <v>0</v>
      </c>
      <c r="AV17" s="121">
        <v>34270</v>
      </c>
      <c r="AW17" s="121">
        <v>390</v>
      </c>
      <c r="AX17" s="121">
        <v>0</v>
      </c>
      <c r="AY17" s="121">
        <f>+SUM(AZ17:BC17)</f>
        <v>11935</v>
      </c>
      <c r="AZ17" s="121">
        <v>0</v>
      </c>
      <c r="BA17" s="121">
        <v>9427</v>
      </c>
      <c r="BB17" s="121">
        <v>2508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57644</v>
      </c>
      <c r="BH17" s="121">
        <f>SUM(D17,AF17)</f>
        <v>13200</v>
      </c>
      <c r="BI17" s="121">
        <f>SUM(E17,AG17)</f>
        <v>13200</v>
      </c>
      <c r="BJ17" s="121">
        <f>SUM(F17,AH17)</f>
        <v>0</v>
      </c>
      <c r="BK17" s="121">
        <f>SUM(G17,AI17)</f>
        <v>13200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532770</v>
      </c>
      <c r="BQ17" s="121">
        <f>SUM(M17,AO17)</f>
        <v>161045</v>
      </c>
      <c r="BR17" s="121">
        <f>SUM(N17,AP17)</f>
        <v>45664</v>
      </c>
      <c r="BS17" s="121">
        <f>SUM(O17,AQ17)</f>
        <v>74998</v>
      </c>
      <c r="BT17" s="121">
        <f>SUM(P17,AR17)</f>
        <v>28845</v>
      </c>
      <c r="BU17" s="121">
        <f>SUM(Q17,AS17)</f>
        <v>11538</v>
      </c>
      <c r="BV17" s="121">
        <f>SUM(R17,AT17)</f>
        <v>141434</v>
      </c>
      <c r="BW17" s="121">
        <f>SUM(S17,AU17)</f>
        <v>18535</v>
      </c>
      <c r="BX17" s="121">
        <f>SUM(T17,AV17)</f>
        <v>106983</v>
      </c>
      <c r="BY17" s="121">
        <f>SUM(U17,AW17)</f>
        <v>15916</v>
      </c>
      <c r="BZ17" s="121">
        <f>SUM(V17,AX17)</f>
        <v>8222</v>
      </c>
      <c r="CA17" s="121">
        <f>SUM(W17,AY17)</f>
        <v>222069</v>
      </c>
      <c r="CB17" s="121">
        <f>SUM(X17,AZ17)</f>
        <v>129860</v>
      </c>
      <c r="CC17" s="121">
        <f>SUM(Y17,BA17)</f>
        <v>48887</v>
      </c>
      <c r="CD17" s="121">
        <f>SUM(Z17,BB17)</f>
        <v>43322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545970</v>
      </c>
    </row>
    <row r="18" spans="1:87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+SUM(E18,J18)</f>
        <v>45100</v>
      </c>
      <c r="E18" s="121">
        <f>+SUM(F18:I18)</f>
        <v>45100</v>
      </c>
      <c r="F18" s="121">
        <v>0</v>
      </c>
      <c r="G18" s="121">
        <v>45100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363997</v>
      </c>
      <c r="M18" s="121">
        <f>+SUM(N18:Q18)</f>
        <v>60291</v>
      </c>
      <c r="N18" s="121">
        <v>29978</v>
      </c>
      <c r="O18" s="121">
        <v>0</v>
      </c>
      <c r="P18" s="121">
        <v>30313</v>
      </c>
      <c r="Q18" s="121">
        <v>0</v>
      </c>
      <c r="R18" s="121">
        <f>+SUM(S18:U18)</f>
        <v>60154</v>
      </c>
      <c r="S18" s="121">
        <v>0</v>
      </c>
      <c r="T18" s="121">
        <v>60154</v>
      </c>
      <c r="U18" s="121">
        <v>0</v>
      </c>
      <c r="V18" s="121">
        <v>0</v>
      </c>
      <c r="W18" s="121">
        <f>+SUM(X18:AA18)</f>
        <v>243552</v>
      </c>
      <c r="X18" s="121">
        <v>129173</v>
      </c>
      <c r="Y18" s="121">
        <v>57750</v>
      </c>
      <c r="Z18" s="121">
        <v>56629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409097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36968</v>
      </c>
      <c r="AO18" s="121">
        <f>+SUM(AP18:AS18)</f>
        <v>13748</v>
      </c>
      <c r="AP18" s="121">
        <v>8419</v>
      </c>
      <c r="AQ18" s="121">
        <v>0</v>
      </c>
      <c r="AR18" s="121">
        <v>5329</v>
      </c>
      <c r="AS18" s="121">
        <v>0</v>
      </c>
      <c r="AT18" s="121">
        <f>+SUM(AU18:AW18)</f>
        <v>18652</v>
      </c>
      <c r="AU18" s="121">
        <v>0</v>
      </c>
      <c r="AV18" s="121">
        <v>18652</v>
      </c>
      <c r="AW18" s="121">
        <v>0</v>
      </c>
      <c r="AX18" s="121">
        <v>0</v>
      </c>
      <c r="AY18" s="121">
        <f>+SUM(AZ18:BC18)</f>
        <v>4568</v>
      </c>
      <c r="AZ18" s="121">
        <v>0</v>
      </c>
      <c r="BA18" s="121">
        <v>0</v>
      </c>
      <c r="BB18" s="121">
        <v>4568</v>
      </c>
      <c r="BC18" s="121">
        <v>0</v>
      </c>
      <c r="BD18" s="121">
        <v>72005</v>
      </c>
      <c r="BE18" s="121">
        <v>0</v>
      </c>
      <c r="BF18" s="121">
        <v>0</v>
      </c>
      <c r="BG18" s="121">
        <f>+SUM(BF18,AN18,AF18)</f>
        <v>36968</v>
      </c>
      <c r="BH18" s="121">
        <f>SUM(D18,AF18)</f>
        <v>45100</v>
      </c>
      <c r="BI18" s="121">
        <f>SUM(E18,AG18)</f>
        <v>45100</v>
      </c>
      <c r="BJ18" s="121">
        <f>SUM(F18,AH18)</f>
        <v>0</v>
      </c>
      <c r="BK18" s="121">
        <f>SUM(G18,AI18)</f>
        <v>45100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400965</v>
      </c>
      <c r="BQ18" s="121">
        <f>SUM(M18,AO18)</f>
        <v>74039</v>
      </c>
      <c r="BR18" s="121">
        <f>SUM(N18,AP18)</f>
        <v>38397</v>
      </c>
      <c r="BS18" s="121">
        <f>SUM(O18,AQ18)</f>
        <v>0</v>
      </c>
      <c r="BT18" s="121">
        <f>SUM(P18,AR18)</f>
        <v>35642</v>
      </c>
      <c r="BU18" s="121">
        <f>SUM(Q18,AS18)</f>
        <v>0</v>
      </c>
      <c r="BV18" s="121">
        <f>SUM(R18,AT18)</f>
        <v>78806</v>
      </c>
      <c r="BW18" s="121">
        <f>SUM(S18,AU18)</f>
        <v>0</v>
      </c>
      <c r="BX18" s="121">
        <f>SUM(T18,AV18)</f>
        <v>78806</v>
      </c>
      <c r="BY18" s="121">
        <f>SUM(U18,AW18)</f>
        <v>0</v>
      </c>
      <c r="BZ18" s="121">
        <f>SUM(V18,AX18)</f>
        <v>0</v>
      </c>
      <c r="CA18" s="121">
        <f>SUM(W18,AY18)</f>
        <v>248120</v>
      </c>
      <c r="CB18" s="121">
        <f>SUM(X18,AZ18)</f>
        <v>129173</v>
      </c>
      <c r="CC18" s="121">
        <f>SUM(Y18,BA18)</f>
        <v>57750</v>
      </c>
      <c r="CD18" s="121">
        <f>SUM(Z18,BB18)</f>
        <v>61197</v>
      </c>
      <c r="CE18" s="121">
        <f>SUM(AA18,BC18)</f>
        <v>0</v>
      </c>
      <c r="CF18" s="121">
        <f>SUM(AB18,BD18)</f>
        <v>72005</v>
      </c>
      <c r="CG18" s="121">
        <f>SUM(AC18,BE18)</f>
        <v>0</v>
      </c>
      <c r="CH18" s="121">
        <f>SUM(AD18,BF18)</f>
        <v>0</v>
      </c>
      <c r="CI18" s="121">
        <f>SUM(AE18,BG18)</f>
        <v>446065</v>
      </c>
    </row>
    <row r="19" spans="1:87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466839</v>
      </c>
      <c r="M19" s="121">
        <f>+SUM(N19:Q19)</f>
        <v>118284</v>
      </c>
      <c r="N19" s="121">
        <v>0</v>
      </c>
      <c r="O19" s="121">
        <v>44095</v>
      </c>
      <c r="P19" s="121">
        <v>64660</v>
      </c>
      <c r="Q19" s="121">
        <v>9529</v>
      </c>
      <c r="R19" s="121">
        <f>+SUM(S19:U19)</f>
        <v>142474</v>
      </c>
      <c r="S19" s="121">
        <v>26123</v>
      </c>
      <c r="T19" s="121">
        <v>90486</v>
      </c>
      <c r="U19" s="121">
        <v>25865</v>
      </c>
      <c r="V19" s="121">
        <v>0</v>
      </c>
      <c r="W19" s="121">
        <f>+SUM(X19:AA19)</f>
        <v>180233</v>
      </c>
      <c r="X19" s="121">
        <v>48945</v>
      </c>
      <c r="Y19" s="121">
        <v>78291</v>
      </c>
      <c r="Z19" s="121">
        <v>52997</v>
      </c>
      <c r="AA19" s="121">
        <v>0</v>
      </c>
      <c r="AB19" s="121">
        <v>0</v>
      </c>
      <c r="AC19" s="121">
        <v>25848</v>
      </c>
      <c r="AD19" s="121">
        <v>49144</v>
      </c>
      <c r="AE19" s="121">
        <f>+SUM(D19,L19,AD19)</f>
        <v>515983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106977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466839</v>
      </c>
      <c r="BQ19" s="121">
        <f>SUM(M19,AO19)</f>
        <v>118284</v>
      </c>
      <c r="BR19" s="121">
        <f>SUM(N19,AP19)</f>
        <v>0</v>
      </c>
      <c r="BS19" s="121">
        <f>SUM(O19,AQ19)</f>
        <v>44095</v>
      </c>
      <c r="BT19" s="121">
        <f>SUM(P19,AR19)</f>
        <v>64660</v>
      </c>
      <c r="BU19" s="121">
        <f>SUM(Q19,AS19)</f>
        <v>9529</v>
      </c>
      <c r="BV19" s="121">
        <f>SUM(R19,AT19)</f>
        <v>142474</v>
      </c>
      <c r="BW19" s="121">
        <f>SUM(S19,AU19)</f>
        <v>26123</v>
      </c>
      <c r="BX19" s="121">
        <f>SUM(T19,AV19)</f>
        <v>90486</v>
      </c>
      <c r="BY19" s="121">
        <f>SUM(U19,AW19)</f>
        <v>25865</v>
      </c>
      <c r="BZ19" s="121">
        <f>SUM(V19,AX19)</f>
        <v>0</v>
      </c>
      <c r="CA19" s="121">
        <f>SUM(W19,AY19)</f>
        <v>180233</v>
      </c>
      <c r="CB19" s="121">
        <f>SUM(X19,AZ19)</f>
        <v>48945</v>
      </c>
      <c r="CC19" s="121">
        <f>SUM(Y19,BA19)</f>
        <v>78291</v>
      </c>
      <c r="CD19" s="121">
        <f>SUM(Z19,BB19)</f>
        <v>52997</v>
      </c>
      <c r="CE19" s="121">
        <f>SUM(AA19,BC19)</f>
        <v>0</v>
      </c>
      <c r="CF19" s="121">
        <f>SUM(AB19,BD19)</f>
        <v>106977</v>
      </c>
      <c r="CG19" s="121">
        <f>SUM(AC19,BE19)</f>
        <v>25848</v>
      </c>
      <c r="CH19" s="121">
        <f>SUM(AD19,BF19)</f>
        <v>49144</v>
      </c>
      <c r="CI19" s="121">
        <f>SUM(AE19,BG19)</f>
        <v>515983</v>
      </c>
    </row>
    <row r="20" spans="1:87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+SUM(E20,J20)</f>
        <v>562875</v>
      </c>
      <c r="E20" s="121">
        <f>+SUM(F20:I20)</f>
        <v>562875</v>
      </c>
      <c r="F20" s="121">
        <v>0</v>
      </c>
      <c r="G20" s="121">
        <v>562875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431223</v>
      </c>
      <c r="M20" s="121">
        <f>+SUM(N20:Q20)</f>
        <v>135895</v>
      </c>
      <c r="N20" s="121">
        <v>42805</v>
      </c>
      <c r="O20" s="121">
        <v>0</v>
      </c>
      <c r="P20" s="121">
        <v>84718</v>
      </c>
      <c r="Q20" s="121">
        <v>8372</v>
      </c>
      <c r="R20" s="121">
        <f>+SUM(S20:U20)</f>
        <v>140417</v>
      </c>
      <c r="S20" s="121">
        <v>0</v>
      </c>
      <c r="T20" s="121">
        <v>129377</v>
      </c>
      <c r="U20" s="121">
        <v>11040</v>
      </c>
      <c r="V20" s="121">
        <v>0</v>
      </c>
      <c r="W20" s="121">
        <f>+SUM(X20:AA20)</f>
        <v>154911</v>
      </c>
      <c r="X20" s="121">
        <v>95031</v>
      </c>
      <c r="Y20" s="121">
        <v>34870</v>
      </c>
      <c r="Z20" s="121">
        <v>18329</v>
      </c>
      <c r="AA20" s="121">
        <v>6681</v>
      </c>
      <c r="AB20" s="121">
        <v>254236</v>
      </c>
      <c r="AC20" s="121">
        <v>0</v>
      </c>
      <c r="AD20" s="121">
        <v>10420</v>
      </c>
      <c r="AE20" s="121">
        <f>+SUM(D20,L20,AD20)</f>
        <v>1004518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150001</v>
      </c>
      <c r="AO20" s="121">
        <f>+SUM(AP20:AS20)</f>
        <v>14972</v>
      </c>
      <c r="AP20" s="121">
        <v>14972</v>
      </c>
      <c r="AQ20" s="121">
        <v>0</v>
      </c>
      <c r="AR20" s="121">
        <v>0</v>
      </c>
      <c r="AS20" s="121">
        <v>0</v>
      </c>
      <c r="AT20" s="121">
        <f>+SUM(AU20:AW20)</f>
        <v>77912</v>
      </c>
      <c r="AU20" s="121">
        <v>0</v>
      </c>
      <c r="AV20" s="121">
        <v>77912</v>
      </c>
      <c r="AW20" s="121">
        <v>0</v>
      </c>
      <c r="AX20" s="121">
        <v>0</v>
      </c>
      <c r="AY20" s="121">
        <f>+SUM(AZ20:BC20)</f>
        <v>57117</v>
      </c>
      <c r="AZ20" s="121">
        <v>0</v>
      </c>
      <c r="BA20" s="121">
        <v>42498</v>
      </c>
      <c r="BB20" s="121">
        <v>10313</v>
      </c>
      <c r="BC20" s="121">
        <v>4306</v>
      </c>
      <c r="BD20" s="121">
        <v>0</v>
      </c>
      <c r="BE20" s="121">
        <v>0</v>
      </c>
      <c r="BF20" s="121">
        <v>0</v>
      </c>
      <c r="BG20" s="121">
        <f>+SUM(BF20,AN20,AF20)</f>
        <v>150001</v>
      </c>
      <c r="BH20" s="121">
        <f>SUM(D20,AF20)</f>
        <v>562875</v>
      </c>
      <c r="BI20" s="121">
        <f>SUM(E20,AG20)</f>
        <v>562875</v>
      </c>
      <c r="BJ20" s="121">
        <f>SUM(F20,AH20)</f>
        <v>0</v>
      </c>
      <c r="BK20" s="121">
        <f>SUM(G20,AI20)</f>
        <v>562875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581224</v>
      </c>
      <c r="BQ20" s="121">
        <f>SUM(M20,AO20)</f>
        <v>150867</v>
      </c>
      <c r="BR20" s="121">
        <f>SUM(N20,AP20)</f>
        <v>57777</v>
      </c>
      <c r="BS20" s="121">
        <f>SUM(O20,AQ20)</f>
        <v>0</v>
      </c>
      <c r="BT20" s="121">
        <f>SUM(P20,AR20)</f>
        <v>84718</v>
      </c>
      <c r="BU20" s="121">
        <f>SUM(Q20,AS20)</f>
        <v>8372</v>
      </c>
      <c r="BV20" s="121">
        <f>SUM(R20,AT20)</f>
        <v>218329</v>
      </c>
      <c r="BW20" s="121">
        <f>SUM(S20,AU20)</f>
        <v>0</v>
      </c>
      <c r="BX20" s="121">
        <f>SUM(T20,AV20)</f>
        <v>207289</v>
      </c>
      <c r="BY20" s="121">
        <f>SUM(U20,AW20)</f>
        <v>11040</v>
      </c>
      <c r="BZ20" s="121">
        <f>SUM(V20,AX20)</f>
        <v>0</v>
      </c>
      <c r="CA20" s="121">
        <f>SUM(W20,AY20)</f>
        <v>212028</v>
      </c>
      <c r="CB20" s="121">
        <f>SUM(X20,AZ20)</f>
        <v>95031</v>
      </c>
      <c r="CC20" s="121">
        <f>SUM(Y20,BA20)</f>
        <v>77368</v>
      </c>
      <c r="CD20" s="121">
        <f>SUM(Z20,BB20)</f>
        <v>28642</v>
      </c>
      <c r="CE20" s="121">
        <f>SUM(AA20,BC20)</f>
        <v>10987</v>
      </c>
      <c r="CF20" s="121">
        <f>SUM(AB20,BD20)</f>
        <v>254236</v>
      </c>
      <c r="CG20" s="121">
        <f>SUM(AC20,BE20)</f>
        <v>0</v>
      </c>
      <c r="CH20" s="121">
        <f>SUM(AD20,BF20)</f>
        <v>10420</v>
      </c>
      <c r="CI20" s="121">
        <f>SUM(AE20,BG20)</f>
        <v>1154519</v>
      </c>
    </row>
    <row r="21" spans="1:87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+SUM(E21,J21)</f>
        <v>5577</v>
      </c>
      <c r="E21" s="121">
        <f>+SUM(F21:I21)</f>
        <v>5577</v>
      </c>
      <c r="F21" s="121">
        <v>0</v>
      </c>
      <c r="G21" s="121">
        <v>0</v>
      </c>
      <c r="H21" s="121">
        <v>5577</v>
      </c>
      <c r="I21" s="121">
        <v>0</v>
      </c>
      <c r="J21" s="121">
        <v>0</v>
      </c>
      <c r="K21" s="121">
        <v>0</v>
      </c>
      <c r="L21" s="121">
        <f>+SUM(M21,R21,V21,W21,AC21)</f>
        <v>545013</v>
      </c>
      <c r="M21" s="121">
        <f>+SUM(N21:Q21)</f>
        <v>106110</v>
      </c>
      <c r="N21" s="121">
        <v>9191</v>
      </c>
      <c r="O21" s="121">
        <v>45950</v>
      </c>
      <c r="P21" s="121">
        <v>44620</v>
      </c>
      <c r="Q21" s="121">
        <v>6349</v>
      </c>
      <c r="R21" s="121">
        <f>+SUM(S21:U21)</f>
        <v>87504</v>
      </c>
      <c r="S21" s="121">
        <v>6245</v>
      </c>
      <c r="T21" s="121">
        <v>80040</v>
      </c>
      <c r="U21" s="121">
        <v>1219</v>
      </c>
      <c r="V21" s="121">
        <v>0</v>
      </c>
      <c r="W21" s="121">
        <f>+SUM(X21:AA21)</f>
        <v>351399</v>
      </c>
      <c r="X21" s="121">
        <v>100278</v>
      </c>
      <c r="Y21" s="121">
        <v>216468</v>
      </c>
      <c r="Z21" s="121">
        <v>34653</v>
      </c>
      <c r="AA21" s="121">
        <v>0</v>
      </c>
      <c r="AB21" s="121">
        <v>0</v>
      </c>
      <c r="AC21" s="121">
        <v>0</v>
      </c>
      <c r="AD21" s="121">
        <v>0</v>
      </c>
      <c r="AE21" s="121">
        <f>+SUM(D21,L21,AD21)</f>
        <v>550590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34227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5577</v>
      </c>
      <c r="BI21" s="121">
        <f>SUM(E21,AG21)</f>
        <v>5577</v>
      </c>
      <c r="BJ21" s="121">
        <f>SUM(F21,AH21)</f>
        <v>0</v>
      </c>
      <c r="BK21" s="121">
        <f>SUM(G21,AI21)</f>
        <v>0</v>
      </c>
      <c r="BL21" s="121">
        <f>SUM(H21,AJ21)</f>
        <v>5577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545013</v>
      </c>
      <c r="BQ21" s="121">
        <f>SUM(M21,AO21)</f>
        <v>106110</v>
      </c>
      <c r="BR21" s="121">
        <f>SUM(N21,AP21)</f>
        <v>9191</v>
      </c>
      <c r="BS21" s="121">
        <f>SUM(O21,AQ21)</f>
        <v>45950</v>
      </c>
      <c r="BT21" s="121">
        <f>SUM(P21,AR21)</f>
        <v>44620</v>
      </c>
      <c r="BU21" s="121">
        <f>SUM(Q21,AS21)</f>
        <v>6349</v>
      </c>
      <c r="BV21" s="121">
        <f>SUM(R21,AT21)</f>
        <v>87504</v>
      </c>
      <c r="BW21" s="121">
        <f>SUM(S21,AU21)</f>
        <v>6245</v>
      </c>
      <c r="BX21" s="121">
        <f>SUM(T21,AV21)</f>
        <v>80040</v>
      </c>
      <c r="BY21" s="121">
        <f>SUM(U21,AW21)</f>
        <v>1219</v>
      </c>
      <c r="BZ21" s="121">
        <f>SUM(V21,AX21)</f>
        <v>0</v>
      </c>
      <c r="CA21" s="121">
        <f>SUM(W21,AY21)</f>
        <v>351399</v>
      </c>
      <c r="CB21" s="121">
        <f>SUM(X21,AZ21)</f>
        <v>100278</v>
      </c>
      <c r="CC21" s="121">
        <f>SUM(Y21,BA21)</f>
        <v>216468</v>
      </c>
      <c r="CD21" s="121">
        <f>SUM(Z21,BB21)</f>
        <v>34653</v>
      </c>
      <c r="CE21" s="121">
        <f>SUM(AA21,BC21)</f>
        <v>0</v>
      </c>
      <c r="CF21" s="121">
        <f>SUM(AB21,BD21)</f>
        <v>34227</v>
      </c>
      <c r="CG21" s="121">
        <f>SUM(AC21,BE21)</f>
        <v>0</v>
      </c>
      <c r="CH21" s="121">
        <f>SUM(AD21,BF21)</f>
        <v>0</v>
      </c>
      <c r="CI21" s="121">
        <f>SUM(AE21,BG21)</f>
        <v>550590</v>
      </c>
    </row>
    <row r="22" spans="1:87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+SUM(E22,J22)</f>
        <v>1925</v>
      </c>
      <c r="E22" s="121">
        <f>+SUM(F22:I22)</f>
        <v>1925</v>
      </c>
      <c r="F22" s="121">
        <v>198</v>
      </c>
      <c r="G22" s="121">
        <v>0</v>
      </c>
      <c r="H22" s="121">
        <v>1727</v>
      </c>
      <c r="I22" s="121">
        <v>0</v>
      </c>
      <c r="J22" s="121">
        <v>0</v>
      </c>
      <c r="K22" s="121">
        <v>528108</v>
      </c>
      <c r="L22" s="121">
        <f>+SUM(M22,R22,V22,W22,AC22)</f>
        <v>218855</v>
      </c>
      <c r="M22" s="121">
        <f>+SUM(N22:Q22)</f>
        <v>25129</v>
      </c>
      <c r="N22" s="121">
        <v>25129</v>
      </c>
      <c r="O22" s="121">
        <v>0</v>
      </c>
      <c r="P22" s="121">
        <v>0</v>
      </c>
      <c r="Q22" s="121">
        <v>0</v>
      </c>
      <c r="R22" s="121">
        <f>+SUM(S22:U22)</f>
        <v>4420</v>
      </c>
      <c r="S22" s="121">
        <v>0</v>
      </c>
      <c r="T22" s="121">
        <v>558</v>
      </c>
      <c r="U22" s="121">
        <v>3862</v>
      </c>
      <c r="V22" s="121">
        <v>0</v>
      </c>
      <c r="W22" s="121">
        <f>+SUM(X22:AA22)</f>
        <v>189306</v>
      </c>
      <c r="X22" s="121">
        <v>171297</v>
      </c>
      <c r="Y22" s="121">
        <v>3684</v>
      </c>
      <c r="Z22" s="121">
        <v>12844</v>
      </c>
      <c r="AA22" s="121">
        <v>1481</v>
      </c>
      <c r="AB22" s="121">
        <v>207169</v>
      </c>
      <c r="AC22" s="121">
        <v>0</v>
      </c>
      <c r="AD22" s="121">
        <v>66422</v>
      </c>
      <c r="AE22" s="121">
        <f>+SUM(D22,L22,AD22)</f>
        <v>287202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2842</v>
      </c>
      <c r="AN22" s="121">
        <f>+SUM(AO22,AT22,AX22,AY22,BE22)</f>
        <v>9557</v>
      </c>
      <c r="AO22" s="121">
        <f>+SUM(AP22:AS22)</f>
        <v>9521</v>
      </c>
      <c r="AP22" s="121">
        <v>9521</v>
      </c>
      <c r="AQ22" s="121">
        <v>0</v>
      </c>
      <c r="AR22" s="121">
        <v>0</v>
      </c>
      <c r="AS22" s="121">
        <v>0</v>
      </c>
      <c r="AT22" s="121">
        <f>+SUM(AU22:AW22)</f>
        <v>36</v>
      </c>
      <c r="AU22" s="121">
        <v>0</v>
      </c>
      <c r="AV22" s="121">
        <v>36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57503</v>
      </c>
      <c r="BE22" s="121">
        <v>0</v>
      </c>
      <c r="BF22" s="121">
        <v>60</v>
      </c>
      <c r="BG22" s="121">
        <f>+SUM(BF22,AN22,AF22)</f>
        <v>9617</v>
      </c>
      <c r="BH22" s="121">
        <f>SUM(D22,AF22)</f>
        <v>1925</v>
      </c>
      <c r="BI22" s="121">
        <f>SUM(E22,AG22)</f>
        <v>1925</v>
      </c>
      <c r="BJ22" s="121">
        <f>SUM(F22,AH22)</f>
        <v>198</v>
      </c>
      <c r="BK22" s="121">
        <f>SUM(G22,AI22)</f>
        <v>0</v>
      </c>
      <c r="BL22" s="121">
        <f>SUM(H22,AJ22)</f>
        <v>1727</v>
      </c>
      <c r="BM22" s="121">
        <f>SUM(I22,AK22)</f>
        <v>0</v>
      </c>
      <c r="BN22" s="121">
        <f>SUM(J22,AL22)</f>
        <v>0</v>
      </c>
      <c r="BO22" s="121">
        <f>SUM(K22,AM22)</f>
        <v>530950</v>
      </c>
      <c r="BP22" s="121">
        <f>SUM(L22,AN22)</f>
        <v>228412</v>
      </c>
      <c r="BQ22" s="121">
        <f>SUM(M22,AO22)</f>
        <v>34650</v>
      </c>
      <c r="BR22" s="121">
        <f>SUM(N22,AP22)</f>
        <v>34650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4456</v>
      </c>
      <c r="BW22" s="121">
        <f>SUM(S22,AU22)</f>
        <v>0</v>
      </c>
      <c r="BX22" s="121">
        <f>SUM(T22,AV22)</f>
        <v>594</v>
      </c>
      <c r="BY22" s="121">
        <f>SUM(U22,AW22)</f>
        <v>3862</v>
      </c>
      <c r="BZ22" s="121">
        <f>SUM(V22,AX22)</f>
        <v>0</v>
      </c>
      <c r="CA22" s="121">
        <f>SUM(W22,AY22)</f>
        <v>189306</v>
      </c>
      <c r="CB22" s="121">
        <f>SUM(X22,AZ22)</f>
        <v>171297</v>
      </c>
      <c r="CC22" s="121">
        <f>SUM(Y22,BA22)</f>
        <v>3684</v>
      </c>
      <c r="CD22" s="121">
        <f>SUM(Z22,BB22)</f>
        <v>12844</v>
      </c>
      <c r="CE22" s="121">
        <f>SUM(AA22,BC22)</f>
        <v>1481</v>
      </c>
      <c r="CF22" s="121">
        <f>SUM(AB22,BD22)</f>
        <v>264672</v>
      </c>
      <c r="CG22" s="121">
        <f>SUM(AC22,BE22)</f>
        <v>0</v>
      </c>
      <c r="CH22" s="121">
        <f>SUM(AD22,BF22)</f>
        <v>66482</v>
      </c>
      <c r="CI22" s="121">
        <f>SUM(AE22,BG22)</f>
        <v>296819</v>
      </c>
    </row>
    <row r="23" spans="1:87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318693</v>
      </c>
      <c r="M23" s="121">
        <f>+SUM(N23:Q23)</f>
        <v>97400</v>
      </c>
      <c r="N23" s="121">
        <v>33482</v>
      </c>
      <c r="O23" s="121">
        <v>38133</v>
      </c>
      <c r="P23" s="121">
        <v>25785</v>
      </c>
      <c r="Q23" s="121">
        <v>0</v>
      </c>
      <c r="R23" s="121">
        <f>+SUM(S23:U23)</f>
        <v>36693</v>
      </c>
      <c r="S23" s="121">
        <v>16779</v>
      </c>
      <c r="T23" s="121">
        <v>19914</v>
      </c>
      <c r="U23" s="121">
        <v>0</v>
      </c>
      <c r="V23" s="121">
        <v>9297</v>
      </c>
      <c r="W23" s="121">
        <f>+SUM(X23:AA23)</f>
        <v>175303</v>
      </c>
      <c r="X23" s="121">
        <v>25812</v>
      </c>
      <c r="Y23" s="121">
        <v>132462</v>
      </c>
      <c r="Z23" s="121">
        <v>11279</v>
      </c>
      <c r="AA23" s="121">
        <v>5750</v>
      </c>
      <c r="AB23" s="121">
        <v>0</v>
      </c>
      <c r="AC23" s="121">
        <v>0</v>
      </c>
      <c r="AD23" s="121">
        <v>0</v>
      </c>
      <c r="AE23" s="121">
        <f>+SUM(D23,L23,AD23)</f>
        <v>318693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16023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318693</v>
      </c>
      <c r="BQ23" s="121">
        <f>SUM(M23,AO23)</f>
        <v>97400</v>
      </c>
      <c r="BR23" s="121">
        <f>SUM(N23,AP23)</f>
        <v>33482</v>
      </c>
      <c r="BS23" s="121">
        <f>SUM(O23,AQ23)</f>
        <v>38133</v>
      </c>
      <c r="BT23" s="121">
        <f>SUM(P23,AR23)</f>
        <v>25785</v>
      </c>
      <c r="BU23" s="121">
        <f>SUM(Q23,AS23)</f>
        <v>0</v>
      </c>
      <c r="BV23" s="121">
        <f>SUM(R23,AT23)</f>
        <v>36693</v>
      </c>
      <c r="BW23" s="121">
        <f>SUM(S23,AU23)</f>
        <v>16779</v>
      </c>
      <c r="BX23" s="121">
        <f>SUM(T23,AV23)</f>
        <v>19914</v>
      </c>
      <c r="BY23" s="121">
        <f>SUM(U23,AW23)</f>
        <v>0</v>
      </c>
      <c r="BZ23" s="121">
        <f>SUM(V23,AX23)</f>
        <v>9297</v>
      </c>
      <c r="CA23" s="121">
        <f>SUM(W23,AY23)</f>
        <v>175303</v>
      </c>
      <c r="CB23" s="121">
        <f>SUM(X23,AZ23)</f>
        <v>25812</v>
      </c>
      <c r="CC23" s="121">
        <f>SUM(Y23,BA23)</f>
        <v>132462</v>
      </c>
      <c r="CD23" s="121">
        <f>SUM(Z23,BB23)</f>
        <v>11279</v>
      </c>
      <c r="CE23" s="121">
        <f>SUM(AA23,BC23)</f>
        <v>5750</v>
      </c>
      <c r="CF23" s="121">
        <f>SUM(AB23,BD23)</f>
        <v>16023</v>
      </c>
      <c r="CG23" s="121">
        <f>SUM(AC23,BE23)</f>
        <v>0</v>
      </c>
      <c r="CH23" s="121">
        <f>SUM(AD23,BF23)</f>
        <v>0</v>
      </c>
      <c r="CI23" s="121">
        <f>SUM(AE23,BG23)</f>
        <v>318693</v>
      </c>
    </row>
    <row r="24" spans="1:87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176297</v>
      </c>
      <c r="M24" s="121">
        <f>+SUM(N24:Q24)</f>
        <v>36989</v>
      </c>
      <c r="N24" s="121">
        <v>23502</v>
      </c>
      <c r="O24" s="121">
        <v>0</v>
      </c>
      <c r="P24" s="121">
        <v>7035</v>
      </c>
      <c r="Q24" s="121">
        <v>6452</v>
      </c>
      <c r="R24" s="121">
        <f>+SUM(S24:U24)</f>
        <v>4192</v>
      </c>
      <c r="S24" s="121">
        <v>0</v>
      </c>
      <c r="T24" s="121">
        <v>0</v>
      </c>
      <c r="U24" s="121">
        <v>4192</v>
      </c>
      <c r="V24" s="121">
        <v>0</v>
      </c>
      <c r="W24" s="121">
        <f>+SUM(X24:AA24)</f>
        <v>133978</v>
      </c>
      <c r="X24" s="121">
        <v>41840</v>
      </c>
      <c r="Y24" s="121">
        <v>87675</v>
      </c>
      <c r="Z24" s="121">
        <v>3910</v>
      </c>
      <c r="AA24" s="121">
        <v>553</v>
      </c>
      <c r="AB24" s="121">
        <v>0</v>
      </c>
      <c r="AC24" s="121">
        <v>1138</v>
      </c>
      <c r="AD24" s="121">
        <v>6873</v>
      </c>
      <c r="AE24" s="121">
        <f>+SUM(D24,L24,AD24)</f>
        <v>183170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48</v>
      </c>
      <c r="AO24" s="121">
        <f>+SUM(AP24:AS24)</f>
        <v>48</v>
      </c>
      <c r="AP24" s="121">
        <v>0</v>
      </c>
      <c r="AQ24" s="121">
        <v>48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2248</v>
      </c>
      <c r="BE24" s="121">
        <v>0</v>
      </c>
      <c r="BF24" s="121">
        <v>0</v>
      </c>
      <c r="BG24" s="121">
        <f>+SUM(BF24,AN24,AF24)</f>
        <v>48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176345</v>
      </c>
      <c r="BQ24" s="121">
        <f>SUM(M24,AO24)</f>
        <v>37037</v>
      </c>
      <c r="BR24" s="121">
        <f>SUM(N24,AP24)</f>
        <v>23502</v>
      </c>
      <c r="BS24" s="121">
        <f>SUM(O24,AQ24)</f>
        <v>48</v>
      </c>
      <c r="BT24" s="121">
        <f>SUM(P24,AR24)</f>
        <v>7035</v>
      </c>
      <c r="BU24" s="121">
        <f>SUM(Q24,AS24)</f>
        <v>6452</v>
      </c>
      <c r="BV24" s="121">
        <f>SUM(R24,AT24)</f>
        <v>4192</v>
      </c>
      <c r="BW24" s="121">
        <f>SUM(S24,AU24)</f>
        <v>0</v>
      </c>
      <c r="BX24" s="121">
        <f>SUM(T24,AV24)</f>
        <v>0</v>
      </c>
      <c r="BY24" s="121">
        <f>SUM(U24,AW24)</f>
        <v>4192</v>
      </c>
      <c r="BZ24" s="121">
        <f>SUM(V24,AX24)</f>
        <v>0</v>
      </c>
      <c r="CA24" s="121">
        <f>SUM(W24,AY24)</f>
        <v>133978</v>
      </c>
      <c r="CB24" s="121">
        <f>SUM(X24,AZ24)</f>
        <v>41840</v>
      </c>
      <c r="CC24" s="121">
        <f>SUM(Y24,BA24)</f>
        <v>87675</v>
      </c>
      <c r="CD24" s="121">
        <f>SUM(Z24,BB24)</f>
        <v>3910</v>
      </c>
      <c r="CE24" s="121">
        <f>SUM(AA24,BC24)</f>
        <v>553</v>
      </c>
      <c r="CF24" s="121">
        <f>SUM(AB24,BD24)</f>
        <v>2248</v>
      </c>
      <c r="CG24" s="121">
        <f>SUM(AC24,BE24)</f>
        <v>1138</v>
      </c>
      <c r="CH24" s="121">
        <f>SUM(AD24,BF24)</f>
        <v>6873</v>
      </c>
      <c r="CI24" s="121">
        <f>SUM(AE24,BG24)</f>
        <v>183218</v>
      </c>
    </row>
    <row r="25" spans="1:87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183569</v>
      </c>
      <c r="L25" s="121">
        <f>+SUM(M25,R25,V25,W25,AC25)</f>
        <v>63940</v>
      </c>
      <c r="M25" s="121">
        <f>+SUM(N25:Q25)</f>
        <v>668</v>
      </c>
      <c r="N25" s="121">
        <v>668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63272</v>
      </c>
      <c r="X25" s="121">
        <v>62055</v>
      </c>
      <c r="Y25" s="121">
        <v>0</v>
      </c>
      <c r="Z25" s="121">
        <v>0</v>
      </c>
      <c r="AA25" s="121">
        <v>1217</v>
      </c>
      <c r="AB25" s="121">
        <v>66931</v>
      </c>
      <c r="AC25" s="121">
        <v>0</v>
      </c>
      <c r="AD25" s="121">
        <v>9885</v>
      </c>
      <c r="AE25" s="121">
        <f>+SUM(D25,L25,AD25)</f>
        <v>73825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1122</v>
      </c>
      <c r="AN25" s="121">
        <f>+SUM(AO25,AT25,AX25,AY25,BE25)</f>
        <v>1808</v>
      </c>
      <c r="AO25" s="121">
        <f>+SUM(AP25:AS25)</f>
        <v>1808</v>
      </c>
      <c r="AP25" s="121">
        <v>19</v>
      </c>
      <c r="AQ25" s="121">
        <v>1789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21825</v>
      </c>
      <c r="BE25" s="121">
        <v>0</v>
      </c>
      <c r="BF25" s="121">
        <v>0</v>
      </c>
      <c r="BG25" s="121">
        <f>+SUM(BF25,AN25,AF25)</f>
        <v>1808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184691</v>
      </c>
      <c r="BP25" s="121">
        <f>SUM(L25,AN25)</f>
        <v>65748</v>
      </c>
      <c r="BQ25" s="121">
        <f>SUM(M25,AO25)</f>
        <v>2476</v>
      </c>
      <c r="BR25" s="121">
        <f>SUM(N25,AP25)</f>
        <v>687</v>
      </c>
      <c r="BS25" s="121">
        <f>SUM(O25,AQ25)</f>
        <v>1789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63272</v>
      </c>
      <c r="CB25" s="121">
        <f>SUM(X25,AZ25)</f>
        <v>62055</v>
      </c>
      <c r="CC25" s="121">
        <f>SUM(Y25,BA25)</f>
        <v>0</v>
      </c>
      <c r="CD25" s="121">
        <f>SUM(Z25,BB25)</f>
        <v>0</v>
      </c>
      <c r="CE25" s="121">
        <f>SUM(AA25,BC25)</f>
        <v>1217</v>
      </c>
      <c r="CF25" s="121">
        <f>SUM(AB25,BD25)</f>
        <v>88756</v>
      </c>
      <c r="CG25" s="121">
        <f>SUM(AC25,BE25)</f>
        <v>0</v>
      </c>
      <c r="CH25" s="121">
        <f>SUM(AD25,BF25)</f>
        <v>9885</v>
      </c>
      <c r="CI25" s="121">
        <f>SUM(AE25,BG25)</f>
        <v>75633</v>
      </c>
    </row>
    <row r="26" spans="1:87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205410</v>
      </c>
      <c r="L26" s="121">
        <f>+SUM(M26,R26,V26,W26,AC26)</f>
        <v>43191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43191</v>
      </c>
      <c r="X26" s="121">
        <v>43191</v>
      </c>
      <c r="Y26" s="121">
        <v>0</v>
      </c>
      <c r="Z26" s="121">
        <v>0</v>
      </c>
      <c r="AA26" s="121">
        <v>0</v>
      </c>
      <c r="AB26" s="121">
        <v>92059</v>
      </c>
      <c r="AC26" s="121">
        <v>0</v>
      </c>
      <c r="AD26" s="121">
        <v>5316</v>
      </c>
      <c r="AE26" s="121">
        <f>+SUM(D26,L26,AD26)</f>
        <v>48507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2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25</v>
      </c>
      <c r="BE26" s="121">
        <v>0</v>
      </c>
      <c r="BF26" s="121">
        <v>14504</v>
      </c>
      <c r="BG26" s="121">
        <f>+SUM(BF26,AN26,AF26)</f>
        <v>14504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205412</v>
      </c>
      <c r="BP26" s="121">
        <f>SUM(L26,AN26)</f>
        <v>43191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43191</v>
      </c>
      <c r="CB26" s="121">
        <f>SUM(X26,AZ26)</f>
        <v>43191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92084</v>
      </c>
      <c r="CG26" s="121">
        <f>SUM(AC26,BE26)</f>
        <v>0</v>
      </c>
      <c r="CH26" s="121">
        <f>SUM(AD26,BF26)</f>
        <v>19820</v>
      </c>
      <c r="CI26" s="121">
        <f>SUM(AE26,BG26)</f>
        <v>63011</v>
      </c>
    </row>
    <row r="27" spans="1:87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17392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17392</v>
      </c>
      <c r="X27" s="121">
        <v>0</v>
      </c>
      <c r="Y27" s="121">
        <v>17392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17392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1252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1252</v>
      </c>
      <c r="AZ27" s="121">
        <v>0</v>
      </c>
      <c r="BA27" s="121">
        <v>1252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1252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18644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18644</v>
      </c>
      <c r="CB27" s="121">
        <f>SUM(X27,AZ27)</f>
        <v>0</v>
      </c>
      <c r="CC27" s="121">
        <f>SUM(Y27,BA27)</f>
        <v>18644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18644</v>
      </c>
    </row>
    <row r="28" spans="1:87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5563</v>
      </c>
      <c r="L28" s="121">
        <f>+SUM(M28,R28,V28,W28,AC28)</f>
        <v>97613</v>
      </c>
      <c r="M28" s="121">
        <f>+SUM(N28:Q28)</f>
        <v>11752</v>
      </c>
      <c r="N28" s="121">
        <v>11752</v>
      </c>
      <c r="O28" s="121">
        <v>0</v>
      </c>
      <c r="P28" s="121">
        <v>0</v>
      </c>
      <c r="Q28" s="121">
        <v>0</v>
      </c>
      <c r="R28" s="121">
        <f>+SUM(S28:U28)</f>
        <v>10085</v>
      </c>
      <c r="S28" s="121">
        <v>5583</v>
      </c>
      <c r="T28" s="121">
        <v>59</v>
      </c>
      <c r="U28" s="121">
        <v>4443</v>
      </c>
      <c r="V28" s="121">
        <v>0</v>
      </c>
      <c r="W28" s="121">
        <f>+SUM(X28:AA28)</f>
        <v>75776</v>
      </c>
      <c r="X28" s="121">
        <v>73017</v>
      </c>
      <c r="Y28" s="121">
        <v>0</v>
      </c>
      <c r="Z28" s="121">
        <v>2759</v>
      </c>
      <c r="AA28" s="121">
        <v>0</v>
      </c>
      <c r="AB28" s="121">
        <v>54462</v>
      </c>
      <c r="AC28" s="121">
        <v>0</v>
      </c>
      <c r="AD28" s="121">
        <v>5071</v>
      </c>
      <c r="AE28" s="121">
        <f>+SUM(D28,L28,AD28)</f>
        <v>102684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4314</v>
      </c>
      <c r="AN28" s="121">
        <f>+SUM(AO28,AT28,AX28,AY28,BE28)</f>
        <v>7199</v>
      </c>
      <c r="AO28" s="121">
        <f>+SUM(AP28:AS28)</f>
        <v>7199</v>
      </c>
      <c r="AP28" s="121">
        <v>7199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20472</v>
      </c>
      <c r="BE28" s="121">
        <v>0</v>
      </c>
      <c r="BF28" s="121">
        <v>2384</v>
      </c>
      <c r="BG28" s="121">
        <f>+SUM(BF28,AN28,AF28)</f>
        <v>9583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9877</v>
      </c>
      <c r="BP28" s="121">
        <f>SUM(L28,AN28)</f>
        <v>104812</v>
      </c>
      <c r="BQ28" s="121">
        <f>SUM(M28,AO28)</f>
        <v>18951</v>
      </c>
      <c r="BR28" s="121">
        <f>SUM(N28,AP28)</f>
        <v>18951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10085</v>
      </c>
      <c r="BW28" s="121">
        <f>SUM(S28,AU28)</f>
        <v>5583</v>
      </c>
      <c r="BX28" s="121">
        <f>SUM(T28,AV28)</f>
        <v>59</v>
      </c>
      <c r="BY28" s="121">
        <f>SUM(U28,AW28)</f>
        <v>4443</v>
      </c>
      <c r="BZ28" s="121">
        <f>SUM(V28,AX28)</f>
        <v>0</v>
      </c>
      <c r="CA28" s="121">
        <f>SUM(W28,AY28)</f>
        <v>75776</v>
      </c>
      <c r="CB28" s="121">
        <f>SUM(X28,AZ28)</f>
        <v>73017</v>
      </c>
      <c r="CC28" s="121">
        <f>SUM(Y28,BA28)</f>
        <v>0</v>
      </c>
      <c r="CD28" s="121">
        <f>SUM(Z28,BB28)</f>
        <v>2759</v>
      </c>
      <c r="CE28" s="121">
        <f>SUM(AA28,BC28)</f>
        <v>0</v>
      </c>
      <c r="CF28" s="121">
        <f>SUM(AB28,BD28)</f>
        <v>74934</v>
      </c>
      <c r="CG28" s="121">
        <f>SUM(AC28,BE28)</f>
        <v>0</v>
      </c>
      <c r="CH28" s="121">
        <f>SUM(AD28,BF28)</f>
        <v>7455</v>
      </c>
      <c r="CI28" s="121">
        <f>SUM(AE28,BG28)</f>
        <v>112267</v>
      </c>
    </row>
    <row r="29" spans="1:87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5426</v>
      </c>
      <c r="L29" s="121">
        <f>+SUM(M29,R29,V29,W29,AC29)</f>
        <v>46403</v>
      </c>
      <c r="M29" s="121">
        <f>+SUM(N29:Q29)</f>
        <v>11395</v>
      </c>
      <c r="N29" s="121">
        <v>4739</v>
      </c>
      <c r="O29" s="121">
        <v>6656</v>
      </c>
      <c r="P29" s="121">
        <v>0</v>
      </c>
      <c r="Q29" s="121">
        <v>0</v>
      </c>
      <c r="R29" s="121">
        <f>+SUM(S29:U29)</f>
        <v>1995</v>
      </c>
      <c r="S29" s="121">
        <v>1995</v>
      </c>
      <c r="T29" s="121">
        <v>0</v>
      </c>
      <c r="U29" s="121">
        <v>0</v>
      </c>
      <c r="V29" s="121">
        <v>8534</v>
      </c>
      <c r="W29" s="121">
        <f>+SUM(X29:AA29)</f>
        <v>24479</v>
      </c>
      <c r="X29" s="121">
        <v>22000</v>
      </c>
      <c r="Y29" s="121">
        <v>2479</v>
      </c>
      <c r="Z29" s="121">
        <v>0</v>
      </c>
      <c r="AA29" s="121">
        <v>0</v>
      </c>
      <c r="AB29" s="121">
        <v>33832</v>
      </c>
      <c r="AC29" s="121">
        <v>0</v>
      </c>
      <c r="AD29" s="121">
        <v>0</v>
      </c>
      <c r="AE29" s="121">
        <f>+SUM(D29,L29,AD29)</f>
        <v>46403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9414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5426</v>
      </c>
      <c r="BP29" s="121">
        <f>SUM(L29,AN29)</f>
        <v>46403</v>
      </c>
      <c r="BQ29" s="121">
        <f>SUM(M29,AO29)</f>
        <v>11395</v>
      </c>
      <c r="BR29" s="121">
        <f>SUM(N29,AP29)</f>
        <v>4739</v>
      </c>
      <c r="BS29" s="121">
        <f>SUM(O29,AQ29)</f>
        <v>6656</v>
      </c>
      <c r="BT29" s="121">
        <f>SUM(P29,AR29)</f>
        <v>0</v>
      </c>
      <c r="BU29" s="121">
        <f>SUM(Q29,AS29)</f>
        <v>0</v>
      </c>
      <c r="BV29" s="121">
        <f>SUM(R29,AT29)</f>
        <v>1995</v>
      </c>
      <c r="BW29" s="121">
        <f>SUM(S29,AU29)</f>
        <v>1995</v>
      </c>
      <c r="BX29" s="121">
        <f>SUM(T29,AV29)</f>
        <v>0</v>
      </c>
      <c r="BY29" s="121">
        <f>SUM(U29,AW29)</f>
        <v>0</v>
      </c>
      <c r="BZ29" s="121">
        <f>SUM(V29,AX29)</f>
        <v>8534</v>
      </c>
      <c r="CA29" s="121">
        <f>SUM(W29,AY29)</f>
        <v>24479</v>
      </c>
      <c r="CB29" s="121">
        <f>SUM(X29,AZ29)</f>
        <v>22000</v>
      </c>
      <c r="CC29" s="121">
        <f>SUM(Y29,BA29)</f>
        <v>2479</v>
      </c>
      <c r="CD29" s="121">
        <f>SUM(Z29,BB29)</f>
        <v>0</v>
      </c>
      <c r="CE29" s="121">
        <f>SUM(AA29,BC29)</f>
        <v>0</v>
      </c>
      <c r="CF29" s="121">
        <f>SUM(AB29,BD29)</f>
        <v>43246</v>
      </c>
      <c r="CG29" s="121">
        <f>SUM(AC29,BE29)</f>
        <v>0</v>
      </c>
      <c r="CH29" s="121">
        <f>SUM(AD29,BF29)</f>
        <v>0</v>
      </c>
      <c r="CI29" s="121">
        <f>SUM(AE29,BG29)</f>
        <v>46403</v>
      </c>
    </row>
    <row r="30" spans="1:87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2670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24297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16983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2670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41280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30682</v>
      </c>
      <c r="AE31" s="121">
        <f>+SUM(D31,L31,AD31)</f>
        <v>30682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3168</v>
      </c>
      <c r="BE31" s="121">
        <v>0</v>
      </c>
      <c r="BF31" s="121">
        <v>21</v>
      </c>
      <c r="BG31" s="121">
        <f>+SUM(BF31,AN31,AF31)</f>
        <v>21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3168</v>
      </c>
      <c r="CG31" s="121">
        <f>SUM(AC31,BE31)</f>
        <v>0</v>
      </c>
      <c r="CH31" s="121">
        <f>SUM(AD31,BF31)</f>
        <v>30703</v>
      </c>
      <c r="CI31" s="121">
        <f>SUM(AE31,BG31)</f>
        <v>30703</v>
      </c>
    </row>
    <row r="32" spans="1:87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57231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10181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67412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6300</v>
      </c>
      <c r="L33" s="121">
        <f>+SUM(M33,R33,V33,W33,AC33)</f>
        <v>93653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12802</v>
      </c>
      <c r="S33" s="121">
        <v>7170</v>
      </c>
      <c r="T33" s="121">
        <v>1807</v>
      </c>
      <c r="U33" s="121">
        <v>3825</v>
      </c>
      <c r="V33" s="121">
        <v>7222</v>
      </c>
      <c r="W33" s="121">
        <f>+SUM(X33:AA33)</f>
        <v>73629</v>
      </c>
      <c r="X33" s="121">
        <v>73629</v>
      </c>
      <c r="Y33" s="121">
        <v>0</v>
      </c>
      <c r="Z33" s="121">
        <v>0</v>
      </c>
      <c r="AA33" s="121">
        <v>0</v>
      </c>
      <c r="AB33" s="121">
        <v>63381</v>
      </c>
      <c r="AC33" s="121">
        <v>0</v>
      </c>
      <c r="AD33" s="121">
        <v>0</v>
      </c>
      <c r="AE33" s="121">
        <f>+SUM(D33,L33,AD33)</f>
        <v>93653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2251</v>
      </c>
      <c r="AN33" s="121">
        <f>+SUM(AO33,AT33,AX33,AY33,BE33)</f>
        <v>10669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10669</v>
      </c>
      <c r="AZ33" s="121">
        <v>0</v>
      </c>
      <c r="BA33" s="121">
        <v>10669</v>
      </c>
      <c r="BB33" s="121">
        <v>0</v>
      </c>
      <c r="BC33" s="121">
        <v>0</v>
      </c>
      <c r="BD33" s="121">
        <v>36781</v>
      </c>
      <c r="BE33" s="121">
        <v>0</v>
      </c>
      <c r="BF33" s="121">
        <v>0</v>
      </c>
      <c r="BG33" s="121">
        <f>+SUM(BF33,AN33,AF33)</f>
        <v>10669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8551</v>
      </c>
      <c r="BP33" s="121">
        <f>SUM(L33,AN33)</f>
        <v>104322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12802</v>
      </c>
      <c r="BW33" s="121">
        <f>SUM(S33,AU33)</f>
        <v>7170</v>
      </c>
      <c r="BX33" s="121">
        <f>SUM(T33,AV33)</f>
        <v>1807</v>
      </c>
      <c r="BY33" s="121">
        <f>SUM(U33,AW33)</f>
        <v>3825</v>
      </c>
      <c r="BZ33" s="121">
        <f>SUM(V33,AX33)</f>
        <v>7222</v>
      </c>
      <c r="CA33" s="121">
        <f>SUM(W33,AY33)</f>
        <v>84298</v>
      </c>
      <c r="CB33" s="121">
        <f>SUM(X33,AZ33)</f>
        <v>73629</v>
      </c>
      <c r="CC33" s="121">
        <f>SUM(Y33,BA33)</f>
        <v>10669</v>
      </c>
      <c r="CD33" s="121">
        <f>SUM(Z33,BB33)</f>
        <v>0</v>
      </c>
      <c r="CE33" s="121">
        <f>SUM(AA33,BC33)</f>
        <v>0</v>
      </c>
      <c r="CF33" s="121">
        <f>SUM(AB33,BD33)</f>
        <v>100162</v>
      </c>
      <c r="CG33" s="121">
        <f>SUM(AC33,BE33)</f>
        <v>0</v>
      </c>
      <c r="CH33" s="121">
        <f>SUM(AD33,BF33)</f>
        <v>0</v>
      </c>
      <c r="CI33" s="121">
        <f>SUM(AE33,BG33)</f>
        <v>104322</v>
      </c>
    </row>
    <row r="34" spans="1:87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55629</v>
      </c>
      <c r="L34" s="121">
        <f>+SUM(M34,R34,V34,W34,AC34)</f>
        <v>49807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49807</v>
      </c>
      <c r="X34" s="121">
        <v>49807</v>
      </c>
      <c r="Y34" s="121">
        <v>0</v>
      </c>
      <c r="Z34" s="121">
        <v>0</v>
      </c>
      <c r="AA34" s="121">
        <v>0</v>
      </c>
      <c r="AB34" s="121">
        <v>51426</v>
      </c>
      <c r="AC34" s="121">
        <v>0</v>
      </c>
      <c r="AD34" s="121">
        <v>6779</v>
      </c>
      <c r="AE34" s="121">
        <f>+SUM(D34,L34,AD34)</f>
        <v>56586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1453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27925</v>
      </c>
      <c r="BE34" s="121">
        <v>0</v>
      </c>
      <c r="BF34" s="121">
        <v>12182</v>
      </c>
      <c r="BG34" s="121">
        <f>+SUM(BF34,AN34,AF34)</f>
        <v>12182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57082</v>
      </c>
      <c r="BP34" s="121">
        <f>SUM(L34,AN34)</f>
        <v>49807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49807</v>
      </c>
      <c r="CB34" s="121">
        <f>SUM(X34,AZ34)</f>
        <v>49807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79351</v>
      </c>
      <c r="CG34" s="121">
        <f>SUM(AC34,BE34)</f>
        <v>0</v>
      </c>
      <c r="CH34" s="121">
        <f>SUM(AD34,BF34)</f>
        <v>18961</v>
      </c>
      <c r="CI34" s="121">
        <f>SUM(AE34,BG34)</f>
        <v>68768</v>
      </c>
    </row>
    <row r="35" spans="1:87" s="136" customFormat="1" ht="13.5" customHeight="1" x14ac:dyDescent="0.15">
      <c r="A35" s="119" t="s">
        <v>38</v>
      </c>
      <c r="B35" s="120" t="s">
        <v>327</v>
      </c>
      <c r="C35" s="119" t="s">
        <v>328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/>
      <c r="AC35" s="121">
        <v>0</v>
      </c>
      <c r="AD35" s="121">
        <v>0</v>
      </c>
      <c r="AE35" s="121">
        <f>+SUM(D35,L35,AD35)</f>
        <v>0</v>
      </c>
      <c r="AF35" s="121">
        <f>+SUM(AG35,AL35)</f>
        <v>5638</v>
      </c>
      <c r="AG35" s="121">
        <f>+SUM(AH35:AK35)</f>
        <v>5638</v>
      </c>
      <c r="AH35" s="121">
        <v>0</v>
      </c>
      <c r="AI35" s="121">
        <v>5638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315405</v>
      </c>
      <c r="AO35" s="121">
        <f>+SUM(AP35:AS35)</f>
        <v>74602</v>
      </c>
      <c r="AP35" s="121">
        <v>74602</v>
      </c>
      <c r="AQ35" s="121">
        <v>0</v>
      </c>
      <c r="AR35" s="121">
        <v>0</v>
      </c>
      <c r="AS35" s="121">
        <v>0</v>
      </c>
      <c r="AT35" s="121">
        <f>+SUM(AU35:AW35)</f>
        <v>236819</v>
      </c>
      <c r="AU35" s="121">
        <v>0</v>
      </c>
      <c r="AV35" s="121">
        <v>236819</v>
      </c>
      <c r="AW35" s="121">
        <v>0</v>
      </c>
      <c r="AX35" s="121">
        <v>0</v>
      </c>
      <c r="AY35" s="121">
        <f>+SUM(AZ35:BC35)</f>
        <v>3984</v>
      </c>
      <c r="AZ35" s="121">
        <v>0</v>
      </c>
      <c r="BA35" s="121">
        <v>3984</v>
      </c>
      <c r="BB35" s="121">
        <v>0</v>
      </c>
      <c r="BC35" s="121">
        <v>0</v>
      </c>
      <c r="BD35" s="121"/>
      <c r="BE35" s="121">
        <v>0</v>
      </c>
      <c r="BF35" s="121">
        <v>35350</v>
      </c>
      <c r="BG35" s="121">
        <f>+SUM(BF35,AN35,AF35)</f>
        <v>356393</v>
      </c>
      <c r="BH35" s="121">
        <f>SUM(D35,AF35)</f>
        <v>5638</v>
      </c>
      <c r="BI35" s="121">
        <f>SUM(E35,AG35)</f>
        <v>5638</v>
      </c>
      <c r="BJ35" s="121">
        <f>SUM(F35,AH35)</f>
        <v>0</v>
      </c>
      <c r="BK35" s="121">
        <f>SUM(G35,AI35)</f>
        <v>5638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315405</v>
      </c>
      <c r="BQ35" s="121">
        <f>SUM(M35,AO35)</f>
        <v>74602</v>
      </c>
      <c r="BR35" s="121">
        <f>SUM(N35,AP35)</f>
        <v>74602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236819</v>
      </c>
      <c r="BW35" s="121">
        <f>SUM(S35,AU35)</f>
        <v>0</v>
      </c>
      <c r="BX35" s="121">
        <f>SUM(T35,AV35)</f>
        <v>236819</v>
      </c>
      <c r="BY35" s="121">
        <f>SUM(U35,AW35)</f>
        <v>0</v>
      </c>
      <c r="BZ35" s="121">
        <f>SUM(V35,AX35)</f>
        <v>0</v>
      </c>
      <c r="CA35" s="121">
        <f>SUM(W35,AY35)</f>
        <v>3984</v>
      </c>
      <c r="CB35" s="121">
        <f>SUM(X35,AZ35)</f>
        <v>0</v>
      </c>
      <c r="CC35" s="121">
        <f>SUM(Y35,BA35)</f>
        <v>3984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35350</v>
      </c>
      <c r="CI35" s="121">
        <f>SUM(AE35,BG35)</f>
        <v>356393</v>
      </c>
    </row>
    <row r="36" spans="1:87" s="136" customFormat="1" ht="13.5" customHeight="1" x14ac:dyDescent="0.15">
      <c r="A36" s="119" t="s">
        <v>38</v>
      </c>
      <c r="B36" s="120" t="s">
        <v>329</v>
      </c>
      <c r="C36" s="119" t="s">
        <v>330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/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111759</v>
      </c>
      <c r="AO36" s="121">
        <f>+SUM(AP36:AS36)</f>
        <v>33232</v>
      </c>
      <c r="AP36" s="121">
        <v>33232</v>
      </c>
      <c r="AQ36" s="121">
        <v>0</v>
      </c>
      <c r="AR36" s="121">
        <v>0</v>
      </c>
      <c r="AS36" s="121">
        <v>0</v>
      </c>
      <c r="AT36" s="121">
        <f>+SUM(AU36:AW36)</f>
        <v>33775</v>
      </c>
      <c r="AU36" s="121">
        <v>0</v>
      </c>
      <c r="AV36" s="121">
        <v>33775</v>
      </c>
      <c r="AW36" s="121">
        <v>0</v>
      </c>
      <c r="AX36" s="121">
        <v>0</v>
      </c>
      <c r="AY36" s="121">
        <f>+SUM(AZ36:BC36)</f>
        <v>44752</v>
      </c>
      <c r="AZ36" s="121">
        <v>0</v>
      </c>
      <c r="BA36" s="121">
        <v>44752</v>
      </c>
      <c r="BB36" s="121">
        <v>0</v>
      </c>
      <c r="BC36" s="121">
        <v>0</v>
      </c>
      <c r="BD36" s="121"/>
      <c r="BE36" s="121">
        <v>0</v>
      </c>
      <c r="BF36" s="121">
        <v>52152</v>
      </c>
      <c r="BG36" s="121">
        <f>+SUM(BF36,AN36,AF36)</f>
        <v>163911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111759</v>
      </c>
      <c r="BQ36" s="121">
        <f>SUM(M36,AO36)</f>
        <v>33232</v>
      </c>
      <c r="BR36" s="121">
        <f>SUM(N36,AP36)</f>
        <v>33232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33775</v>
      </c>
      <c r="BW36" s="121">
        <f>SUM(S36,AU36)</f>
        <v>0</v>
      </c>
      <c r="BX36" s="121">
        <f>SUM(T36,AV36)</f>
        <v>33775</v>
      </c>
      <c r="BY36" s="121">
        <f>SUM(U36,AW36)</f>
        <v>0</v>
      </c>
      <c r="BZ36" s="121">
        <f>SUM(V36,AX36)</f>
        <v>0</v>
      </c>
      <c r="CA36" s="121">
        <f>SUM(W36,AY36)</f>
        <v>44752</v>
      </c>
      <c r="CB36" s="121">
        <f>SUM(X36,AZ36)</f>
        <v>0</v>
      </c>
      <c r="CC36" s="121">
        <f>SUM(Y36,BA36)</f>
        <v>44752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52152</v>
      </c>
      <c r="CI36" s="121">
        <f>SUM(AE36,BG36)</f>
        <v>163911</v>
      </c>
    </row>
    <row r="37" spans="1:87" s="136" customFormat="1" ht="13.5" customHeight="1" x14ac:dyDescent="0.15">
      <c r="A37" s="119" t="s">
        <v>38</v>
      </c>
      <c r="B37" s="120" t="s">
        <v>383</v>
      </c>
      <c r="C37" s="119" t="s">
        <v>384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/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110116</v>
      </c>
      <c r="AO37" s="121">
        <f>+SUM(AP37:AS37)</f>
        <v>22621</v>
      </c>
      <c r="AP37" s="121">
        <v>22621</v>
      </c>
      <c r="AQ37" s="121">
        <v>0</v>
      </c>
      <c r="AR37" s="121">
        <v>0</v>
      </c>
      <c r="AS37" s="121">
        <v>0</v>
      </c>
      <c r="AT37" s="121">
        <f>+SUM(AU37:AW37)</f>
        <v>57044</v>
      </c>
      <c r="AU37" s="121">
        <v>0</v>
      </c>
      <c r="AV37" s="121">
        <v>57044</v>
      </c>
      <c r="AW37" s="121">
        <v>0</v>
      </c>
      <c r="AX37" s="121">
        <v>0</v>
      </c>
      <c r="AY37" s="121">
        <f>+SUM(AZ37:BC37)</f>
        <v>30451</v>
      </c>
      <c r="AZ37" s="121">
        <v>2156</v>
      </c>
      <c r="BA37" s="121">
        <v>0</v>
      </c>
      <c r="BB37" s="121">
        <v>0</v>
      </c>
      <c r="BC37" s="121">
        <v>28295</v>
      </c>
      <c r="BD37" s="121"/>
      <c r="BE37" s="121">
        <v>0</v>
      </c>
      <c r="BF37" s="121">
        <v>0</v>
      </c>
      <c r="BG37" s="121">
        <f>+SUM(BF37,AN37,AF37)</f>
        <v>110116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110116</v>
      </c>
      <c r="BQ37" s="121">
        <f>SUM(M37,AO37)</f>
        <v>22621</v>
      </c>
      <c r="BR37" s="121">
        <f>SUM(N37,AP37)</f>
        <v>22621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57044</v>
      </c>
      <c r="BW37" s="121">
        <f>SUM(S37,AU37)</f>
        <v>0</v>
      </c>
      <c r="BX37" s="121">
        <f>SUM(T37,AV37)</f>
        <v>57044</v>
      </c>
      <c r="BY37" s="121">
        <f>SUM(U37,AW37)</f>
        <v>0</v>
      </c>
      <c r="BZ37" s="121">
        <f>SUM(V37,AX37)</f>
        <v>0</v>
      </c>
      <c r="CA37" s="121">
        <f>SUM(W37,AY37)</f>
        <v>30451</v>
      </c>
      <c r="CB37" s="121">
        <f>SUM(X37,AZ37)</f>
        <v>2156</v>
      </c>
      <c r="CC37" s="121">
        <f>SUM(Y37,BA37)</f>
        <v>0</v>
      </c>
      <c r="CD37" s="121">
        <f>SUM(Z37,BB37)</f>
        <v>0</v>
      </c>
      <c r="CE37" s="121">
        <f>SUM(AA37,BC37)</f>
        <v>28295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110116</v>
      </c>
    </row>
    <row r="38" spans="1:87" s="136" customFormat="1" ht="13.5" customHeight="1" x14ac:dyDescent="0.15">
      <c r="A38" s="119" t="s">
        <v>38</v>
      </c>
      <c r="B38" s="120" t="s">
        <v>353</v>
      </c>
      <c r="C38" s="119" t="s">
        <v>354</v>
      </c>
      <c r="D38" s="121">
        <f>+SUM(E38,J38)</f>
        <v>2770248</v>
      </c>
      <c r="E38" s="121">
        <f>+SUM(F38:I38)</f>
        <v>2770248</v>
      </c>
      <c r="F38" s="121">
        <v>0</v>
      </c>
      <c r="G38" s="121">
        <v>436325</v>
      </c>
      <c r="H38" s="121">
        <v>2333923</v>
      </c>
      <c r="I38" s="121">
        <v>0</v>
      </c>
      <c r="J38" s="121">
        <v>0</v>
      </c>
      <c r="K38" s="121"/>
      <c r="L38" s="121">
        <f>+SUM(M38,R38,V38,W38,AC38)</f>
        <v>187530</v>
      </c>
      <c r="M38" s="121">
        <f>+SUM(N38:Q38)</f>
        <v>79002</v>
      </c>
      <c r="N38" s="121">
        <v>9301</v>
      </c>
      <c r="O38" s="121">
        <v>0</v>
      </c>
      <c r="P38" s="121">
        <v>56605</v>
      </c>
      <c r="Q38" s="121">
        <v>13096</v>
      </c>
      <c r="R38" s="121">
        <f>+SUM(S38:U38)</f>
        <v>31091</v>
      </c>
      <c r="S38" s="121">
        <v>0</v>
      </c>
      <c r="T38" s="121">
        <v>26590</v>
      </c>
      <c r="U38" s="121">
        <v>4501</v>
      </c>
      <c r="V38" s="121">
        <v>0</v>
      </c>
      <c r="W38" s="121">
        <f>+SUM(X38:AA38)</f>
        <v>77437</v>
      </c>
      <c r="X38" s="121">
        <v>9111</v>
      </c>
      <c r="Y38" s="121">
        <v>34140</v>
      </c>
      <c r="Z38" s="121">
        <v>28523</v>
      </c>
      <c r="AA38" s="121">
        <v>5663</v>
      </c>
      <c r="AB38" s="121"/>
      <c r="AC38" s="121">
        <v>0</v>
      </c>
      <c r="AD38" s="121">
        <v>373096</v>
      </c>
      <c r="AE38" s="121">
        <f>+SUM(D38,L38,AD38)</f>
        <v>3330874</v>
      </c>
      <c r="AF38" s="121">
        <f>+SUM(AG38,AL38)</f>
        <v>14104</v>
      </c>
      <c r="AG38" s="121">
        <f>+SUM(AH38:AK38)</f>
        <v>14104</v>
      </c>
      <c r="AH38" s="121">
        <v>0</v>
      </c>
      <c r="AI38" s="121">
        <v>14104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280082</v>
      </c>
      <c r="AO38" s="121">
        <f>+SUM(AP38:AS38)</f>
        <v>42283</v>
      </c>
      <c r="AP38" s="121">
        <v>42283</v>
      </c>
      <c r="AQ38" s="121">
        <v>0</v>
      </c>
      <c r="AR38" s="121">
        <v>0</v>
      </c>
      <c r="AS38" s="121">
        <v>0</v>
      </c>
      <c r="AT38" s="121">
        <f>+SUM(AU38:AW38)</f>
        <v>66358</v>
      </c>
      <c r="AU38" s="121">
        <v>0</v>
      </c>
      <c r="AV38" s="121">
        <v>66358</v>
      </c>
      <c r="AW38" s="121">
        <v>0</v>
      </c>
      <c r="AX38" s="121">
        <v>0</v>
      </c>
      <c r="AY38" s="121">
        <f>+SUM(AZ38:BC38)</f>
        <v>171441</v>
      </c>
      <c r="AZ38" s="121">
        <v>95526</v>
      </c>
      <c r="BA38" s="121">
        <v>75061</v>
      </c>
      <c r="BB38" s="121">
        <v>0</v>
      </c>
      <c r="BC38" s="121">
        <v>854</v>
      </c>
      <c r="BD38" s="121"/>
      <c r="BE38" s="121">
        <v>0</v>
      </c>
      <c r="BF38" s="121">
        <v>2622</v>
      </c>
      <c r="BG38" s="121">
        <f>+SUM(BF38,AN38,AF38)</f>
        <v>296808</v>
      </c>
      <c r="BH38" s="121">
        <f>SUM(D38,AF38)</f>
        <v>2784352</v>
      </c>
      <c r="BI38" s="121">
        <f>SUM(E38,AG38)</f>
        <v>2784352</v>
      </c>
      <c r="BJ38" s="121">
        <f>SUM(F38,AH38)</f>
        <v>0</v>
      </c>
      <c r="BK38" s="121">
        <f>SUM(G38,AI38)</f>
        <v>450429</v>
      </c>
      <c r="BL38" s="121">
        <f>SUM(H38,AJ38)</f>
        <v>2333923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467612</v>
      </c>
      <c r="BQ38" s="121">
        <f>SUM(M38,AO38)</f>
        <v>121285</v>
      </c>
      <c r="BR38" s="121">
        <f>SUM(N38,AP38)</f>
        <v>51584</v>
      </c>
      <c r="BS38" s="121">
        <f>SUM(O38,AQ38)</f>
        <v>0</v>
      </c>
      <c r="BT38" s="121">
        <f>SUM(P38,AR38)</f>
        <v>56605</v>
      </c>
      <c r="BU38" s="121">
        <f>SUM(Q38,AS38)</f>
        <v>13096</v>
      </c>
      <c r="BV38" s="121">
        <f>SUM(R38,AT38)</f>
        <v>97449</v>
      </c>
      <c r="BW38" s="121">
        <f>SUM(S38,AU38)</f>
        <v>0</v>
      </c>
      <c r="BX38" s="121">
        <f>SUM(T38,AV38)</f>
        <v>92948</v>
      </c>
      <c r="BY38" s="121">
        <f>SUM(U38,AW38)</f>
        <v>4501</v>
      </c>
      <c r="BZ38" s="121">
        <f>SUM(V38,AX38)</f>
        <v>0</v>
      </c>
      <c r="CA38" s="121">
        <f>SUM(W38,AY38)</f>
        <v>248878</v>
      </c>
      <c r="CB38" s="121">
        <f>SUM(X38,AZ38)</f>
        <v>104637</v>
      </c>
      <c r="CC38" s="121">
        <f>SUM(Y38,BA38)</f>
        <v>109201</v>
      </c>
      <c r="CD38" s="121">
        <f>SUM(Z38,BB38)</f>
        <v>28523</v>
      </c>
      <c r="CE38" s="121">
        <f>SUM(AA38,BC38)</f>
        <v>6517</v>
      </c>
      <c r="CF38" s="121">
        <f>SUM(AB38,BD38)</f>
        <v>0</v>
      </c>
      <c r="CG38" s="121">
        <f>SUM(AC38,BE38)</f>
        <v>0</v>
      </c>
      <c r="CH38" s="121">
        <f>SUM(AD38,BF38)</f>
        <v>375718</v>
      </c>
      <c r="CI38" s="121">
        <f>SUM(AE38,BG38)</f>
        <v>3627682</v>
      </c>
    </row>
    <row r="39" spans="1:87" s="136" customFormat="1" ht="13.5" customHeight="1" x14ac:dyDescent="0.15">
      <c r="A39" s="119" t="s">
        <v>38</v>
      </c>
      <c r="B39" s="120" t="s">
        <v>331</v>
      </c>
      <c r="C39" s="119" t="s">
        <v>332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/>
      <c r="AC39" s="121">
        <v>0</v>
      </c>
      <c r="AD39" s="121">
        <v>0</v>
      </c>
      <c r="AE39" s="121">
        <f>+SUM(D39,L39,AD39)</f>
        <v>0</v>
      </c>
      <c r="AF39" s="121">
        <f>+SUM(AG39,AL39)</f>
        <v>5115</v>
      </c>
      <c r="AG39" s="121">
        <f>+SUM(AH39:AK39)</f>
        <v>5115</v>
      </c>
      <c r="AH39" s="121">
        <v>0</v>
      </c>
      <c r="AI39" s="121">
        <v>5115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90092</v>
      </c>
      <c r="AO39" s="121">
        <f>+SUM(AP39:AS39)</f>
        <v>36503</v>
      </c>
      <c r="AP39" s="121">
        <v>36503</v>
      </c>
      <c r="AQ39" s="121">
        <v>0</v>
      </c>
      <c r="AR39" s="121">
        <v>0</v>
      </c>
      <c r="AS39" s="121">
        <v>0</v>
      </c>
      <c r="AT39" s="121">
        <f>+SUM(AU39:AW39)</f>
        <v>42617</v>
      </c>
      <c r="AU39" s="121">
        <v>0</v>
      </c>
      <c r="AV39" s="121">
        <v>42617</v>
      </c>
      <c r="AW39" s="121">
        <v>0</v>
      </c>
      <c r="AX39" s="121">
        <v>0</v>
      </c>
      <c r="AY39" s="121">
        <f>+SUM(AZ39:BC39)</f>
        <v>10972</v>
      </c>
      <c r="AZ39" s="121">
        <v>197</v>
      </c>
      <c r="BA39" s="121">
        <v>10775</v>
      </c>
      <c r="BB39" s="121">
        <v>0</v>
      </c>
      <c r="BC39" s="121">
        <v>0</v>
      </c>
      <c r="BD39" s="121"/>
      <c r="BE39" s="121">
        <v>0</v>
      </c>
      <c r="BF39" s="121">
        <v>8658</v>
      </c>
      <c r="BG39" s="121">
        <f>+SUM(BF39,AN39,AF39)</f>
        <v>103865</v>
      </c>
      <c r="BH39" s="121">
        <f>SUM(D39,AF39)</f>
        <v>5115</v>
      </c>
      <c r="BI39" s="121">
        <f>SUM(E39,AG39)</f>
        <v>5115</v>
      </c>
      <c r="BJ39" s="121">
        <f>SUM(F39,AH39)</f>
        <v>0</v>
      </c>
      <c r="BK39" s="121">
        <f>SUM(G39,AI39)</f>
        <v>5115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90092</v>
      </c>
      <c r="BQ39" s="121">
        <f>SUM(M39,AO39)</f>
        <v>36503</v>
      </c>
      <c r="BR39" s="121">
        <f>SUM(N39,AP39)</f>
        <v>36503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42617</v>
      </c>
      <c r="BW39" s="121">
        <f>SUM(S39,AU39)</f>
        <v>0</v>
      </c>
      <c r="BX39" s="121">
        <f>SUM(T39,AV39)</f>
        <v>42617</v>
      </c>
      <c r="BY39" s="121">
        <f>SUM(U39,AW39)</f>
        <v>0</v>
      </c>
      <c r="BZ39" s="121">
        <f>SUM(V39,AX39)</f>
        <v>0</v>
      </c>
      <c r="CA39" s="121">
        <f>SUM(W39,AY39)</f>
        <v>10972</v>
      </c>
      <c r="CB39" s="121">
        <f>SUM(X39,AZ39)</f>
        <v>197</v>
      </c>
      <c r="CC39" s="121">
        <f>SUM(Y39,BA39)</f>
        <v>10775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8658</v>
      </c>
      <c r="CI39" s="121">
        <f>SUM(AE39,BG39)</f>
        <v>103865</v>
      </c>
    </row>
    <row r="40" spans="1:87" s="136" customFormat="1" ht="13.5" customHeight="1" x14ac:dyDescent="0.15">
      <c r="A40" s="119" t="s">
        <v>38</v>
      </c>
      <c r="B40" s="120" t="s">
        <v>375</v>
      </c>
      <c r="C40" s="119" t="s">
        <v>413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/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168152</v>
      </c>
      <c r="AO40" s="121">
        <f>+SUM(AP40:AS40)</f>
        <v>39057</v>
      </c>
      <c r="AP40" s="121">
        <v>10993</v>
      </c>
      <c r="AQ40" s="121">
        <v>0</v>
      </c>
      <c r="AR40" s="121">
        <v>28064</v>
      </c>
      <c r="AS40" s="121">
        <v>0</v>
      </c>
      <c r="AT40" s="121">
        <f>+SUM(AU40:AW40)</f>
        <v>28547</v>
      </c>
      <c r="AU40" s="121">
        <v>0</v>
      </c>
      <c r="AV40" s="121">
        <v>28547</v>
      </c>
      <c r="AW40" s="121">
        <v>0</v>
      </c>
      <c r="AX40" s="121">
        <v>0</v>
      </c>
      <c r="AY40" s="121">
        <f>+SUM(AZ40:BC40)</f>
        <v>100548</v>
      </c>
      <c r="AZ40" s="121">
        <v>0</v>
      </c>
      <c r="BA40" s="121">
        <v>100548</v>
      </c>
      <c r="BB40" s="121">
        <v>0</v>
      </c>
      <c r="BC40" s="121">
        <v>0</v>
      </c>
      <c r="BD40" s="121"/>
      <c r="BE40" s="121">
        <v>0</v>
      </c>
      <c r="BF40" s="121">
        <v>0</v>
      </c>
      <c r="BG40" s="121">
        <f>+SUM(BF40,AN40,AF40)</f>
        <v>168152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168152</v>
      </c>
      <c r="BQ40" s="121">
        <f>SUM(M40,AO40)</f>
        <v>39057</v>
      </c>
      <c r="BR40" s="121">
        <f>SUM(N40,AP40)</f>
        <v>10993</v>
      </c>
      <c r="BS40" s="121">
        <f>SUM(O40,AQ40)</f>
        <v>0</v>
      </c>
      <c r="BT40" s="121">
        <f>SUM(P40,AR40)</f>
        <v>28064</v>
      </c>
      <c r="BU40" s="121">
        <f>SUM(Q40,AS40)</f>
        <v>0</v>
      </c>
      <c r="BV40" s="121">
        <f>SUM(R40,AT40)</f>
        <v>28547</v>
      </c>
      <c r="BW40" s="121">
        <f>SUM(S40,AU40)</f>
        <v>0</v>
      </c>
      <c r="BX40" s="121">
        <f>SUM(T40,AV40)</f>
        <v>28547</v>
      </c>
      <c r="BY40" s="121">
        <f>SUM(U40,AW40)</f>
        <v>0</v>
      </c>
      <c r="BZ40" s="121">
        <f>SUM(V40,AX40)</f>
        <v>0</v>
      </c>
      <c r="CA40" s="121">
        <f>SUM(W40,AY40)</f>
        <v>100548</v>
      </c>
      <c r="CB40" s="121">
        <f>SUM(X40,AZ40)</f>
        <v>0</v>
      </c>
      <c r="CC40" s="121">
        <f>SUM(Y40,BA40)</f>
        <v>100548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168152</v>
      </c>
    </row>
    <row r="41" spans="1:87" s="136" customFormat="1" ht="13.5" customHeight="1" x14ac:dyDescent="0.15">
      <c r="A41" s="119" t="s">
        <v>38</v>
      </c>
      <c r="B41" s="120" t="s">
        <v>351</v>
      </c>
      <c r="C41" s="119" t="s">
        <v>352</v>
      </c>
      <c r="D41" s="121">
        <f>+SUM(E41,J41)</f>
        <v>1359</v>
      </c>
      <c r="E41" s="121">
        <f>+SUM(F41:I41)</f>
        <v>1359</v>
      </c>
      <c r="F41" s="121">
        <v>0</v>
      </c>
      <c r="G41" s="121">
        <v>1359</v>
      </c>
      <c r="H41" s="121">
        <v>0</v>
      </c>
      <c r="I41" s="121">
        <v>0</v>
      </c>
      <c r="J41" s="121">
        <v>0</v>
      </c>
      <c r="K41" s="121"/>
      <c r="L41" s="121">
        <f>+SUM(M41,R41,V41,W41,AC41)</f>
        <v>485382</v>
      </c>
      <c r="M41" s="121">
        <f>+SUM(N41:Q41)</f>
        <v>51649</v>
      </c>
      <c r="N41" s="121">
        <v>31742</v>
      </c>
      <c r="O41" s="121">
        <v>0</v>
      </c>
      <c r="P41" s="121">
        <v>19907</v>
      </c>
      <c r="Q41" s="121">
        <v>0</v>
      </c>
      <c r="R41" s="121">
        <f>+SUM(S41:U41)</f>
        <v>271312</v>
      </c>
      <c r="S41" s="121">
        <v>0</v>
      </c>
      <c r="T41" s="121">
        <v>271312</v>
      </c>
      <c r="U41" s="121">
        <v>0</v>
      </c>
      <c r="V41" s="121">
        <v>0</v>
      </c>
      <c r="W41" s="121">
        <f>+SUM(X41:AA41)</f>
        <v>162421</v>
      </c>
      <c r="X41" s="121">
        <v>9431</v>
      </c>
      <c r="Y41" s="121">
        <v>53856</v>
      </c>
      <c r="Z41" s="121">
        <v>36761</v>
      </c>
      <c r="AA41" s="121">
        <v>62373</v>
      </c>
      <c r="AB41" s="121"/>
      <c r="AC41" s="121">
        <v>0</v>
      </c>
      <c r="AD41" s="121">
        <v>295639</v>
      </c>
      <c r="AE41" s="121">
        <f>+SUM(D41,L41,AD41)</f>
        <v>782380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/>
      <c r="BE41" s="121">
        <v>0</v>
      </c>
      <c r="BF41" s="121">
        <v>0</v>
      </c>
      <c r="BG41" s="121">
        <f>+SUM(BF41,AN41,AF41)</f>
        <v>0</v>
      </c>
      <c r="BH41" s="121">
        <f>SUM(D41,AF41)</f>
        <v>1359</v>
      </c>
      <c r="BI41" s="121">
        <f>SUM(E41,AG41)</f>
        <v>1359</v>
      </c>
      <c r="BJ41" s="121">
        <f>SUM(F41,AH41)</f>
        <v>0</v>
      </c>
      <c r="BK41" s="121">
        <f>SUM(G41,AI41)</f>
        <v>1359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485382</v>
      </c>
      <c r="BQ41" s="121">
        <f>SUM(M41,AO41)</f>
        <v>51649</v>
      </c>
      <c r="BR41" s="121">
        <f>SUM(N41,AP41)</f>
        <v>31742</v>
      </c>
      <c r="BS41" s="121">
        <f>SUM(O41,AQ41)</f>
        <v>0</v>
      </c>
      <c r="BT41" s="121">
        <f>SUM(P41,AR41)</f>
        <v>19907</v>
      </c>
      <c r="BU41" s="121">
        <f>SUM(Q41,AS41)</f>
        <v>0</v>
      </c>
      <c r="BV41" s="121">
        <f>SUM(R41,AT41)</f>
        <v>271312</v>
      </c>
      <c r="BW41" s="121">
        <f>SUM(S41,AU41)</f>
        <v>0</v>
      </c>
      <c r="BX41" s="121">
        <f>SUM(T41,AV41)</f>
        <v>271312</v>
      </c>
      <c r="BY41" s="121">
        <f>SUM(U41,AW41)</f>
        <v>0</v>
      </c>
      <c r="BZ41" s="121">
        <f>SUM(V41,AX41)</f>
        <v>0</v>
      </c>
      <c r="CA41" s="121">
        <f>SUM(W41,AY41)</f>
        <v>162421</v>
      </c>
      <c r="CB41" s="121">
        <f>SUM(X41,AZ41)</f>
        <v>9431</v>
      </c>
      <c r="CC41" s="121">
        <f>SUM(Y41,BA41)</f>
        <v>53856</v>
      </c>
      <c r="CD41" s="121">
        <f>SUM(Z41,BB41)</f>
        <v>36761</v>
      </c>
      <c r="CE41" s="121">
        <f>SUM(AA41,BC41)</f>
        <v>62373</v>
      </c>
      <c r="CF41" s="121">
        <f>SUM(AB41,BD41)</f>
        <v>0</v>
      </c>
      <c r="CG41" s="121">
        <f>SUM(AC41,BE41)</f>
        <v>0</v>
      </c>
      <c r="CH41" s="121">
        <f>SUM(AD41,BF41)</f>
        <v>295639</v>
      </c>
      <c r="CI41" s="121">
        <f>SUM(AE41,BG41)</f>
        <v>782380</v>
      </c>
    </row>
    <row r="42" spans="1:87" s="136" customFormat="1" ht="13.5" customHeight="1" x14ac:dyDescent="0.15">
      <c r="A42" s="119" t="s">
        <v>38</v>
      </c>
      <c r="B42" s="120" t="s">
        <v>339</v>
      </c>
      <c r="C42" s="119" t="s">
        <v>340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/>
      <c r="L42" s="121">
        <f>+SUM(M42,R42,V42,W42,AC42)</f>
        <v>532838</v>
      </c>
      <c r="M42" s="121">
        <f>+SUM(N42:Q42)</f>
        <v>49559</v>
      </c>
      <c r="N42" s="121">
        <v>27203</v>
      </c>
      <c r="O42" s="121">
        <v>0</v>
      </c>
      <c r="P42" s="121">
        <v>22356</v>
      </c>
      <c r="Q42" s="121">
        <v>0</v>
      </c>
      <c r="R42" s="121">
        <f>+SUM(S42:U42)</f>
        <v>310085</v>
      </c>
      <c r="S42" s="121">
        <v>0</v>
      </c>
      <c r="T42" s="121">
        <v>310085</v>
      </c>
      <c r="U42" s="121">
        <v>0</v>
      </c>
      <c r="V42" s="121">
        <v>0</v>
      </c>
      <c r="W42" s="121">
        <f>+SUM(X42:AA42)</f>
        <v>173194</v>
      </c>
      <c r="X42" s="121">
        <v>0</v>
      </c>
      <c r="Y42" s="121">
        <v>173194</v>
      </c>
      <c r="Z42" s="121">
        <v>0</v>
      </c>
      <c r="AA42" s="121">
        <v>0</v>
      </c>
      <c r="AB42" s="121"/>
      <c r="AC42" s="121">
        <v>0</v>
      </c>
      <c r="AD42" s="121">
        <v>121123</v>
      </c>
      <c r="AE42" s="121">
        <f>+SUM(D42,L42,AD42)</f>
        <v>653961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/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/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532838</v>
      </c>
      <c r="BQ42" s="121">
        <f>SUM(M42,AO42)</f>
        <v>49559</v>
      </c>
      <c r="BR42" s="121">
        <f>SUM(N42,AP42)</f>
        <v>27203</v>
      </c>
      <c r="BS42" s="121">
        <f>SUM(O42,AQ42)</f>
        <v>0</v>
      </c>
      <c r="BT42" s="121">
        <f>SUM(P42,AR42)</f>
        <v>22356</v>
      </c>
      <c r="BU42" s="121">
        <f>SUM(Q42,AS42)</f>
        <v>0</v>
      </c>
      <c r="BV42" s="121">
        <f>SUM(R42,AT42)</f>
        <v>310085</v>
      </c>
      <c r="BW42" s="121">
        <f>SUM(S42,AU42)</f>
        <v>0</v>
      </c>
      <c r="BX42" s="121">
        <f>SUM(T42,AV42)</f>
        <v>310085</v>
      </c>
      <c r="BY42" s="121">
        <f>SUM(U42,AW42)</f>
        <v>0</v>
      </c>
      <c r="BZ42" s="121">
        <f>SUM(V42,AX42)</f>
        <v>0</v>
      </c>
      <c r="CA42" s="121">
        <f>SUM(W42,AY42)</f>
        <v>173194</v>
      </c>
      <c r="CB42" s="121">
        <f>SUM(X42,AZ42)</f>
        <v>0</v>
      </c>
      <c r="CC42" s="121">
        <f>SUM(Y42,BA42)</f>
        <v>173194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121123</v>
      </c>
      <c r="CI42" s="121">
        <f>SUM(AE42,BG42)</f>
        <v>653961</v>
      </c>
    </row>
    <row r="43" spans="1:87" s="136" customFormat="1" ht="13.5" customHeight="1" x14ac:dyDescent="0.15">
      <c r="A43" s="119" t="s">
        <v>38</v>
      </c>
      <c r="B43" s="120" t="s">
        <v>333</v>
      </c>
      <c r="C43" s="119" t="s">
        <v>334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140482</v>
      </c>
      <c r="M43" s="121">
        <f>+SUM(N43:Q43)</f>
        <v>53028</v>
      </c>
      <c r="N43" s="121">
        <v>0</v>
      </c>
      <c r="O43" s="121">
        <v>40952</v>
      </c>
      <c r="P43" s="121">
        <v>12076</v>
      </c>
      <c r="Q43" s="121">
        <v>0</v>
      </c>
      <c r="R43" s="121">
        <f>+SUM(S43:U43)</f>
        <v>58391</v>
      </c>
      <c r="S43" s="121">
        <v>13531</v>
      </c>
      <c r="T43" s="121">
        <v>44860</v>
      </c>
      <c r="U43" s="121">
        <v>0</v>
      </c>
      <c r="V43" s="121">
        <v>0</v>
      </c>
      <c r="W43" s="121">
        <f>+SUM(X43:AA43)</f>
        <v>25442</v>
      </c>
      <c r="X43" s="121">
        <v>241</v>
      </c>
      <c r="Y43" s="121">
        <v>25201</v>
      </c>
      <c r="Z43" s="121">
        <v>0</v>
      </c>
      <c r="AA43" s="121">
        <v>0</v>
      </c>
      <c r="AB43" s="121"/>
      <c r="AC43" s="121">
        <v>3621</v>
      </c>
      <c r="AD43" s="121">
        <v>30616</v>
      </c>
      <c r="AE43" s="121">
        <f>+SUM(D43,L43,AD43)</f>
        <v>171098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/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140482</v>
      </c>
      <c r="BQ43" s="121">
        <f>SUM(M43,AO43)</f>
        <v>53028</v>
      </c>
      <c r="BR43" s="121">
        <f>SUM(N43,AP43)</f>
        <v>0</v>
      </c>
      <c r="BS43" s="121">
        <f>SUM(O43,AQ43)</f>
        <v>40952</v>
      </c>
      <c r="BT43" s="121">
        <f>SUM(P43,AR43)</f>
        <v>12076</v>
      </c>
      <c r="BU43" s="121">
        <f>SUM(Q43,AS43)</f>
        <v>0</v>
      </c>
      <c r="BV43" s="121">
        <f>SUM(R43,AT43)</f>
        <v>58391</v>
      </c>
      <c r="BW43" s="121">
        <f>SUM(S43,AU43)</f>
        <v>13531</v>
      </c>
      <c r="BX43" s="121">
        <f>SUM(T43,AV43)</f>
        <v>44860</v>
      </c>
      <c r="BY43" s="121">
        <f>SUM(U43,AW43)</f>
        <v>0</v>
      </c>
      <c r="BZ43" s="121">
        <f>SUM(V43,AX43)</f>
        <v>0</v>
      </c>
      <c r="CA43" s="121">
        <f>SUM(W43,AY43)</f>
        <v>25442</v>
      </c>
      <c r="CB43" s="121">
        <f>SUM(X43,AZ43)</f>
        <v>241</v>
      </c>
      <c r="CC43" s="121">
        <f>SUM(Y43,BA43)</f>
        <v>25201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3621</v>
      </c>
      <c r="CH43" s="121">
        <f>SUM(AD43,BF43)</f>
        <v>30616</v>
      </c>
      <c r="CI43" s="121">
        <f>SUM(AE43,BG43)</f>
        <v>171098</v>
      </c>
    </row>
    <row r="44" spans="1:87" s="136" customFormat="1" ht="13.5" customHeight="1" x14ac:dyDescent="0.15">
      <c r="A44" s="119" t="s">
        <v>38</v>
      </c>
      <c r="B44" s="120" t="s">
        <v>379</v>
      </c>
      <c r="C44" s="119" t="s">
        <v>380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272198</v>
      </c>
      <c r="M44" s="121">
        <f>+SUM(N44:Q44)</f>
        <v>83494</v>
      </c>
      <c r="N44" s="121">
        <v>16041</v>
      </c>
      <c r="O44" s="121">
        <v>0</v>
      </c>
      <c r="P44" s="121">
        <v>60397</v>
      </c>
      <c r="Q44" s="121">
        <v>7056</v>
      </c>
      <c r="R44" s="121">
        <f>+SUM(S44:U44)</f>
        <v>121740</v>
      </c>
      <c r="S44" s="121">
        <v>0</v>
      </c>
      <c r="T44" s="121">
        <v>101244</v>
      </c>
      <c r="U44" s="121">
        <v>20496</v>
      </c>
      <c r="V44" s="121">
        <v>0</v>
      </c>
      <c r="W44" s="121">
        <f>+SUM(X44:AA44)</f>
        <v>66964</v>
      </c>
      <c r="X44" s="121">
        <v>0</v>
      </c>
      <c r="Y44" s="121">
        <v>58772</v>
      </c>
      <c r="Z44" s="121">
        <v>8192</v>
      </c>
      <c r="AA44" s="121">
        <v>0</v>
      </c>
      <c r="AB44" s="121"/>
      <c r="AC44" s="121">
        <v>0</v>
      </c>
      <c r="AD44" s="121">
        <v>25562</v>
      </c>
      <c r="AE44" s="121">
        <f>+SUM(D44,L44,AD44)</f>
        <v>297760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272198</v>
      </c>
      <c r="BQ44" s="121">
        <f>SUM(M44,AO44)</f>
        <v>83494</v>
      </c>
      <c r="BR44" s="121">
        <f>SUM(N44,AP44)</f>
        <v>16041</v>
      </c>
      <c r="BS44" s="121">
        <f>SUM(O44,AQ44)</f>
        <v>0</v>
      </c>
      <c r="BT44" s="121">
        <f>SUM(P44,AR44)</f>
        <v>60397</v>
      </c>
      <c r="BU44" s="121">
        <f>SUM(Q44,AS44)</f>
        <v>7056</v>
      </c>
      <c r="BV44" s="121">
        <f>SUM(R44,AT44)</f>
        <v>121740</v>
      </c>
      <c r="BW44" s="121">
        <f>SUM(S44,AU44)</f>
        <v>0</v>
      </c>
      <c r="BX44" s="121">
        <f>SUM(T44,AV44)</f>
        <v>101244</v>
      </c>
      <c r="BY44" s="121">
        <f>SUM(U44,AW44)</f>
        <v>20496</v>
      </c>
      <c r="BZ44" s="121">
        <f>SUM(V44,AX44)</f>
        <v>0</v>
      </c>
      <c r="CA44" s="121">
        <f>SUM(W44,AY44)</f>
        <v>66964</v>
      </c>
      <c r="CB44" s="121">
        <f>SUM(X44,AZ44)</f>
        <v>0</v>
      </c>
      <c r="CC44" s="121">
        <f>SUM(Y44,BA44)</f>
        <v>58772</v>
      </c>
      <c r="CD44" s="121">
        <f>SUM(Z44,BB44)</f>
        <v>8192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25562</v>
      </c>
      <c r="CI44" s="121">
        <f>SUM(AE44,BG44)</f>
        <v>297760</v>
      </c>
    </row>
    <row r="45" spans="1:87" s="136" customFormat="1" ht="13.5" customHeight="1" x14ac:dyDescent="0.15">
      <c r="A45" s="119" t="s">
        <v>38</v>
      </c>
      <c r="B45" s="120" t="s">
        <v>357</v>
      </c>
      <c r="C45" s="119" t="s">
        <v>358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388167</v>
      </c>
      <c r="M45" s="121">
        <f>+SUM(N45:Q45)</f>
        <v>19740</v>
      </c>
      <c r="N45" s="121">
        <v>19740</v>
      </c>
      <c r="O45" s="121">
        <v>0</v>
      </c>
      <c r="P45" s="121">
        <v>0</v>
      </c>
      <c r="Q45" s="121">
        <v>0</v>
      </c>
      <c r="R45" s="121">
        <f>+SUM(S45:U45)</f>
        <v>117963</v>
      </c>
      <c r="S45" s="121">
        <v>0</v>
      </c>
      <c r="T45" s="121">
        <v>117963</v>
      </c>
      <c r="U45" s="121">
        <v>0</v>
      </c>
      <c r="V45" s="121">
        <v>0</v>
      </c>
      <c r="W45" s="121">
        <f>+SUM(X45:AA45)</f>
        <v>250464</v>
      </c>
      <c r="X45" s="121">
        <v>0</v>
      </c>
      <c r="Y45" s="121">
        <v>250464</v>
      </c>
      <c r="Z45" s="121">
        <v>0</v>
      </c>
      <c r="AA45" s="121">
        <v>0</v>
      </c>
      <c r="AB45" s="121"/>
      <c r="AC45" s="121">
        <v>0</v>
      </c>
      <c r="AD45" s="121">
        <v>11310</v>
      </c>
      <c r="AE45" s="121">
        <f>+SUM(D45,L45,AD45)</f>
        <v>399477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/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388167</v>
      </c>
      <c r="BQ45" s="121">
        <f>SUM(M45,AO45)</f>
        <v>19740</v>
      </c>
      <c r="BR45" s="121">
        <f>SUM(N45,AP45)</f>
        <v>19740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117963</v>
      </c>
      <c r="BW45" s="121">
        <f>SUM(S45,AU45)</f>
        <v>0</v>
      </c>
      <c r="BX45" s="121">
        <f>SUM(T45,AV45)</f>
        <v>117963</v>
      </c>
      <c r="BY45" s="121">
        <f>SUM(U45,AW45)</f>
        <v>0</v>
      </c>
      <c r="BZ45" s="121">
        <f>SUM(V45,AX45)</f>
        <v>0</v>
      </c>
      <c r="CA45" s="121">
        <f>SUM(W45,AY45)</f>
        <v>250464</v>
      </c>
      <c r="CB45" s="121">
        <f>SUM(X45,AZ45)</f>
        <v>0</v>
      </c>
      <c r="CC45" s="121">
        <f>SUM(Y45,BA45)</f>
        <v>250464</v>
      </c>
      <c r="CD45" s="121">
        <f>SUM(Z45,BB45)</f>
        <v>0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11310</v>
      </c>
      <c r="CI45" s="121">
        <f>SUM(AE45,BG45)</f>
        <v>399477</v>
      </c>
    </row>
    <row r="46" spans="1:87" s="136" customFormat="1" ht="13.5" customHeight="1" x14ac:dyDescent="0.15">
      <c r="A46" s="119" t="s">
        <v>38</v>
      </c>
      <c r="B46" s="120" t="s">
        <v>343</v>
      </c>
      <c r="C46" s="119" t="s">
        <v>344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/>
      <c r="AC46" s="121">
        <v>0</v>
      </c>
      <c r="AD46" s="121">
        <v>0</v>
      </c>
      <c r="AE46" s="121">
        <f>+SUM(D46,L46,AD46)</f>
        <v>0</v>
      </c>
      <c r="AF46" s="121">
        <f>+SUM(AG46,AL46)</f>
        <v>30918</v>
      </c>
      <c r="AG46" s="121">
        <f>+SUM(AH46:AK46)</f>
        <v>30918</v>
      </c>
      <c r="AH46" s="121">
        <v>0</v>
      </c>
      <c r="AI46" s="121">
        <v>30918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292665</v>
      </c>
      <c r="AO46" s="121">
        <f>+SUM(AP46:AS46)</f>
        <v>28415</v>
      </c>
      <c r="AP46" s="121">
        <v>28415</v>
      </c>
      <c r="AQ46" s="121">
        <v>0</v>
      </c>
      <c r="AR46" s="121">
        <v>0</v>
      </c>
      <c r="AS46" s="121">
        <v>0</v>
      </c>
      <c r="AT46" s="121">
        <f>+SUM(AU46:AW46)</f>
        <v>54206</v>
      </c>
      <c r="AU46" s="121">
        <v>0</v>
      </c>
      <c r="AV46" s="121">
        <v>54206</v>
      </c>
      <c r="AW46" s="121">
        <v>0</v>
      </c>
      <c r="AX46" s="121">
        <v>0</v>
      </c>
      <c r="AY46" s="121">
        <f>+SUM(AZ46:BC46)</f>
        <v>210044</v>
      </c>
      <c r="AZ46" s="121">
        <v>269</v>
      </c>
      <c r="BA46" s="121">
        <v>207049</v>
      </c>
      <c r="BB46" s="121">
        <v>126</v>
      </c>
      <c r="BC46" s="121">
        <v>2600</v>
      </c>
      <c r="BD46" s="121"/>
      <c r="BE46" s="121">
        <v>0</v>
      </c>
      <c r="BF46" s="121">
        <v>4123</v>
      </c>
      <c r="BG46" s="121">
        <f>+SUM(BF46,AN46,AF46)</f>
        <v>327706</v>
      </c>
      <c r="BH46" s="121">
        <f>SUM(D46,AF46)</f>
        <v>30918</v>
      </c>
      <c r="BI46" s="121">
        <f>SUM(E46,AG46)</f>
        <v>30918</v>
      </c>
      <c r="BJ46" s="121">
        <f>SUM(F46,AH46)</f>
        <v>0</v>
      </c>
      <c r="BK46" s="121">
        <f>SUM(G46,AI46)</f>
        <v>30918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292665</v>
      </c>
      <c r="BQ46" s="121">
        <f>SUM(M46,AO46)</f>
        <v>28415</v>
      </c>
      <c r="BR46" s="121">
        <f>SUM(N46,AP46)</f>
        <v>28415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54206</v>
      </c>
      <c r="BW46" s="121">
        <f>SUM(S46,AU46)</f>
        <v>0</v>
      </c>
      <c r="BX46" s="121">
        <f>SUM(T46,AV46)</f>
        <v>54206</v>
      </c>
      <c r="BY46" s="121">
        <f>SUM(U46,AW46)</f>
        <v>0</v>
      </c>
      <c r="BZ46" s="121">
        <f>SUM(V46,AX46)</f>
        <v>0</v>
      </c>
      <c r="CA46" s="121">
        <f>SUM(W46,AY46)</f>
        <v>210044</v>
      </c>
      <c r="CB46" s="121">
        <f>SUM(X46,AZ46)</f>
        <v>269</v>
      </c>
      <c r="CC46" s="121">
        <f>SUM(Y46,BA46)</f>
        <v>207049</v>
      </c>
      <c r="CD46" s="121">
        <f>SUM(Z46,BB46)</f>
        <v>126</v>
      </c>
      <c r="CE46" s="121">
        <f>SUM(AA46,BC46)</f>
        <v>2600</v>
      </c>
      <c r="CF46" s="121">
        <f>SUM(AB46,BD46)</f>
        <v>0</v>
      </c>
      <c r="CG46" s="121">
        <f>SUM(AC46,BE46)</f>
        <v>0</v>
      </c>
      <c r="CH46" s="121">
        <f>SUM(AD46,BF46)</f>
        <v>4123</v>
      </c>
      <c r="CI46" s="121">
        <f>SUM(AE46,BG46)</f>
        <v>327706</v>
      </c>
    </row>
    <row r="47" spans="1:87" s="136" customFormat="1" ht="13.5" customHeight="1" x14ac:dyDescent="0.15">
      <c r="A47" s="119" t="s">
        <v>38</v>
      </c>
      <c r="B47" s="120" t="s">
        <v>337</v>
      </c>
      <c r="C47" s="119" t="s">
        <v>338</v>
      </c>
      <c r="D47" s="121">
        <f>+SUM(E47,J47)</f>
        <v>341083</v>
      </c>
      <c r="E47" s="121">
        <f>+SUM(F47:I47)</f>
        <v>341083</v>
      </c>
      <c r="F47" s="121">
        <v>0</v>
      </c>
      <c r="G47" s="121">
        <v>341083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672863</v>
      </c>
      <c r="M47" s="121">
        <f>+SUM(N47:Q47)</f>
        <v>35338</v>
      </c>
      <c r="N47" s="121">
        <v>35338</v>
      </c>
      <c r="O47" s="121">
        <v>0</v>
      </c>
      <c r="P47" s="121">
        <v>0</v>
      </c>
      <c r="Q47" s="121">
        <v>0</v>
      </c>
      <c r="R47" s="121">
        <f>+SUM(S47:U47)</f>
        <v>284872</v>
      </c>
      <c r="S47" s="121">
        <v>0</v>
      </c>
      <c r="T47" s="121">
        <v>284872</v>
      </c>
      <c r="U47" s="121">
        <v>0</v>
      </c>
      <c r="V47" s="121">
        <v>0</v>
      </c>
      <c r="W47" s="121">
        <f>+SUM(X47:AA47)</f>
        <v>352653</v>
      </c>
      <c r="X47" s="121">
        <v>0</v>
      </c>
      <c r="Y47" s="121">
        <v>352653</v>
      </c>
      <c r="Z47" s="121">
        <v>0</v>
      </c>
      <c r="AA47" s="121">
        <v>0</v>
      </c>
      <c r="AB47" s="121"/>
      <c r="AC47" s="121">
        <v>0</v>
      </c>
      <c r="AD47" s="121">
        <v>24155</v>
      </c>
      <c r="AE47" s="121">
        <f>+SUM(D47,L47,AD47)</f>
        <v>1038101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173291</v>
      </c>
      <c r="AO47" s="121">
        <f>+SUM(AP47:AS47)</f>
        <v>16066</v>
      </c>
      <c r="AP47" s="121">
        <v>16066</v>
      </c>
      <c r="AQ47" s="121">
        <v>0</v>
      </c>
      <c r="AR47" s="121">
        <v>0</v>
      </c>
      <c r="AS47" s="121">
        <v>0</v>
      </c>
      <c r="AT47" s="121">
        <f>+SUM(AU47:AW47)</f>
        <v>66776</v>
      </c>
      <c r="AU47" s="121">
        <v>0</v>
      </c>
      <c r="AV47" s="121">
        <v>66776</v>
      </c>
      <c r="AW47" s="121">
        <v>0</v>
      </c>
      <c r="AX47" s="121">
        <v>0</v>
      </c>
      <c r="AY47" s="121">
        <f>+SUM(AZ47:BC47)</f>
        <v>90449</v>
      </c>
      <c r="AZ47" s="121">
        <v>0</v>
      </c>
      <c r="BA47" s="121">
        <v>90449</v>
      </c>
      <c r="BB47" s="121">
        <v>0</v>
      </c>
      <c r="BC47" s="121">
        <v>0</v>
      </c>
      <c r="BD47" s="121"/>
      <c r="BE47" s="121">
        <v>0</v>
      </c>
      <c r="BF47" s="121">
        <v>9278</v>
      </c>
      <c r="BG47" s="121">
        <f>+SUM(BF47,AN47,AF47)</f>
        <v>182569</v>
      </c>
      <c r="BH47" s="121">
        <f>SUM(D47,AF47)</f>
        <v>341083</v>
      </c>
      <c r="BI47" s="121">
        <f>SUM(E47,AG47)</f>
        <v>341083</v>
      </c>
      <c r="BJ47" s="121">
        <f>SUM(F47,AH47)</f>
        <v>0</v>
      </c>
      <c r="BK47" s="121">
        <f>SUM(G47,AI47)</f>
        <v>341083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846154</v>
      </c>
      <c r="BQ47" s="121">
        <f>SUM(M47,AO47)</f>
        <v>51404</v>
      </c>
      <c r="BR47" s="121">
        <f>SUM(N47,AP47)</f>
        <v>51404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351648</v>
      </c>
      <c r="BW47" s="121">
        <f>SUM(S47,AU47)</f>
        <v>0</v>
      </c>
      <c r="BX47" s="121">
        <f>SUM(T47,AV47)</f>
        <v>351648</v>
      </c>
      <c r="BY47" s="121">
        <f>SUM(U47,AW47)</f>
        <v>0</v>
      </c>
      <c r="BZ47" s="121">
        <f>SUM(V47,AX47)</f>
        <v>0</v>
      </c>
      <c r="CA47" s="121">
        <f>SUM(W47,AY47)</f>
        <v>443102</v>
      </c>
      <c r="CB47" s="121">
        <f>SUM(X47,AZ47)</f>
        <v>0</v>
      </c>
      <c r="CC47" s="121">
        <f>SUM(Y47,BA47)</f>
        <v>443102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33433</v>
      </c>
      <c r="CI47" s="121">
        <f>SUM(AE47,BG47)</f>
        <v>1220670</v>
      </c>
    </row>
    <row r="48" spans="1:87" s="136" customFormat="1" ht="13.5" customHeight="1" x14ac:dyDescent="0.15">
      <c r="A48" s="119" t="s">
        <v>38</v>
      </c>
      <c r="B48" s="120" t="s">
        <v>364</v>
      </c>
      <c r="C48" s="119" t="s">
        <v>365</v>
      </c>
      <c r="D48" s="121">
        <f>+SUM(E48,J48)</f>
        <v>205949</v>
      </c>
      <c r="E48" s="121">
        <f>+SUM(F48:I48)</f>
        <v>205949</v>
      </c>
      <c r="F48" s="121">
        <v>0</v>
      </c>
      <c r="G48" s="121">
        <v>205949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284956</v>
      </c>
      <c r="M48" s="121">
        <f>+SUM(N48:Q48)</f>
        <v>17889</v>
      </c>
      <c r="N48" s="121">
        <v>17889</v>
      </c>
      <c r="O48" s="121">
        <v>0</v>
      </c>
      <c r="P48" s="121">
        <v>0</v>
      </c>
      <c r="Q48" s="121">
        <v>0</v>
      </c>
      <c r="R48" s="121">
        <f>+SUM(S48:U48)</f>
        <v>267067</v>
      </c>
      <c r="S48" s="121">
        <v>0</v>
      </c>
      <c r="T48" s="121">
        <v>255872</v>
      </c>
      <c r="U48" s="121">
        <v>11195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/>
      <c r="AC48" s="121">
        <v>0</v>
      </c>
      <c r="AD48" s="121">
        <v>0</v>
      </c>
      <c r="AE48" s="121">
        <f>+SUM(D48,L48,AD48)</f>
        <v>490905</v>
      </c>
      <c r="AF48" s="121">
        <f>+SUM(AG48,AL48)</f>
        <v>11781</v>
      </c>
      <c r="AG48" s="121">
        <f>+SUM(AH48:AK48)</f>
        <v>11781</v>
      </c>
      <c r="AH48" s="121">
        <v>0</v>
      </c>
      <c r="AI48" s="121">
        <v>11781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64392</v>
      </c>
      <c r="AO48" s="121">
        <f>+SUM(AP48:AS48)</f>
        <v>2430</v>
      </c>
      <c r="AP48" s="121">
        <v>2430</v>
      </c>
      <c r="AQ48" s="121">
        <v>0</v>
      </c>
      <c r="AR48" s="121">
        <v>0</v>
      </c>
      <c r="AS48" s="121">
        <v>0</v>
      </c>
      <c r="AT48" s="121">
        <f>+SUM(AU48:AW48)</f>
        <v>61962</v>
      </c>
      <c r="AU48" s="121">
        <v>0</v>
      </c>
      <c r="AV48" s="121">
        <v>61962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/>
      <c r="BE48" s="121">
        <v>0</v>
      </c>
      <c r="BF48" s="121">
        <v>0</v>
      </c>
      <c r="BG48" s="121">
        <f>+SUM(BF48,AN48,AF48)</f>
        <v>76173</v>
      </c>
      <c r="BH48" s="121">
        <f>SUM(D48,AF48)</f>
        <v>217730</v>
      </c>
      <c r="BI48" s="121">
        <f>SUM(E48,AG48)</f>
        <v>217730</v>
      </c>
      <c r="BJ48" s="121">
        <f>SUM(F48,AH48)</f>
        <v>0</v>
      </c>
      <c r="BK48" s="121">
        <f>SUM(G48,AI48)</f>
        <v>217730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349348</v>
      </c>
      <c r="BQ48" s="121">
        <f>SUM(M48,AO48)</f>
        <v>20319</v>
      </c>
      <c r="BR48" s="121">
        <f>SUM(N48,AP48)</f>
        <v>20319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329029</v>
      </c>
      <c r="BW48" s="121">
        <f>SUM(S48,AU48)</f>
        <v>0</v>
      </c>
      <c r="BX48" s="121">
        <f>SUM(T48,AV48)</f>
        <v>317834</v>
      </c>
      <c r="BY48" s="121">
        <f>SUM(U48,AW48)</f>
        <v>11195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567078</v>
      </c>
    </row>
    <row r="49" spans="1:87" s="136" customFormat="1" ht="13.5" customHeight="1" x14ac:dyDescent="0.15">
      <c r="A49" s="119" t="s">
        <v>38</v>
      </c>
      <c r="B49" s="120" t="s">
        <v>345</v>
      </c>
      <c r="C49" s="119" t="s">
        <v>346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756745</v>
      </c>
      <c r="M49" s="121">
        <f>+SUM(N49:Q49)</f>
        <v>65635</v>
      </c>
      <c r="N49" s="121">
        <v>65635</v>
      </c>
      <c r="O49" s="121">
        <v>0</v>
      </c>
      <c r="P49" s="121">
        <v>0</v>
      </c>
      <c r="Q49" s="121">
        <v>0</v>
      </c>
      <c r="R49" s="121">
        <f>+SUM(S49:U49)</f>
        <v>14288</v>
      </c>
      <c r="S49" s="121">
        <v>0</v>
      </c>
      <c r="T49" s="121">
        <v>11882</v>
      </c>
      <c r="U49" s="121">
        <v>2406</v>
      </c>
      <c r="V49" s="121">
        <v>0</v>
      </c>
      <c r="W49" s="121">
        <f>+SUM(X49:AA49)</f>
        <v>676715</v>
      </c>
      <c r="X49" s="121">
        <v>0</v>
      </c>
      <c r="Y49" s="121">
        <v>666857</v>
      </c>
      <c r="Z49" s="121">
        <v>9858</v>
      </c>
      <c r="AA49" s="121">
        <v>0</v>
      </c>
      <c r="AB49" s="121"/>
      <c r="AC49" s="121">
        <v>107</v>
      </c>
      <c r="AD49" s="121">
        <v>117948</v>
      </c>
      <c r="AE49" s="121">
        <f>+SUM(D49,L49,AD49)</f>
        <v>874693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/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756745</v>
      </c>
      <c r="BQ49" s="121">
        <f>SUM(M49,AO49)</f>
        <v>65635</v>
      </c>
      <c r="BR49" s="121">
        <f>SUM(N49,AP49)</f>
        <v>65635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14288</v>
      </c>
      <c r="BW49" s="121">
        <f>SUM(S49,AU49)</f>
        <v>0</v>
      </c>
      <c r="BX49" s="121">
        <f>SUM(T49,AV49)</f>
        <v>11882</v>
      </c>
      <c r="BY49" s="121">
        <f>SUM(U49,AW49)</f>
        <v>2406</v>
      </c>
      <c r="BZ49" s="121">
        <f>SUM(V49,AX49)</f>
        <v>0</v>
      </c>
      <c r="CA49" s="121">
        <f>SUM(W49,AY49)</f>
        <v>676715</v>
      </c>
      <c r="CB49" s="121">
        <f>SUM(X49,AZ49)</f>
        <v>0</v>
      </c>
      <c r="CC49" s="121">
        <f>SUM(Y49,BA49)</f>
        <v>666857</v>
      </c>
      <c r="CD49" s="121">
        <f>SUM(Z49,BB49)</f>
        <v>9858</v>
      </c>
      <c r="CE49" s="121">
        <f>SUM(AA49,BC49)</f>
        <v>0</v>
      </c>
      <c r="CF49" s="121">
        <f>SUM(AB49,BD49)</f>
        <v>0</v>
      </c>
      <c r="CG49" s="121">
        <f>SUM(AC49,BE49)</f>
        <v>107</v>
      </c>
      <c r="CH49" s="121">
        <f>SUM(AD49,BF49)</f>
        <v>117948</v>
      </c>
      <c r="CI49" s="121">
        <f>SUM(AE49,BG49)</f>
        <v>874693</v>
      </c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279</v>
      </c>
      <c r="D7" s="140">
        <f>SUM(L7,T7,AB7,AJ7,AR7,AZ7)</f>
        <v>2680031</v>
      </c>
      <c r="E7" s="140">
        <f>SUM(M7,U7,AC7,AK7,AS7,BA7)</f>
        <v>3101879</v>
      </c>
      <c r="F7" s="140">
        <f>SUM(D7:E7)</f>
        <v>5781910</v>
      </c>
      <c r="G7" s="140">
        <f>SUM(O7,W7,AE7,AM7,AU7,BC7)</f>
        <v>65887</v>
      </c>
      <c r="H7" s="140">
        <f>SUM(P7,X7,AF7,AN7,AV7,BD7)</f>
        <v>1442656</v>
      </c>
      <c r="I7" s="140">
        <f>SUM(G7:H7)</f>
        <v>1508543</v>
      </c>
      <c r="J7" s="141">
        <f>COUNTIF(J$8:J$207,"&lt;&gt;")</f>
        <v>23</v>
      </c>
      <c r="K7" s="141">
        <f>COUNTIF(K$8:K$207,"&lt;&gt;")</f>
        <v>23</v>
      </c>
      <c r="L7" s="140">
        <f>SUM(L$8:L$207)</f>
        <v>1010305</v>
      </c>
      <c r="M7" s="140">
        <f>SUM(M$8:M$207)</f>
        <v>1421149</v>
      </c>
      <c r="N7" s="140">
        <f>IF(AND(L7&lt;&gt;"",M7&lt;&gt;""),SUM(L7:M7),"")</f>
        <v>2431454</v>
      </c>
      <c r="O7" s="140">
        <f>SUM(O$8:O$207)</f>
        <v>51583</v>
      </c>
      <c r="P7" s="140">
        <f>SUM(P$8:P$207)</f>
        <v>1032389</v>
      </c>
      <c r="Q7" s="140">
        <f>IF(AND(O7&lt;&gt;"",P7&lt;&gt;""),SUM(O7:P7),"")</f>
        <v>1083972</v>
      </c>
      <c r="R7" s="141">
        <f>COUNTIF(R$8:R$207,"&lt;&gt;")</f>
        <v>14</v>
      </c>
      <c r="S7" s="141">
        <f>COUNTIF(S$8:S$207,"&lt;&gt;")</f>
        <v>14</v>
      </c>
      <c r="T7" s="140">
        <f>SUM(T$8:T$207)</f>
        <v>1135318</v>
      </c>
      <c r="U7" s="140">
        <f>SUM(U$8:U$207)</f>
        <v>1126331</v>
      </c>
      <c r="V7" s="140">
        <f>IF(AND(T7&lt;&gt;"",U7&lt;&gt;""),SUM(T7:U7),"")</f>
        <v>2261649</v>
      </c>
      <c r="W7" s="140">
        <f>SUM(W$8:W$207)</f>
        <v>11462</v>
      </c>
      <c r="X7" s="140">
        <f>SUM(X$8:X$207)</f>
        <v>296473</v>
      </c>
      <c r="Y7" s="140">
        <f>IF(AND(W7&lt;&gt;"",X7&lt;&gt;""),SUM(W7:X7),"")</f>
        <v>307935</v>
      </c>
      <c r="Z7" s="141">
        <f>COUNTIF(Z$8:Z$207,"&lt;&gt;")</f>
        <v>4</v>
      </c>
      <c r="AA7" s="141">
        <f>COUNTIF(AA$8:AA$207,"&lt;&gt;")</f>
        <v>4</v>
      </c>
      <c r="AB7" s="140">
        <f>SUM(AB$8:AB$207)</f>
        <v>528108</v>
      </c>
      <c r="AC7" s="140">
        <f>SUM(AC$8:AC$207)</f>
        <v>424191</v>
      </c>
      <c r="AD7" s="140">
        <f>IF(AND(AB7&lt;&gt;"",AC7&lt;&gt;""),SUM(AB7:AC7),"")</f>
        <v>952299</v>
      </c>
      <c r="AE7" s="140">
        <f>SUM(AE$8:AE$207)</f>
        <v>2842</v>
      </c>
      <c r="AF7" s="140">
        <f>SUM(AF$8:AF$207)</f>
        <v>113794</v>
      </c>
      <c r="AG7" s="140">
        <f>IF(AND(AE7&lt;&gt;"",AF7&lt;&gt;""),SUM(AE7:AF7),"")</f>
        <v>116636</v>
      </c>
      <c r="AH7" s="141">
        <f>COUNTIF(AH$8:AH$207,"&lt;&gt;")</f>
        <v>2</v>
      </c>
      <c r="AI7" s="141">
        <f>COUNTIF(AI$8:AI$207,"&lt;&gt;")</f>
        <v>2</v>
      </c>
      <c r="AJ7" s="140">
        <f>SUM(AJ$8:AJ$207)</f>
        <v>6300</v>
      </c>
      <c r="AK7" s="140">
        <f>SUM(AK$8:AK$207)</f>
        <v>130208</v>
      </c>
      <c r="AL7" s="140">
        <f>IF(AND(AJ7&lt;&gt;"",AK7&lt;&gt;""),SUM(AJ7:AK7),"")</f>
        <v>136508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75679</v>
      </c>
      <c r="F8" s="121">
        <f>SUM(D8:E8)</f>
        <v>75679</v>
      </c>
      <c r="G8" s="121">
        <f>SUM(O8,W8,AE8,AM8,AU8,BC8)</f>
        <v>0</v>
      </c>
      <c r="H8" s="121">
        <f>SUM(P8,X8,AF8,AN8,AV8,BD8)</f>
        <v>267770</v>
      </c>
      <c r="I8" s="121">
        <f>SUM(G8:H8)</f>
        <v>267770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148868</v>
      </c>
      <c r="Q8" s="121">
        <f>IF(AND(O8&lt;&gt;"",P8&lt;&gt;""),SUM(O8:P8),"")</f>
        <v>148868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88819</v>
      </c>
      <c r="Y8" s="121">
        <f>IF(AND(W8&lt;&gt;"",X8&lt;&gt;""),SUM(W8:X8),"")</f>
        <v>88819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30083</v>
      </c>
      <c r="AG8" s="121">
        <f>IF(AND(AE8&lt;&gt;"",AF8&lt;&gt;""),SUM(AE8:AF8),"")</f>
        <v>30083</v>
      </c>
      <c r="AH8" s="120" t="s">
        <v>333</v>
      </c>
      <c r="AI8" s="119" t="s">
        <v>334</v>
      </c>
      <c r="AJ8" s="121">
        <v>0</v>
      </c>
      <c r="AK8" s="121">
        <v>75679</v>
      </c>
      <c r="AL8" s="121">
        <f>IF(AND(AJ8&lt;&gt;"",AK8&lt;&gt;""),SUM(AJ8:AK8),"")</f>
        <v>75679</v>
      </c>
      <c r="AM8" s="121">
        <v>0</v>
      </c>
      <c r="AN8" s="121">
        <v>0</v>
      </c>
      <c r="AO8" s="121">
        <f>IF(AND(AM8&lt;&gt;"",AN8&lt;&gt;""),SUM(AM8:AN8),"")</f>
        <v>0</v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SUM(L9,T9,AB9,AJ9,AR9,AZ9)</f>
        <v>1817</v>
      </c>
      <c r="E9" s="121">
        <f>SUM(M9,U9,AC9,AK9,AS9,BA9)</f>
        <v>511971</v>
      </c>
      <c r="F9" s="121">
        <f>SUM(D9:E9)</f>
        <v>513788</v>
      </c>
      <c r="G9" s="121">
        <f>SUM(O9,W9,AE9,AM9,AU9,BC9)</f>
        <v>0</v>
      </c>
      <c r="H9" s="121">
        <f>SUM(P9,X9,AF9,AN9,AV9,BD9)</f>
        <v>136109</v>
      </c>
      <c r="I9" s="121">
        <f>SUM(G9:H9)</f>
        <v>136109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71394</v>
      </c>
      <c r="Q9" s="121">
        <f>IF(AND(O9&lt;&gt;"",P9&lt;&gt;""),SUM(O9:P9),"")</f>
        <v>71394</v>
      </c>
      <c r="R9" s="120" t="s">
        <v>337</v>
      </c>
      <c r="S9" s="119" t="s">
        <v>338</v>
      </c>
      <c r="T9" s="121">
        <v>1817</v>
      </c>
      <c r="U9" s="121">
        <v>120854</v>
      </c>
      <c r="V9" s="121">
        <f>IF(AND(T9&lt;&gt;"",U9&lt;&gt;""),SUM(T9:U9),"")</f>
        <v>122671</v>
      </c>
      <c r="W9" s="121">
        <v>0</v>
      </c>
      <c r="X9" s="121">
        <v>64715</v>
      </c>
      <c r="Y9" s="121">
        <f>IF(AND(W9&lt;&gt;"",X9&lt;&gt;""),SUM(W9:X9),"")</f>
        <v>64715</v>
      </c>
      <c r="Z9" s="120" t="s">
        <v>339</v>
      </c>
      <c r="AA9" s="119" t="s">
        <v>340</v>
      </c>
      <c r="AB9" s="121">
        <v>0</v>
      </c>
      <c r="AC9" s="121">
        <v>391117</v>
      </c>
      <c r="AD9" s="121">
        <f>IF(AND(AB9&lt;&gt;"",AC9&lt;&gt;""),SUM(AB9:AC9),"")</f>
        <v>391117</v>
      </c>
      <c r="AE9" s="121">
        <v>0</v>
      </c>
      <c r="AF9" s="121">
        <v>0</v>
      </c>
      <c r="AG9" s="121">
        <f>IF(AND(AE9&lt;&gt;"",AF9&lt;&gt;""),SUM(AE9:AF9),"")</f>
        <v>0</v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SUM(L10,T10,AB10,AJ10,AR10,AZ10)</f>
        <v>47646</v>
      </c>
      <c r="E10" s="121">
        <f>SUM(M10,U10,AC10,AK10,AS10,BA10)</f>
        <v>437778</v>
      </c>
      <c r="F10" s="121">
        <f>SUM(D10:E10)</f>
        <v>485424</v>
      </c>
      <c r="G10" s="121">
        <f>SUM(O10,W10,AE10,AM10,AU10,BC10)</f>
        <v>37324</v>
      </c>
      <c r="H10" s="121">
        <f>SUM(P10,X10,AF10,AN10,AV10,BD10)</f>
        <v>237972</v>
      </c>
      <c r="I10" s="121">
        <f>SUM(G10:H10)</f>
        <v>275296</v>
      </c>
      <c r="J10" s="120" t="s">
        <v>343</v>
      </c>
      <c r="K10" s="119" t="s">
        <v>344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37324</v>
      </c>
      <c r="P10" s="121">
        <v>237972</v>
      </c>
      <c r="Q10" s="121">
        <f>IF(AND(O10&lt;&gt;"",P10&lt;&gt;""),SUM(O10:P10),"")</f>
        <v>275296</v>
      </c>
      <c r="R10" s="120" t="s">
        <v>345</v>
      </c>
      <c r="S10" s="119" t="s">
        <v>346</v>
      </c>
      <c r="T10" s="121">
        <v>47646</v>
      </c>
      <c r="U10" s="121">
        <v>437778</v>
      </c>
      <c r="V10" s="121">
        <f>IF(AND(T10&lt;&gt;"",U10&lt;&gt;""),SUM(T10:U10),"")</f>
        <v>485424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SUM(L12,T12,AB12,AJ12,AR12,AZ12)</f>
        <v>872349</v>
      </c>
      <c r="E12" s="121">
        <f>SUM(M12,U12,AC12,AK12,AS12,BA12)</f>
        <v>295422</v>
      </c>
      <c r="F12" s="121">
        <f>SUM(D12:E12)</f>
        <v>1167771</v>
      </c>
      <c r="G12" s="121">
        <f>SUM(O12,W12,AE12,AM12,AU12,BC12)</f>
        <v>4895</v>
      </c>
      <c r="H12" s="121">
        <f>SUM(P12,X12,AF12,AN12,AV12,BD12)</f>
        <v>88175</v>
      </c>
      <c r="I12" s="121">
        <f>SUM(G12:H12)</f>
        <v>93070</v>
      </c>
      <c r="J12" s="120" t="s">
        <v>351</v>
      </c>
      <c r="K12" s="119" t="s">
        <v>352</v>
      </c>
      <c r="L12" s="121">
        <v>0</v>
      </c>
      <c r="M12" s="121">
        <v>219793</v>
      </c>
      <c r="N12" s="121">
        <f>IF(AND(L12&lt;&gt;"",M12&lt;&gt;""),SUM(L12:M12),"")</f>
        <v>219793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353</v>
      </c>
      <c r="S12" s="119" t="s">
        <v>354</v>
      </c>
      <c r="T12" s="121">
        <v>872349</v>
      </c>
      <c r="U12" s="121">
        <v>75629</v>
      </c>
      <c r="V12" s="121">
        <f>IF(AND(T12&lt;&gt;"",U12&lt;&gt;""),SUM(T12:U12),"")</f>
        <v>947978</v>
      </c>
      <c r="W12" s="121">
        <v>4895</v>
      </c>
      <c r="X12" s="121">
        <v>88175</v>
      </c>
      <c r="Y12" s="121">
        <f>IF(AND(W12&lt;&gt;"",X12&lt;&gt;""),SUM(W12:X12),"")</f>
        <v>93070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SUM(L13,T13,AB13,AJ13,AR13,AZ13)</f>
        <v>612186</v>
      </c>
      <c r="E13" s="121">
        <f>SUM(M13,U13,AC13,AK13,AS13,BA13)</f>
        <v>279451</v>
      </c>
      <c r="F13" s="121">
        <f>SUM(D13:E13)</f>
        <v>891637</v>
      </c>
      <c r="G13" s="121">
        <f>SUM(O13,W13,AE13,AM13,AU13,BC13)</f>
        <v>5170</v>
      </c>
      <c r="H13" s="121">
        <f>SUM(P13,X13,AF13,AN13,AV13,BD13)</f>
        <v>114188</v>
      </c>
      <c r="I13" s="121">
        <f>SUM(G13:H13)</f>
        <v>119358</v>
      </c>
      <c r="J13" s="120" t="s">
        <v>353</v>
      </c>
      <c r="K13" s="119" t="s">
        <v>354</v>
      </c>
      <c r="L13" s="121">
        <v>612186</v>
      </c>
      <c r="M13" s="121">
        <v>30100</v>
      </c>
      <c r="N13" s="121">
        <f>IF(AND(L13&lt;&gt;"",M13&lt;&gt;""),SUM(L13:M13),"")</f>
        <v>642286</v>
      </c>
      <c r="O13" s="121">
        <v>5170</v>
      </c>
      <c r="P13" s="121">
        <v>114188</v>
      </c>
      <c r="Q13" s="121">
        <f>IF(AND(O13&lt;&gt;"",P13&lt;&gt;""),SUM(O13:P13),"")</f>
        <v>119358</v>
      </c>
      <c r="R13" s="120" t="s">
        <v>357</v>
      </c>
      <c r="S13" s="119" t="s">
        <v>358</v>
      </c>
      <c r="T13" s="121">
        <v>0</v>
      </c>
      <c r="U13" s="121">
        <v>249351</v>
      </c>
      <c r="V13" s="121">
        <f>IF(AND(T13&lt;&gt;"",U13&lt;&gt;""),SUM(T13:U13),"")</f>
        <v>249351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SUM(L14,T14,AB14,AJ14,AR14,AZ14)</f>
        <v>4799</v>
      </c>
      <c r="E14" s="121">
        <f>SUM(M14,U14,AC14,AK14,AS14,BA14)</f>
        <v>424049</v>
      </c>
      <c r="F14" s="121">
        <f>SUM(D14:E14)</f>
        <v>428848</v>
      </c>
      <c r="G14" s="121">
        <f>SUM(O14,W14,AE14,AM14,AU14,BC14)</f>
        <v>0</v>
      </c>
      <c r="H14" s="121">
        <f>SUM(P14,X14,AF14,AN14,AV14,BD14)</f>
        <v>117701</v>
      </c>
      <c r="I14" s="121">
        <f>SUM(G14:H14)</f>
        <v>117701</v>
      </c>
      <c r="J14" s="120" t="s">
        <v>337</v>
      </c>
      <c r="K14" s="119" t="s">
        <v>361</v>
      </c>
      <c r="L14" s="121">
        <v>4799</v>
      </c>
      <c r="M14" s="121">
        <v>424049</v>
      </c>
      <c r="N14" s="121">
        <f>IF(AND(L14&lt;&gt;"",M14&lt;&gt;""),SUM(L14:M14),"")</f>
        <v>428848</v>
      </c>
      <c r="O14" s="121">
        <v>0</v>
      </c>
      <c r="P14" s="121">
        <v>117701</v>
      </c>
      <c r="Q14" s="121">
        <f>IF(AND(O14&lt;&gt;"",P14&lt;&gt;""),SUM(O14:P14),"")</f>
        <v>117701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SUM(L15,T15,AB15,AJ15,AR15,AZ15)</f>
        <v>148559</v>
      </c>
      <c r="E15" s="121">
        <f>SUM(M15,U15,AC15,AK15,AS15,BA15)</f>
        <v>172505</v>
      </c>
      <c r="F15" s="121">
        <f>SUM(D15:E15)</f>
        <v>321064</v>
      </c>
      <c r="G15" s="121">
        <f>SUM(O15,W15,AE15,AM15,AU15,BC15)</f>
        <v>6514</v>
      </c>
      <c r="H15" s="121">
        <f>SUM(P15,X15,AF15,AN15,AV15,BD15)</f>
        <v>44984</v>
      </c>
      <c r="I15" s="121">
        <f>SUM(G15:H15)</f>
        <v>51498</v>
      </c>
      <c r="J15" s="120" t="s">
        <v>364</v>
      </c>
      <c r="K15" s="119" t="s">
        <v>365</v>
      </c>
      <c r="L15" s="121">
        <v>148559</v>
      </c>
      <c r="M15" s="121">
        <v>172505</v>
      </c>
      <c r="N15" s="121">
        <f>IF(AND(L15&lt;&gt;"",M15&lt;&gt;""),SUM(L15:M15),"")</f>
        <v>321064</v>
      </c>
      <c r="O15" s="121">
        <v>6514</v>
      </c>
      <c r="P15" s="121">
        <v>44984</v>
      </c>
      <c r="Q15" s="121">
        <f>IF(AND(O15&lt;&gt;"",P15&lt;&gt;""),SUM(O15:P15),"")</f>
        <v>51498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72005</v>
      </c>
      <c r="I18" s="121">
        <f>SUM(G18:H18)</f>
        <v>72005</v>
      </c>
      <c r="J18" s="120" t="s">
        <v>327</v>
      </c>
      <c r="K18" s="119" t="s">
        <v>372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72005</v>
      </c>
      <c r="Q18" s="121">
        <f>IF(AND(O18&lt;&gt;"",P18&lt;&gt;""),SUM(O18:P18),"")</f>
        <v>72005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106977</v>
      </c>
      <c r="I19" s="121">
        <f>SUM(G19:H19)</f>
        <v>106977</v>
      </c>
      <c r="J19" s="120" t="s">
        <v>375</v>
      </c>
      <c r="K19" s="119" t="s">
        <v>376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106977</v>
      </c>
      <c r="Q19" s="121">
        <f>IF(AND(O19&lt;&gt;"",P19&lt;&gt;""),SUM(O19:P19),"")</f>
        <v>106977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SUM(L20,T20,AB20,AJ20,AR20,AZ20)</f>
        <v>0</v>
      </c>
      <c r="E20" s="121">
        <f>SUM(M20,U20,AC20,AK20,AS20,BA20)</f>
        <v>254236</v>
      </c>
      <c r="F20" s="121">
        <f>SUM(D20:E20)</f>
        <v>254236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379</v>
      </c>
      <c r="K20" s="119" t="s">
        <v>380</v>
      </c>
      <c r="L20" s="121">
        <v>0</v>
      </c>
      <c r="M20" s="121">
        <v>254236</v>
      </c>
      <c r="N20" s="121">
        <f>IF(AND(L20&lt;&gt;"",M20&lt;&gt;""),SUM(L20:M20),"")</f>
        <v>254236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34227</v>
      </c>
      <c r="I21" s="121">
        <f>SUM(G21:H21)</f>
        <v>34227</v>
      </c>
      <c r="J21" s="120" t="s">
        <v>383</v>
      </c>
      <c r="K21" s="119" t="s">
        <v>384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34227</v>
      </c>
      <c r="Q21" s="121">
        <f>IF(AND(O21&lt;&gt;"",P21&lt;&gt;""),SUM(O21:P21),"")</f>
        <v>34227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SUM(L22,T22,AB22,AJ22,AR22,AZ22)</f>
        <v>528108</v>
      </c>
      <c r="E22" s="121">
        <f>SUM(M22,U22,AC22,AK22,AS22,BA22)</f>
        <v>207169</v>
      </c>
      <c r="F22" s="121">
        <f>SUM(D22:E22)</f>
        <v>735277</v>
      </c>
      <c r="G22" s="121">
        <f>SUM(O22,W22,AE22,AM22,AU22,BC22)</f>
        <v>2842</v>
      </c>
      <c r="H22" s="121">
        <f>SUM(P22,X22,AF22,AN22,AV22,BD22)</f>
        <v>57503</v>
      </c>
      <c r="I22" s="121">
        <f>SUM(G22:H22)</f>
        <v>60345</v>
      </c>
      <c r="J22" s="120" t="s">
        <v>339</v>
      </c>
      <c r="K22" s="119" t="s">
        <v>340</v>
      </c>
      <c r="L22" s="121">
        <v>0</v>
      </c>
      <c r="M22" s="121">
        <v>60382</v>
      </c>
      <c r="N22" s="121">
        <f>IF(AND(L22&lt;&gt;"",M22&lt;&gt;""),SUM(L22:M22),"")</f>
        <v>60382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351</v>
      </c>
      <c r="S22" s="119" t="s">
        <v>352</v>
      </c>
      <c r="T22" s="121">
        <v>0</v>
      </c>
      <c r="U22" s="121">
        <v>113713</v>
      </c>
      <c r="V22" s="121">
        <f>IF(AND(T22&lt;&gt;"",U22&lt;&gt;""),SUM(T22:U22),"")</f>
        <v>113713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353</v>
      </c>
      <c r="AA22" s="119" t="s">
        <v>354</v>
      </c>
      <c r="AB22" s="121">
        <v>528108</v>
      </c>
      <c r="AC22" s="121">
        <v>33074</v>
      </c>
      <c r="AD22" s="121">
        <f>IF(AND(AB22&lt;&gt;"",AC22&lt;&gt;""),SUM(AB22:AC22),"")</f>
        <v>561182</v>
      </c>
      <c r="AE22" s="121">
        <v>2842</v>
      </c>
      <c r="AF22" s="121">
        <v>57503</v>
      </c>
      <c r="AG22" s="121">
        <f>IF(AND(AE22&lt;&gt;"",AF22&lt;&gt;""),SUM(AE22:AF22),"")</f>
        <v>60345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16023</v>
      </c>
      <c r="I23" s="121">
        <f>SUM(G23:H23)</f>
        <v>16023</v>
      </c>
      <c r="J23" s="120" t="s">
        <v>375</v>
      </c>
      <c r="K23" s="119" t="s">
        <v>389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16023</v>
      </c>
      <c r="Q23" s="121">
        <f>IF(AND(O23&lt;&gt;"",P23&lt;&gt;""),SUM(O23:P23),"")</f>
        <v>16023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2248</v>
      </c>
      <c r="I24" s="121">
        <f>SUM(G24:H24)</f>
        <v>2248</v>
      </c>
      <c r="J24" s="120" t="s">
        <v>329</v>
      </c>
      <c r="K24" s="119" t="s">
        <v>330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2248</v>
      </c>
      <c r="Q24" s="121">
        <f>IF(AND(O24&lt;&gt;"",P24&lt;&gt;""),SUM(O24:P24),"")</f>
        <v>2248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SUM(L25,T25,AB25,AJ25,AR25,AZ25)</f>
        <v>183569</v>
      </c>
      <c r="E25" s="121">
        <f>SUM(M25,U25,AC25,AK25,AS25,BA25)</f>
        <v>66931</v>
      </c>
      <c r="F25" s="121">
        <f>SUM(D25:E25)</f>
        <v>250500</v>
      </c>
      <c r="G25" s="121">
        <f>SUM(O25,W25,AE25,AM25,AU25,BC25)</f>
        <v>1122</v>
      </c>
      <c r="H25" s="121">
        <f>SUM(P25,X25,AF25,AN25,AV25,BD25)</f>
        <v>21825</v>
      </c>
      <c r="I25" s="121">
        <f>SUM(G25:H25)</f>
        <v>22947</v>
      </c>
      <c r="J25" s="120" t="s">
        <v>353</v>
      </c>
      <c r="K25" s="119" t="s">
        <v>354</v>
      </c>
      <c r="L25" s="121">
        <v>183569</v>
      </c>
      <c r="M25" s="121">
        <v>13011</v>
      </c>
      <c r="N25" s="121">
        <f>IF(AND(L25&lt;&gt;"",M25&lt;&gt;""),SUM(L25:M25),"")</f>
        <v>196580</v>
      </c>
      <c r="O25" s="121">
        <v>1122</v>
      </c>
      <c r="P25" s="121">
        <v>21825</v>
      </c>
      <c r="Q25" s="121">
        <f>IF(AND(O25&lt;&gt;"",P25&lt;&gt;""),SUM(O25:P25),"")</f>
        <v>22947</v>
      </c>
      <c r="R25" s="120" t="s">
        <v>351</v>
      </c>
      <c r="S25" s="119" t="s">
        <v>352</v>
      </c>
      <c r="T25" s="121">
        <v>0</v>
      </c>
      <c r="U25" s="121">
        <v>53920</v>
      </c>
      <c r="V25" s="121">
        <f>IF(AND(T25&lt;&gt;"",U25&lt;&gt;""),SUM(T25:U25),"")</f>
        <v>53920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SUM(L26,T26,AB26,AJ26,AR26,AZ26)</f>
        <v>205410</v>
      </c>
      <c r="E26" s="121">
        <f>SUM(M26,U26,AC26,AK26,AS26,BA26)</f>
        <v>92059</v>
      </c>
      <c r="F26" s="121">
        <f>SUM(D26:E26)</f>
        <v>297469</v>
      </c>
      <c r="G26" s="121">
        <f>SUM(O26,W26,AE26,AM26,AU26,BC26)</f>
        <v>2</v>
      </c>
      <c r="H26" s="121">
        <f>SUM(P26,X26,AF26,AN26,AV26,BD26)</f>
        <v>25</v>
      </c>
      <c r="I26" s="121">
        <f>SUM(G26:H26)</f>
        <v>27</v>
      </c>
      <c r="J26" s="120" t="s">
        <v>357</v>
      </c>
      <c r="K26" s="119" t="s">
        <v>358</v>
      </c>
      <c r="L26" s="121">
        <v>0</v>
      </c>
      <c r="M26" s="121">
        <v>75102</v>
      </c>
      <c r="N26" s="121">
        <f>IF(AND(L26&lt;&gt;"",M26&lt;&gt;""),SUM(L26:M26),"")</f>
        <v>75102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353</v>
      </c>
      <c r="S26" s="119" t="s">
        <v>354</v>
      </c>
      <c r="T26" s="121">
        <v>205410</v>
      </c>
      <c r="U26" s="121">
        <v>16957</v>
      </c>
      <c r="V26" s="121">
        <f>IF(AND(T26&lt;&gt;"",U26&lt;&gt;""),SUM(T26:U26),"")</f>
        <v>222367</v>
      </c>
      <c r="W26" s="121">
        <v>2</v>
      </c>
      <c r="X26" s="121">
        <v>25</v>
      </c>
      <c r="Y26" s="121">
        <f>IF(AND(W26&lt;&gt;"",X26&lt;&gt;""),SUM(W26:X26),"")</f>
        <v>27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SUM(L28,T28,AB28,AJ28,AR28,AZ28)</f>
        <v>5563</v>
      </c>
      <c r="E28" s="121">
        <f>SUM(M28,U28,AC28,AK28,AS28,BA28)</f>
        <v>54462</v>
      </c>
      <c r="F28" s="121">
        <f>SUM(D28:E28)</f>
        <v>60025</v>
      </c>
      <c r="G28" s="121">
        <f>SUM(O28,W28,AE28,AM28,AU28,BC28)</f>
        <v>4314</v>
      </c>
      <c r="H28" s="121">
        <f>SUM(P28,X28,AF28,AN28,AV28,BD28)</f>
        <v>20472</v>
      </c>
      <c r="I28" s="121">
        <f>SUM(G28:H28)</f>
        <v>24786</v>
      </c>
      <c r="J28" s="120" t="s">
        <v>345</v>
      </c>
      <c r="K28" s="119" t="s">
        <v>346</v>
      </c>
      <c r="L28" s="121">
        <v>5563</v>
      </c>
      <c r="M28" s="121">
        <v>54462</v>
      </c>
      <c r="N28" s="121">
        <f>IF(AND(L28&lt;&gt;"",M28&lt;&gt;""),SUM(L28:M28),"")</f>
        <v>60025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343</v>
      </c>
      <c r="S28" s="119" t="s">
        <v>344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4314</v>
      </c>
      <c r="X28" s="121">
        <v>20472</v>
      </c>
      <c r="Y28" s="121">
        <f>IF(AND(W28&lt;&gt;"",X28&lt;&gt;""),SUM(W28:X28),"")</f>
        <v>24786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SUM(L29,T29,AB29,AJ29,AR29,AZ29)</f>
        <v>5426</v>
      </c>
      <c r="E29" s="121">
        <f>SUM(M29,U29,AC29,AK29,AS29,BA29)</f>
        <v>33832</v>
      </c>
      <c r="F29" s="121">
        <f>SUM(D29:E29)</f>
        <v>39258</v>
      </c>
      <c r="G29" s="121">
        <f>SUM(O29,W29,AE29,AM29,AU29,BC29)</f>
        <v>0</v>
      </c>
      <c r="H29" s="121">
        <f>SUM(P29,X29,AF29,AN29,AV29,BD29)</f>
        <v>9414</v>
      </c>
      <c r="I29" s="121">
        <f>SUM(G29:H29)</f>
        <v>9414</v>
      </c>
      <c r="J29" s="120" t="s">
        <v>383</v>
      </c>
      <c r="K29" s="119" t="s">
        <v>384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9414</v>
      </c>
      <c r="Q29" s="121">
        <f>IF(AND(O29&lt;&gt;"",P29&lt;&gt;""),SUM(O29:P29),"")</f>
        <v>9414</v>
      </c>
      <c r="R29" s="120" t="s">
        <v>345</v>
      </c>
      <c r="S29" s="119" t="s">
        <v>346</v>
      </c>
      <c r="T29" s="121">
        <v>5426</v>
      </c>
      <c r="U29" s="121">
        <v>33832</v>
      </c>
      <c r="V29" s="121">
        <f>IF(AND(T29&lt;&gt;"",U29&lt;&gt;""),SUM(T29:U29),"")</f>
        <v>39258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SUM(L30,T30,AB30,AJ30,AR30,AZ30)</f>
        <v>2670</v>
      </c>
      <c r="E30" s="121">
        <f>SUM(M30,U30,AC30,AK30,AS30,BA30)</f>
        <v>24297</v>
      </c>
      <c r="F30" s="121">
        <f>SUM(D30:E30)</f>
        <v>26967</v>
      </c>
      <c r="G30" s="121">
        <f>SUM(O30,W30,AE30,AM30,AU30,BC30)</f>
        <v>0</v>
      </c>
      <c r="H30" s="121">
        <f>SUM(P30,X30,AF30,AN30,AV30,BD30)</f>
        <v>16983</v>
      </c>
      <c r="I30" s="121">
        <f>SUM(G30:H30)</f>
        <v>16983</v>
      </c>
      <c r="J30" s="120" t="s">
        <v>383</v>
      </c>
      <c r="K30" s="119" t="s">
        <v>384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16983</v>
      </c>
      <c r="Q30" s="121">
        <f>IF(AND(O30&lt;&gt;"",P30&lt;&gt;""),SUM(O30:P30),"")</f>
        <v>16983</v>
      </c>
      <c r="R30" s="120" t="s">
        <v>345</v>
      </c>
      <c r="S30" s="119" t="s">
        <v>346</v>
      </c>
      <c r="T30" s="121">
        <v>2670</v>
      </c>
      <c r="U30" s="121">
        <v>24297</v>
      </c>
      <c r="V30" s="121">
        <f>IF(AND(T30&lt;&gt;"",U30&lt;&gt;""),SUM(T30:U30),"")</f>
        <v>26967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3168</v>
      </c>
      <c r="I31" s="121">
        <f>SUM(G31:H31)</f>
        <v>3168</v>
      </c>
      <c r="J31" s="120" t="s">
        <v>383</v>
      </c>
      <c r="K31" s="119" t="s">
        <v>384</v>
      </c>
      <c r="L31" s="121">
        <v>0</v>
      </c>
      <c r="M31" s="121">
        <v>0</v>
      </c>
      <c r="N31" s="121">
        <f>IF(AND(L31&lt;&gt;"",M31&lt;&gt;""),SUM(L31:M31),"")</f>
        <v>0</v>
      </c>
      <c r="O31" s="121">
        <v>0</v>
      </c>
      <c r="P31" s="121">
        <v>3168</v>
      </c>
      <c r="Q31" s="121">
        <f>IF(AND(O31&lt;&gt;"",P31&lt;&gt;""),SUM(O31:P31),"")</f>
        <v>3168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SUM(L32,T32,AB32,AJ32,AR32,AZ32)</f>
        <v>0</v>
      </c>
      <c r="E32" s="121">
        <f>SUM(M32,U32,AC32,AK32,AS32,BA32)</f>
        <v>57231</v>
      </c>
      <c r="F32" s="121">
        <f>SUM(D32:E32)</f>
        <v>57231</v>
      </c>
      <c r="G32" s="121">
        <f>SUM(O32,W32,AE32,AM32,AU32,BC32)</f>
        <v>0</v>
      </c>
      <c r="H32" s="121">
        <f>SUM(P32,X32,AF32,AN32,AV32,BD32)</f>
        <v>10181</v>
      </c>
      <c r="I32" s="121">
        <f>SUM(G32:H32)</f>
        <v>10181</v>
      </c>
      <c r="J32" s="120" t="s">
        <v>333</v>
      </c>
      <c r="K32" s="119" t="s">
        <v>334</v>
      </c>
      <c r="L32" s="121">
        <v>0</v>
      </c>
      <c r="M32" s="121">
        <v>57231</v>
      </c>
      <c r="N32" s="121">
        <f>IF(AND(L32&lt;&gt;"",M32&lt;&gt;""),SUM(L32:M32),"")</f>
        <v>57231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331</v>
      </c>
      <c r="S32" s="119" t="s">
        <v>332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10181</v>
      </c>
      <c r="Y32" s="121">
        <f>IF(AND(W32&lt;&gt;"",X32&lt;&gt;""),SUM(W32:X32),"")</f>
        <v>10181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SUM(L33,T33,AB33,AJ33,AR33,AZ33)</f>
        <v>6300</v>
      </c>
      <c r="E33" s="121">
        <f>SUM(M33,U33,AC33,AK33,AS33,BA33)</f>
        <v>63381</v>
      </c>
      <c r="F33" s="121">
        <f>SUM(D33:E33)</f>
        <v>69681</v>
      </c>
      <c r="G33" s="121">
        <f>SUM(O33,W33,AE33,AM33,AU33,BC33)</f>
        <v>2251</v>
      </c>
      <c r="H33" s="121">
        <f>SUM(P33,X33,AF33,AN33,AV33,BD33)</f>
        <v>36781</v>
      </c>
      <c r="I33" s="121">
        <f>SUM(G33:H33)</f>
        <v>39032</v>
      </c>
      <c r="J33" s="120" t="s">
        <v>379</v>
      </c>
      <c r="K33" s="119" t="s">
        <v>410</v>
      </c>
      <c r="L33" s="121">
        <v>0</v>
      </c>
      <c r="M33" s="121">
        <v>8852</v>
      </c>
      <c r="N33" s="121">
        <f>IF(AND(L33&lt;&gt;"",M33&lt;&gt;""),SUM(L33:M33),"")</f>
        <v>8852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343</v>
      </c>
      <c r="S33" s="119" t="s">
        <v>344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2251</v>
      </c>
      <c r="X33" s="121">
        <v>10573</v>
      </c>
      <c r="Y33" s="121">
        <f>IF(AND(W33&lt;&gt;"",X33&lt;&gt;""),SUM(W33:X33),"")</f>
        <v>12824</v>
      </c>
      <c r="Z33" s="120" t="s">
        <v>383</v>
      </c>
      <c r="AA33" s="119" t="s">
        <v>384</v>
      </c>
      <c r="AB33" s="121">
        <v>0</v>
      </c>
      <c r="AC33" s="121">
        <v>0</v>
      </c>
      <c r="AD33" s="121">
        <f>IF(AND(AB33&lt;&gt;"",AC33&lt;&gt;""),SUM(AB33:AC33),"")</f>
        <v>0</v>
      </c>
      <c r="AE33" s="121">
        <v>0</v>
      </c>
      <c r="AF33" s="121">
        <v>26208</v>
      </c>
      <c r="AG33" s="121">
        <f>IF(AND(AE33&lt;&gt;"",AF33&lt;&gt;""),SUM(AE33:AF33),"")</f>
        <v>26208</v>
      </c>
      <c r="AH33" s="120" t="s">
        <v>345</v>
      </c>
      <c r="AI33" s="119" t="s">
        <v>346</v>
      </c>
      <c r="AJ33" s="121">
        <v>6300</v>
      </c>
      <c r="AK33" s="121">
        <v>54529</v>
      </c>
      <c r="AL33" s="121">
        <f>IF(AND(AJ33&lt;&gt;"",AK33&lt;&gt;""),SUM(AJ33:AK33),"")</f>
        <v>60829</v>
      </c>
      <c r="AM33" s="121">
        <v>0</v>
      </c>
      <c r="AN33" s="121">
        <v>0</v>
      </c>
      <c r="AO33" s="121">
        <f>IF(AND(AM33&lt;&gt;"",AN33&lt;&gt;""),SUM(AM33:AN33),"")</f>
        <v>0</v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SUM(L34,T34,AB34,AJ34,AR34,AZ34)</f>
        <v>55629</v>
      </c>
      <c r="E34" s="121">
        <f>SUM(M34,U34,AC34,AK34,AS34,BA34)</f>
        <v>51426</v>
      </c>
      <c r="F34" s="121">
        <f>SUM(D34:E34)</f>
        <v>107055</v>
      </c>
      <c r="G34" s="121">
        <f>SUM(O34,W34,AE34,AM34,AU34,BC34)</f>
        <v>1453</v>
      </c>
      <c r="H34" s="121">
        <f>SUM(P34,X34,AF34,AN34,AV34,BD34)</f>
        <v>27925</v>
      </c>
      <c r="I34" s="121">
        <f>SUM(G34:H34)</f>
        <v>29378</v>
      </c>
      <c r="J34" s="120" t="s">
        <v>364</v>
      </c>
      <c r="K34" s="119" t="s">
        <v>365</v>
      </c>
      <c r="L34" s="121">
        <v>55629</v>
      </c>
      <c r="M34" s="121">
        <v>51426</v>
      </c>
      <c r="N34" s="121">
        <f>IF(AND(L34&lt;&gt;"",M34&lt;&gt;""),SUM(L34:M34),"")</f>
        <v>107055</v>
      </c>
      <c r="O34" s="121">
        <v>1453</v>
      </c>
      <c r="P34" s="121">
        <v>14412</v>
      </c>
      <c r="Q34" s="121">
        <f>IF(AND(O34&lt;&gt;"",P34&lt;&gt;""),SUM(O34:P34),"")</f>
        <v>15865</v>
      </c>
      <c r="R34" s="120" t="s">
        <v>331</v>
      </c>
      <c r="S34" s="119" t="s">
        <v>332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13513</v>
      </c>
      <c r="Y34" s="121">
        <f>IF(AND(W34&lt;&gt;"",X34&lt;&gt;""),SUM(W34:X34),"")</f>
        <v>13513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4">
    <sortCondition ref="A8:A34"/>
    <sortCondition ref="B8:B34"/>
    <sortCondition ref="C8:C3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SUM(H7,L7,P7,T7,X7,AB7,AF7,AJ7,AN7,AR7,AV7,AZ7,BD7,BH7,BL7,BP7,BT7,BX7,CB7,CF7,CJ7,CN7,CR7,CV7,CZ7,DD7,DH7,DL7,DP7,DT7)</f>
        <v>5781910</v>
      </c>
      <c r="E7" s="140">
        <f>SUM(I7,M7,Q7,U7,Y7,AC7,AG7,AK7,AO7,AS7,AW7,BA7,BE7,BI7,BM7,BQ7,BU7,BY7,CC7,CG7,CK7,CO7,CS7,CW7,DA7,DE7,DI7,DM7,DQ7,DU7)</f>
        <v>1508543</v>
      </c>
      <c r="F7" s="141">
        <f>COUNTIF(F$8:F$57,"&lt;&gt;")</f>
        <v>15</v>
      </c>
      <c r="G7" s="141">
        <f>COUNTIF(G$8:G$57,"&lt;&gt;")</f>
        <v>15</v>
      </c>
      <c r="H7" s="140">
        <f>SUM(H$8:H$57)</f>
        <v>3373490</v>
      </c>
      <c r="I7" s="140">
        <f>SUM(I$8:I$57)</f>
        <v>946539</v>
      </c>
      <c r="J7" s="141">
        <f>COUNTIF(J$8:J$57,"&lt;&gt;")</f>
        <v>15</v>
      </c>
      <c r="K7" s="141">
        <f>COUNTIF(K$8:K$57,"&lt;&gt;")</f>
        <v>15</v>
      </c>
      <c r="L7" s="140">
        <f>SUM(L$8:L$57)</f>
        <v>1247317</v>
      </c>
      <c r="M7" s="140">
        <f>SUM(M$8:M$57)</f>
        <v>403741</v>
      </c>
      <c r="N7" s="141">
        <f>COUNTIF(N$8:N$57,"&lt;&gt;")</f>
        <v>7</v>
      </c>
      <c r="O7" s="141">
        <f>COUNTIF(O$8:O$57,"&lt;&gt;")</f>
        <v>7</v>
      </c>
      <c r="P7" s="140">
        <f>SUM(P$8:P$57)</f>
        <v>654360</v>
      </c>
      <c r="Q7" s="140">
        <f>SUM(Q$8:Q$57)</f>
        <v>105913</v>
      </c>
      <c r="R7" s="141">
        <f>COUNTIF(R$8:R$57,"&lt;&gt;")</f>
        <v>3</v>
      </c>
      <c r="S7" s="141">
        <f>COUNTIF(S$8:S$57,"&lt;&gt;")</f>
        <v>3</v>
      </c>
      <c r="T7" s="140">
        <f>SUM(T$8:T$57)</f>
        <v>223547</v>
      </c>
      <c r="U7" s="140">
        <f>SUM(U$8:U$57)</f>
        <v>26115</v>
      </c>
      <c r="V7" s="141">
        <f>COUNTIF(V$8:V$57,"&lt;&gt;")</f>
        <v>3</v>
      </c>
      <c r="W7" s="141">
        <f>COUNTIF(W$8:W$57,"&lt;&gt;")</f>
        <v>3</v>
      </c>
      <c r="X7" s="140">
        <f>SUM(X$8:X$57)</f>
        <v>283196</v>
      </c>
      <c r="Y7" s="140">
        <f>SUM(Y$8:Y$57)</f>
        <v>26235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38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220873</v>
      </c>
      <c r="F8" s="120" t="s">
        <v>324</v>
      </c>
      <c r="G8" s="119" t="s">
        <v>325</v>
      </c>
      <c r="H8" s="121">
        <v>0</v>
      </c>
      <c r="I8" s="121">
        <v>148868</v>
      </c>
      <c r="J8" s="120" t="s">
        <v>370</v>
      </c>
      <c r="K8" s="119" t="s">
        <v>371</v>
      </c>
      <c r="L8" s="121">
        <v>0</v>
      </c>
      <c r="M8" s="121">
        <v>72005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38</v>
      </c>
      <c r="B9" s="120" t="s">
        <v>329</v>
      </c>
      <c r="C9" s="119" t="s">
        <v>330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162461</v>
      </c>
      <c r="F9" s="120" t="s">
        <v>324</v>
      </c>
      <c r="G9" s="119" t="s">
        <v>325</v>
      </c>
      <c r="H9" s="121">
        <v>0</v>
      </c>
      <c r="I9" s="121">
        <v>88819</v>
      </c>
      <c r="J9" s="120" t="s">
        <v>335</v>
      </c>
      <c r="K9" s="119" t="s">
        <v>336</v>
      </c>
      <c r="L9" s="121">
        <v>0</v>
      </c>
      <c r="M9" s="121">
        <v>71394</v>
      </c>
      <c r="N9" s="120" t="s">
        <v>390</v>
      </c>
      <c r="O9" s="119" t="s">
        <v>391</v>
      </c>
      <c r="P9" s="121">
        <v>0</v>
      </c>
      <c r="Q9" s="121">
        <v>2248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38</v>
      </c>
      <c r="B10" s="120" t="s">
        <v>383</v>
      </c>
      <c r="C10" s="119" t="s">
        <v>384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90000</v>
      </c>
      <c r="F10" s="120" t="s">
        <v>381</v>
      </c>
      <c r="G10" s="119" t="s">
        <v>382</v>
      </c>
      <c r="H10" s="121">
        <v>0</v>
      </c>
      <c r="I10" s="121">
        <v>34227</v>
      </c>
      <c r="J10" s="120" t="s">
        <v>400</v>
      </c>
      <c r="K10" s="119" t="s">
        <v>401</v>
      </c>
      <c r="L10" s="121">
        <v>0</v>
      </c>
      <c r="M10" s="121">
        <v>9414</v>
      </c>
      <c r="N10" s="120" t="s">
        <v>402</v>
      </c>
      <c r="O10" s="119" t="s">
        <v>403</v>
      </c>
      <c r="P10" s="121">
        <v>0</v>
      </c>
      <c r="Q10" s="121">
        <v>16983</v>
      </c>
      <c r="R10" s="120" t="s">
        <v>404</v>
      </c>
      <c r="S10" s="119" t="s">
        <v>405</v>
      </c>
      <c r="T10" s="121">
        <v>0</v>
      </c>
      <c r="U10" s="121">
        <v>3168</v>
      </c>
      <c r="V10" s="120" t="s">
        <v>408</v>
      </c>
      <c r="W10" s="119" t="s">
        <v>409</v>
      </c>
      <c r="X10" s="121">
        <v>0</v>
      </c>
      <c r="Y10" s="121">
        <v>26208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38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2570393</v>
      </c>
      <c r="E11" s="121">
        <f>SUM(I11,M11,Q11,U11,Y11,AC11,AG11,AK11,AO11,AS11,AW11,BA11,BE11,BI11,BM11,BQ11,BU11,BY11,CC11,CG11,CK11,CO11,CS11,CW11,DA11,DE11,DI11,DM11,DQ11,DU11)</f>
        <v>295747</v>
      </c>
      <c r="F11" s="120" t="s">
        <v>349</v>
      </c>
      <c r="G11" s="119" t="s">
        <v>350</v>
      </c>
      <c r="H11" s="121">
        <v>947978</v>
      </c>
      <c r="I11" s="121">
        <v>93070</v>
      </c>
      <c r="J11" s="120" t="s">
        <v>355</v>
      </c>
      <c r="K11" s="119" t="s">
        <v>356</v>
      </c>
      <c r="L11" s="121">
        <v>642286</v>
      </c>
      <c r="M11" s="121">
        <v>119358</v>
      </c>
      <c r="N11" s="120" t="s">
        <v>385</v>
      </c>
      <c r="O11" s="119" t="s">
        <v>386</v>
      </c>
      <c r="P11" s="121">
        <v>561182</v>
      </c>
      <c r="Q11" s="121">
        <v>60345</v>
      </c>
      <c r="R11" s="120" t="s">
        <v>392</v>
      </c>
      <c r="S11" s="119" t="s">
        <v>393</v>
      </c>
      <c r="T11" s="121">
        <v>196580</v>
      </c>
      <c r="U11" s="121">
        <v>22947</v>
      </c>
      <c r="V11" s="120" t="s">
        <v>394</v>
      </c>
      <c r="W11" s="119" t="s">
        <v>395</v>
      </c>
      <c r="X11" s="121">
        <v>222367</v>
      </c>
      <c r="Y11" s="121">
        <v>27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38</v>
      </c>
      <c r="B12" s="120" t="s">
        <v>331</v>
      </c>
      <c r="C12" s="119" t="s">
        <v>332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53777</v>
      </c>
      <c r="F12" s="120" t="s">
        <v>324</v>
      </c>
      <c r="G12" s="119" t="s">
        <v>325</v>
      </c>
      <c r="H12" s="121">
        <v>0</v>
      </c>
      <c r="I12" s="121">
        <v>30083</v>
      </c>
      <c r="J12" s="120" t="s">
        <v>406</v>
      </c>
      <c r="K12" s="119" t="s">
        <v>407</v>
      </c>
      <c r="L12" s="121">
        <v>0</v>
      </c>
      <c r="M12" s="121">
        <v>10181</v>
      </c>
      <c r="N12" s="120" t="s">
        <v>411</v>
      </c>
      <c r="O12" s="119" t="s">
        <v>412</v>
      </c>
      <c r="P12" s="121">
        <v>0</v>
      </c>
      <c r="Q12" s="121">
        <v>13513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38</v>
      </c>
      <c r="B13" s="120" t="s">
        <v>375</v>
      </c>
      <c r="C13" s="119" t="s">
        <v>413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123000</v>
      </c>
      <c r="F13" s="120" t="s">
        <v>373</v>
      </c>
      <c r="G13" s="119" t="s">
        <v>374</v>
      </c>
      <c r="H13" s="121">
        <v>0</v>
      </c>
      <c r="I13" s="121">
        <v>106977</v>
      </c>
      <c r="J13" s="120" t="s">
        <v>387</v>
      </c>
      <c r="K13" s="119" t="s">
        <v>388</v>
      </c>
      <c r="L13" s="121">
        <v>0</v>
      </c>
      <c r="M13" s="121">
        <v>16023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38</v>
      </c>
      <c r="B14" s="120" t="s">
        <v>351</v>
      </c>
      <c r="C14" s="119" t="s">
        <v>352</v>
      </c>
      <c r="D14" s="121">
        <f>SUM(H14,L14,P14,T14,X14,AB14,AF14,AJ14,AN14,AR14,AV14,AZ14,BD14,BH14,BL14,BP14,BT14,BX14,CB14,CF14,CJ14,CN14,CR14,CV14,CZ14,DD14,DH14,DL14,DP14,DT14)</f>
        <v>387426</v>
      </c>
      <c r="E14" s="121">
        <f>SUM(I14,M14,Q14,U14,Y14,AC14,AG14,AK14,AO14,AS14,AW14,BA14,BE14,BI14,BM14,BQ14,BU14,BY14,CC14,CG14,CK14,CO14,CS14,CW14,DA14,DE14,DI14,DM14,DQ14,DU14)</f>
        <v>0</v>
      </c>
      <c r="F14" s="120" t="s">
        <v>349</v>
      </c>
      <c r="G14" s="119" t="s">
        <v>350</v>
      </c>
      <c r="H14" s="121">
        <v>219793</v>
      </c>
      <c r="I14" s="121">
        <v>0</v>
      </c>
      <c r="J14" s="120" t="s">
        <v>385</v>
      </c>
      <c r="K14" s="119" t="s">
        <v>386</v>
      </c>
      <c r="L14" s="121">
        <v>113713</v>
      </c>
      <c r="M14" s="121">
        <v>0</v>
      </c>
      <c r="N14" s="120" t="s">
        <v>392</v>
      </c>
      <c r="O14" s="119" t="s">
        <v>393</v>
      </c>
      <c r="P14" s="121">
        <v>53920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38</v>
      </c>
      <c r="B15" s="120" t="s">
        <v>339</v>
      </c>
      <c r="C15" s="119" t="s">
        <v>340</v>
      </c>
      <c r="D15" s="121">
        <f>SUM(H15,L15,P15,T15,X15,AB15,AF15,AJ15,AN15,AR15,AV15,AZ15,BD15,BH15,BL15,BP15,BT15,BX15,CB15,CF15,CJ15,CN15,CR15,CV15,CZ15,DD15,DH15,DL15,DP15,DT15)</f>
        <v>451499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335</v>
      </c>
      <c r="G15" s="119" t="s">
        <v>336</v>
      </c>
      <c r="H15" s="121">
        <v>391117</v>
      </c>
      <c r="I15" s="121">
        <v>0</v>
      </c>
      <c r="J15" s="120" t="s">
        <v>385</v>
      </c>
      <c r="K15" s="119" t="s">
        <v>386</v>
      </c>
      <c r="L15" s="121">
        <v>60382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38</v>
      </c>
      <c r="B16" s="120" t="s">
        <v>333</v>
      </c>
      <c r="C16" s="119" t="s">
        <v>334</v>
      </c>
      <c r="D16" s="121">
        <f>SUM(H16,L16,P16,T16,X16,AB16,AF16,AJ16,AN16,AR16,AV16,AZ16,BD16,BH16,BL16,BP16,BT16,BX16,CB16,CF16,CJ16,CN16,CR16,CV16,CZ16,DD16,DH16,DL16,DP16,DT16)</f>
        <v>132910</v>
      </c>
      <c r="E16" s="121">
        <f>SUM(I16,M16,Q16,U16,Y16,AC16,AG16,AK16,AO16,AS16,AW16,BA16,BE16,BI16,BM16,BQ16,BU16,BY16,CC16,CG16,CK16,CO16,CS16,CW16,DA16,DE16,DI16,DM16,DQ16,DU16)</f>
        <v>0</v>
      </c>
      <c r="F16" s="120" t="s">
        <v>324</v>
      </c>
      <c r="G16" s="119" t="s">
        <v>325</v>
      </c>
      <c r="H16" s="121">
        <v>75679</v>
      </c>
      <c r="I16" s="121">
        <v>0</v>
      </c>
      <c r="J16" s="120" t="s">
        <v>406</v>
      </c>
      <c r="K16" s="119" t="s">
        <v>407</v>
      </c>
      <c r="L16" s="121">
        <v>57231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38</v>
      </c>
      <c r="B17" s="120" t="s">
        <v>379</v>
      </c>
      <c r="C17" s="119" t="s">
        <v>380</v>
      </c>
      <c r="D17" s="121">
        <f>SUM(H17,L17,P17,T17,X17,AB17,AF17,AJ17,AN17,AR17,AV17,AZ17,BD17,BH17,BL17,BP17,BT17,BX17,CB17,CF17,CJ17,CN17,CR17,CV17,CZ17,DD17,DH17,DL17,DP17,DT17)</f>
        <v>263088</v>
      </c>
      <c r="E17" s="121">
        <f>SUM(I17,M17,Q17,U17,Y17,AC17,AG17,AK17,AO17,AS17,AW17,BA17,BE17,BI17,BM17,BQ17,BU17,BY17,CC17,CG17,CK17,CO17,CS17,CW17,DA17,DE17,DI17,DM17,DQ17,DU17)</f>
        <v>0</v>
      </c>
      <c r="F17" s="120" t="s">
        <v>377</v>
      </c>
      <c r="G17" s="119" t="s">
        <v>378</v>
      </c>
      <c r="H17" s="121">
        <v>254236</v>
      </c>
      <c r="I17" s="121">
        <v>0</v>
      </c>
      <c r="J17" s="120" t="s">
        <v>408</v>
      </c>
      <c r="K17" s="119" t="s">
        <v>409</v>
      </c>
      <c r="L17" s="121">
        <v>8852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38</v>
      </c>
      <c r="B18" s="120" t="s">
        <v>357</v>
      </c>
      <c r="C18" s="119" t="s">
        <v>358</v>
      </c>
      <c r="D18" s="121">
        <f>SUM(H18,L18,P18,T18,X18,AB18,AF18,AJ18,AN18,AR18,AV18,AZ18,BD18,BH18,BL18,BP18,BT18,BX18,CB18,CF18,CJ18,CN18,CR18,CV18,CZ18,DD18,DH18,DL18,DP18,DT18)</f>
        <v>324453</v>
      </c>
      <c r="E18" s="121">
        <f>SUM(I18,M18,Q18,U18,Y18,AC18,AG18,AK18,AO18,AS18,AW18,BA18,BE18,BI18,BM18,BQ18,BU18,BY18,CC18,CG18,CK18,CO18,CS18,CW18,DA18,DE18,DI18,DM18,DQ18,DU18)</f>
        <v>0</v>
      </c>
      <c r="F18" s="120" t="s">
        <v>355</v>
      </c>
      <c r="G18" s="119" t="s">
        <v>356</v>
      </c>
      <c r="H18" s="121">
        <v>249351</v>
      </c>
      <c r="I18" s="121">
        <v>0</v>
      </c>
      <c r="J18" s="120" t="s">
        <v>394</v>
      </c>
      <c r="K18" s="119" t="s">
        <v>395</v>
      </c>
      <c r="L18" s="121">
        <v>75102</v>
      </c>
      <c r="M18" s="121">
        <v>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38</v>
      </c>
      <c r="B19" s="120" t="s">
        <v>343</v>
      </c>
      <c r="C19" s="119" t="s">
        <v>344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312906</v>
      </c>
      <c r="F19" s="120" t="s">
        <v>341</v>
      </c>
      <c r="G19" s="119" t="s">
        <v>342</v>
      </c>
      <c r="H19" s="121">
        <v>0</v>
      </c>
      <c r="I19" s="121">
        <v>275296</v>
      </c>
      <c r="J19" s="120" t="s">
        <v>398</v>
      </c>
      <c r="K19" s="119" t="s">
        <v>399</v>
      </c>
      <c r="L19" s="121">
        <v>0</v>
      </c>
      <c r="M19" s="121">
        <v>24786</v>
      </c>
      <c r="N19" s="120" t="s">
        <v>408</v>
      </c>
      <c r="O19" s="119" t="s">
        <v>409</v>
      </c>
      <c r="P19" s="121">
        <v>0</v>
      </c>
      <c r="Q19" s="121">
        <v>12824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38</v>
      </c>
      <c r="B20" s="120" t="s">
        <v>337</v>
      </c>
      <c r="C20" s="119" t="s">
        <v>338</v>
      </c>
      <c r="D20" s="121">
        <f>SUM(H20,L20,P20,T20,X20,AB20,AF20,AJ20,AN20,AR20,AV20,AZ20,BD20,BH20,BL20,BP20,BT20,BX20,CB20,CF20,CJ20,CN20,CR20,CV20,CZ20,DD20,DH20,DL20,DP20,DT20)</f>
        <v>551519</v>
      </c>
      <c r="E20" s="121">
        <f>SUM(I20,M20,Q20,U20,Y20,AC20,AG20,AK20,AO20,AS20,AW20,BA20,BE20,BI20,BM20,BQ20,BU20,BY20,CC20,CG20,CK20,CO20,CS20,CW20,DA20,DE20,DI20,DM20,DQ20,DU20)</f>
        <v>182416</v>
      </c>
      <c r="F20" s="120" t="s">
        <v>359</v>
      </c>
      <c r="G20" s="119" t="s">
        <v>360</v>
      </c>
      <c r="H20" s="121">
        <v>428848</v>
      </c>
      <c r="I20" s="121">
        <v>117701</v>
      </c>
      <c r="J20" s="120" t="s">
        <v>335</v>
      </c>
      <c r="K20" s="119" t="s">
        <v>336</v>
      </c>
      <c r="L20" s="121">
        <v>122671</v>
      </c>
      <c r="M20" s="121">
        <v>64715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38</v>
      </c>
      <c r="B21" s="120" t="s">
        <v>364</v>
      </c>
      <c r="C21" s="119" t="s">
        <v>365</v>
      </c>
      <c r="D21" s="121">
        <f>SUM(H21,L21,P21,T21,X21,AB21,AF21,AJ21,AN21,AR21,AV21,AZ21,BD21,BH21,BL21,BP21,BT21,BX21,CB21,CF21,CJ21,CN21,CR21,CV21,CZ21,DD21,DH21,DL21,DP21,DT21)</f>
        <v>428119</v>
      </c>
      <c r="E21" s="121">
        <f>SUM(I21,M21,Q21,U21,Y21,AC21,AG21,AK21,AO21,AS21,AW21,BA21,BE21,BI21,BM21,BQ21,BU21,BY21,CC21,CG21,CK21,CO21,CS21,CW21,DA21,DE21,DI21,DM21,DQ21,DU21)</f>
        <v>67363</v>
      </c>
      <c r="F21" s="120" t="s">
        <v>362</v>
      </c>
      <c r="G21" s="119" t="s">
        <v>363</v>
      </c>
      <c r="H21" s="121">
        <v>321064</v>
      </c>
      <c r="I21" s="121">
        <v>51498</v>
      </c>
      <c r="J21" s="120" t="s">
        <v>411</v>
      </c>
      <c r="K21" s="119" t="s">
        <v>412</v>
      </c>
      <c r="L21" s="121">
        <v>107055</v>
      </c>
      <c r="M21" s="121">
        <v>15865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38</v>
      </c>
      <c r="B22" s="120" t="s">
        <v>345</v>
      </c>
      <c r="C22" s="119" t="s">
        <v>346</v>
      </c>
      <c r="D22" s="121">
        <f>SUM(H22,L22,P22,T22,X22,AB22,AF22,AJ22,AN22,AR22,AV22,AZ22,BD22,BH22,BL22,BP22,BT22,BX22,CB22,CF22,CJ22,CN22,CR22,CV22,CZ22,DD22,DH22,DL22,DP22,DT22)</f>
        <v>672503</v>
      </c>
      <c r="E22" s="121">
        <f>SUM(I22,M22,Q22,U22,Y22,AC22,AG22,AK22,AO22,AS22,AW22,BA22,BE22,BI22,BM22,BQ22,BU22,BY22,CC22,CG22,CK22,CO22,CS22,CW22,DA22,DE22,DI22,DM22,DQ22,DU22)</f>
        <v>0</v>
      </c>
      <c r="F22" s="120" t="s">
        <v>341</v>
      </c>
      <c r="G22" s="119" t="s">
        <v>342</v>
      </c>
      <c r="H22" s="121">
        <v>485424</v>
      </c>
      <c r="I22" s="121">
        <v>0</v>
      </c>
      <c r="J22" s="120" t="s">
        <v>398</v>
      </c>
      <c r="K22" s="119" t="s">
        <v>399</v>
      </c>
      <c r="L22" s="121">
        <v>60025</v>
      </c>
      <c r="M22" s="121">
        <v>0</v>
      </c>
      <c r="N22" s="120" t="s">
        <v>400</v>
      </c>
      <c r="O22" s="119" t="s">
        <v>401</v>
      </c>
      <c r="P22" s="121">
        <v>39258</v>
      </c>
      <c r="Q22" s="121">
        <v>0</v>
      </c>
      <c r="R22" s="120" t="s">
        <v>402</v>
      </c>
      <c r="S22" s="119" t="s">
        <v>403</v>
      </c>
      <c r="T22" s="121">
        <v>26967</v>
      </c>
      <c r="U22" s="121">
        <v>0</v>
      </c>
      <c r="V22" s="120" t="s">
        <v>408</v>
      </c>
      <c r="W22" s="119" t="s">
        <v>409</v>
      </c>
      <c r="X22" s="121">
        <v>60829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2">
    <sortCondition ref="A8:A22"/>
    <sortCondition ref="B8:B22"/>
    <sortCondition ref="C8:C2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33100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33204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33205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33207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33209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33210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33211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33212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33213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33214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33215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33216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33346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33423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33445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33461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33586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33606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33622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33623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33643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33663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33666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33681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33846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33847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33849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33850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33851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33852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33855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33859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33895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33896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33897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33898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33913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33946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33959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2023-02-01T01:19:20Z</dcterms:modified>
</cp:coreProperties>
</file>