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9奈良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組合分担金内訳!$A$6:$BE$45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'廃棄物事業経費（市町村）'!$A$6:$DJ$45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組合分担金内訳!$2:$46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'廃棄物事業経費（市町村）'!$2:$46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I19" i="5"/>
  <c r="I37" i="5"/>
  <c r="I4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G38" i="5"/>
  <c r="I38" i="5" s="1"/>
  <c r="G39" i="5"/>
  <c r="I39" i="5" s="1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F16" i="5"/>
  <c r="F22" i="5"/>
  <c r="F34" i="5"/>
  <c r="F4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40" i="5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19" i="4"/>
  <c r="CA37" i="4"/>
  <c r="CA43" i="4"/>
  <c r="CA5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22" i="4"/>
  <c r="BV28" i="4"/>
  <c r="BV40" i="4"/>
  <c r="BV5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3" i="4"/>
  <c r="BQ25" i="4"/>
  <c r="BQ43" i="4"/>
  <c r="BQ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10" i="4"/>
  <c r="BI22" i="4"/>
  <c r="BI33" i="4"/>
  <c r="BI34" i="4"/>
  <c r="BI46" i="4"/>
  <c r="BI5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N19" i="4" s="1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N31" i="4" s="1"/>
  <c r="AT32" i="4"/>
  <c r="AT33" i="4"/>
  <c r="AN33" i="4" s="1"/>
  <c r="BG33" i="4" s="1"/>
  <c r="AT34" i="4"/>
  <c r="AT35" i="4"/>
  <c r="AT36" i="4"/>
  <c r="AT37" i="4"/>
  <c r="AT38" i="4"/>
  <c r="AT39" i="4"/>
  <c r="AN39" i="4" s="1"/>
  <c r="BG39" i="4" s="1"/>
  <c r="AT40" i="4"/>
  <c r="AT41" i="4"/>
  <c r="AT42" i="4"/>
  <c r="AT43" i="4"/>
  <c r="AT44" i="4"/>
  <c r="AT45" i="4"/>
  <c r="AN45" i="4" s="1"/>
  <c r="BG45" i="4" s="1"/>
  <c r="AT46" i="4"/>
  <c r="AT47" i="4"/>
  <c r="AT48" i="4"/>
  <c r="AT49" i="4"/>
  <c r="AT50" i="4"/>
  <c r="AT51" i="4"/>
  <c r="AN51" i="4" s="1"/>
  <c r="BG51" i="4" s="1"/>
  <c r="AT52" i="4"/>
  <c r="AT53" i="4"/>
  <c r="AT54" i="4"/>
  <c r="AT55" i="4"/>
  <c r="AT56" i="4"/>
  <c r="AT57" i="4"/>
  <c r="AN57" i="4" s="1"/>
  <c r="BG57" i="4" s="1"/>
  <c r="AT58" i="4"/>
  <c r="AO8" i="4"/>
  <c r="AO9" i="4"/>
  <c r="AO10" i="4"/>
  <c r="AN10" i="4" s="1"/>
  <c r="BG10" i="4" s="1"/>
  <c r="AO11" i="4"/>
  <c r="AO12" i="4"/>
  <c r="AN12" i="4" s="1"/>
  <c r="AO13" i="4"/>
  <c r="AO14" i="4"/>
  <c r="AO15" i="4"/>
  <c r="AO16" i="4"/>
  <c r="AN16" i="4" s="1"/>
  <c r="BG16" i="4" s="1"/>
  <c r="AO17" i="4"/>
  <c r="AO18" i="4"/>
  <c r="AN18" i="4" s="1"/>
  <c r="AO19" i="4"/>
  <c r="AO20" i="4"/>
  <c r="AO21" i="4"/>
  <c r="AO22" i="4"/>
  <c r="AN22" i="4" s="1"/>
  <c r="BG22" i="4" s="1"/>
  <c r="AO23" i="4"/>
  <c r="AO24" i="4"/>
  <c r="AN24" i="4" s="1"/>
  <c r="AO25" i="4"/>
  <c r="AO26" i="4"/>
  <c r="AO27" i="4"/>
  <c r="AO28" i="4"/>
  <c r="AO29" i="4"/>
  <c r="AO30" i="4"/>
  <c r="AN30" i="4" s="1"/>
  <c r="AO31" i="4"/>
  <c r="AO32" i="4"/>
  <c r="AO33" i="4"/>
  <c r="AO34" i="4"/>
  <c r="AO35" i="4"/>
  <c r="AO36" i="4"/>
  <c r="AN36" i="4" s="1"/>
  <c r="AO37" i="4"/>
  <c r="AN37" i="4" s="1"/>
  <c r="AO38" i="4"/>
  <c r="AO39" i="4"/>
  <c r="AO40" i="4"/>
  <c r="AN40" i="4" s="1"/>
  <c r="BG40" i="4" s="1"/>
  <c r="AO41" i="4"/>
  <c r="AO42" i="4"/>
  <c r="AO43" i="4"/>
  <c r="AN43" i="4" s="1"/>
  <c r="AO44" i="4"/>
  <c r="AO45" i="4"/>
  <c r="AO46" i="4"/>
  <c r="AN46" i="4" s="1"/>
  <c r="BG46" i="4" s="1"/>
  <c r="AO47" i="4"/>
  <c r="AO48" i="4"/>
  <c r="AO49" i="4"/>
  <c r="AN49" i="4" s="1"/>
  <c r="AO50" i="4"/>
  <c r="AO51" i="4"/>
  <c r="AO52" i="4"/>
  <c r="AN52" i="4" s="1"/>
  <c r="BG52" i="4" s="1"/>
  <c r="AO53" i="4"/>
  <c r="AO54" i="4"/>
  <c r="AO55" i="4"/>
  <c r="AN55" i="4" s="1"/>
  <c r="AO56" i="4"/>
  <c r="AO57" i="4"/>
  <c r="AO58" i="4"/>
  <c r="AN58" i="4" s="1"/>
  <c r="BG58" i="4" s="1"/>
  <c r="AN8" i="4"/>
  <c r="AN9" i="4"/>
  <c r="BG9" i="4" s="1"/>
  <c r="AN11" i="4"/>
  <c r="AN13" i="4"/>
  <c r="AN14" i="4"/>
  <c r="BG14" i="4" s="1"/>
  <c r="AN17" i="4"/>
  <c r="AN20" i="4"/>
  <c r="AN21" i="4"/>
  <c r="BG21" i="4" s="1"/>
  <c r="AN23" i="4"/>
  <c r="AN26" i="4"/>
  <c r="AN27" i="4"/>
  <c r="BG27" i="4" s="1"/>
  <c r="AN28" i="4"/>
  <c r="BG28" i="4" s="1"/>
  <c r="AN29" i="4"/>
  <c r="AN32" i="4"/>
  <c r="AN34" i="4"/>
  <c r="BG34" i="4" s="1"/>
  <c r="AN35" i="4"/>
  <c r="BG35" i="4" s="1"/>
  <c r="AN38" i="4"/>
  <c r="AN41" i="4"/>
  <c r="AN42" i="4"/>
  <c r="AN44" i="4"/>
  <c r="AN47" i="4"/>
  <c r="BG47" i="4" s="1"/>
  <c r="AN48" i="4"/>
  <c r="AN50" i="4"/>
  <c r="AN53" i="4"/>
  <c r="AN54" i="4"/>
  <c r="AN56" i="4"/>
  <c r="AG8" i="4"/>
  <c r="AF8" i="4" s="1"/>
  <c r="AG9" i="4"/>
  <c r="AF9" i="4" s="1"/>
  <c r="AG10" i="4"/>
  <c r="AG11" i="4"/>
  <c r="AG12" i="4"/>
  <c r="AG13" i="4"/>
  <c r="AF13" i="4" s="1"/>
  <c r="AG14" i="4"/>
  <c r="AF14" i="4" s="1"/>
  <c r="AG15" i="4"/>
  <c r="AF15" i="4" s="1"/>
  <c r="AG16" i="4"/>
  <c r="AG17" i="4"/>
  <c r="AG18" i="4"/>
  <c r="AG19" i="4"/>
  <c r="AF19" i="4" s="1"/>
  <c r="BH19" i="4" s="1"/>
  <c r="AG20" i="4"/>
  <c r="AF20" i="4" s="1"/>
  <c r="AG21" i="4"/>
  <c r="AF21" i="4" s="1"/>
  <c r="AG22" i="4"/>
  <c r="AG23" i="4"/>
  <c r="AG24" i="4"/>
  <c r="AG25" i="4"/>
  <c r="AF25" i="4" s="1"/>
  <c r="AG26" i="4"/>
  <c r="AF26" i="4" s="1"/>
  <c r="AG27" i="4"/>
  <c r="AF27" i="4" s="1"/>
  <c r="AG28" i="4"/>
  <c r="AG29" i="4"/>
  <c r="AG30" i="4"/>
  <c r="AG31" i="4"/>
  <c r="AF31" i="4" s="1"/>
  <c r="BH31" i="4" s="1"/>
  <c r="AG32" i="4"/>
  <c r="AF32" i="4" s="1"/>
  <c r="AG33" i="4"/>
  <c r="AF33" i="4" s="1"/>
  <c r="AG34" i="4"/>
  <c r="AG35" i="4"/>
  <c r="AG36" i="4"/>
  <c r="AG37" i="4"/>
  <c r="AF37" i="4" s="1"/>
  <c r="AG38" i="4"/>
  <c r="AF38" i="4" s="1"/>
  <c r="AG39" i="4"/>
  <c r="AF39" i="4" s="1"/>
  <c r="AG40" i="4"/>
  <c r="AG41" i="4"/>
  <c r="AG42" i="4"/>
  <c r="AG43" i="4"/>
  <c r="AF43" i="4" s="1"/>
  <c r="BH43" i="4" s="1"/>
  <c r="AG44" i="4"/>
  <c r="AF44" i="4" s="1"/>
  <c r="AG45" i="4"/>
  <c r="AF45" i="4" s="1"/>
  <c r="AG46" i="4"/>
  <c r="AG47" i="4"/>
  <c r="AG48" i="4"/>
  <c r="AG49" i="4"/>
  <c r="AF49" i="4" s="1"/>
  <c r="AG50" i="4"/>
  <c r="AF50" i="4" s="1"/>
  <c r="AG51" i="4"/>
  <c r="AF51" i="4" s="1"/>
  <c r="AG52" i="4"/>
  <c r="AG53" i="4"/>
  <c r="AG54" i="4"/>
  <c r="AG55" i="4"/>
  <c r="AF55" i="4" s="1"/>
  <c r="BH55" i="4" s="1"/>
  <c r="AG56" i="4"/>
  <c r="AF56" i="4" s="1"/>
  <c r="AG57" i="4"/>
  <c r="AF57" i="4" s="1"/>
  <c r="AG58" i="4"/>
  <c r="AF10" i="4"/>
  <c r="AF11" i="4"/>
  <c r="AF12" i="4"/>
  <c r="AF16" i="4"/>
  <c r="AF17" i="4"/>
  <c r="AF18" i="4"/>
  <c r="AF22" i="4"/>
  <c r="AF23" i="4"/>
  <c r="AF24" i="4"/>
  <c r="AF28" i="4"/>
  <c r="AF29" i="4"/>
  <c r="AF30" i="4"/>
  <c r="AF34" i="4"/>
  <c r="AF35" i="4"/>
  <c r="AF36" i="4"/>
  <c r="AF40" i="4"/>
  <c r="AF41" i="4"/>
  <c r="AF42" i="4"/>
  <c r="AF46" i="4"/>
  <c r="AF47" i="4"/>
  <c r="AF48" i="4"/>
  <c r="AF52" i="4"/>
  <c r="AF53" i="4"/>
  <c r="AF54" i="4"/>
  <c r="AF58" i="4"/>
  <c r="AE9" i="4"/>
  <c r="CI9" i="4" s="1"/>
  <c r="AE27" i="4"/>
  <c r="CI27" i="4" s="1"/>
  <c r="AE45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W38" i="4"/>
  <c r="CA38" i="4" s="1"/>
  <c r="W39" i="4"/>
  <c r="CA39" i="4" s="1"/>
  <c r="W40" i="4"/>
  <c r="W41" i="4"/>
  <c r="CA41" i="4" s="1"/>
  <c r="W42" i="4"/>
  <c r="CA42" i="4" s="1"/>
  <c r="W43" i="4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W53" i="4"/>
  <c r="CA53" i="4" s="1"/>
  <c r="W54" i="4"/>
  <c r="CA54" i="4" s="1"/>
  <c r="W55" i="4"/>
  <c r="W56" i="4"/>
  <c r="CA56" i="4" s="1"/>
  <c r="W57" i="4"/>
  <c r="CA57" i="4" s="1"/>
  <c r="W58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R29" i="4"/>
  <c r="BV29" i="4" s="1"/>
  <c r="R30" i="4"/>
  <c r="BV30" i="4" s="1"/>
  <c r="R31" i="4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R41" i="4"/>
  <c r="BV41" i="4" s="1"/>
  <c r="R42" i="4"/>
  <c r="BV42" i="4" s="1"/>
  <c r="R43" i="4"/>
  <c r="R44" i="4"/>
  <c r="BV44" i="4" s="1"/>
  <c r="R45" i="4"/>
  <c r="BV45" i="4" s="1"/>
  <c r="R46" i="4"/>
  <c r="BV46" i="4" s="1"/>
  <c r="R47" i="4"/>
  <c r="BV47" i="4" s="1"/>
  <c r="R48" i="4"/>
  <c r="BV48" i="4" s="1"/>
  <c r="R49" i="4"/>
  <c r="R50" i="4"/>
  <c r="BV50" i="4" s="1"/>
  <c r="R51" i="4"/>
  <c r="BV51" i="4" s="1"/>
  <c r="R52" i="4"/>
  <c r="BV52" i="4" s="1"/>
  <c r="R53" i="4"/>
  <c r="BV53" i="4" s="1"/>
  <c r="R54" i="4"/>
  <c r="BV54" i="4" s="1"/>
  <c r="R55" i="4"/>
  <c r="R56" i="4"/>
  <c r="BV56" i="4" s="1"/>
  <c r="R57" i="4"/>
  <c r="BV57" i="4" s="1"/>
  <c r="R58" i="4"/>
  <c r="M8" i="4"/>
  <c r="BQ8" i="4" s="1"/>
  <c r="M9" i="4"/>
  <c r="BQ9" i="4" s="1"/>
  <c r="M10" i="4"/>
  <c r="M11" i="4"/>
  <c r="BQ11" i="4" s="1"/>
  <c r="M12" i="4"/>
  <c r="M13" i="4"/>
  <c r="M14" i="4"/>
  <c r="BQ14" i="4" s="1"/>
  <c r="M15" i="4"/>
  <c r="BQ15" i="4" s="1"/>
  <c r="M16" i="4"/>
  <c r="M17" i="4"/>
  <c r="BQ17" i="4" s="1"/>
  <c r="M18" i="4"/>
  <c r="M19" i="4"/>
  <c r="BQ19" i="4" s="1"/>
  <c r="M20" i="4"/>
  <c r="BQ20" i="4" s="1"/>
  <c r="M21" i="4"/>
  <c r="BQ21" i="4" s="1"/>
  <c r="M22" i="4"/>
  <c r="M23" i="4"/>
  <c r="BQ23" i="4" s="1"/>
  <c r="M24" i="4"/>
  <c r="M25" i="4"/>
  <c r="M26" i="4"/>
  <c r="BQ26" i="4" s="1"/>
  <c r="M27" i="4"/>
  <c r="BQ27" i="4" s="1"/>
  <c r="M28" i="4"/>
  <c r="M29" i="4"/>
  <c r="BQ29" i="4" s="1"/>
  <c r="M30" i="4"/>
  <c r="M31" i="4"/>
  <c r="BQ31" i="4" s="1"/>
  <c r="M32" i="4"/>
  <c r="BQ32" i="4" s="1"/>
  <c r="M33" i="4"/>
  <c r="BQ33" i="4" s="1"/>
  <c r="M34" i="4"/>
  <c r="M35" i="4"/>
  <c r="BQ35" i="4" s="1"/>
  <c r="M36" i="4"/>
  <c r="M37" i="4"/>
  <c r="BQ37" i="4" s="1"/>
  <c r="M38" i="4"/>
  <c r="BQ38" i="4" s="1"/>
  <c r="M39" i="4"/>
  <c r="BQ39" i="4" s="1"/>
  <c r="M40" i="4"/>
  <c r="M41" i="4"/>
  <c r="BQ41" i="4" s="1"/>
  <c r="M42" i="4"/>
  <c r="M43" i="4"/>
  <c r="M44" i="4"/>
  <c r="BQ44" i="4" s="1"/>
  <c r="M45" i="4"/>
  <c r="BQ45" i="4" s="1"/>
  <c r="M46" i="4"/>
  <c r="M47" i="4"/>
  <c r="BQ47" i="4" s="1"/>
  <c r="M48" i="4"/>
  <c r="M49" i="4"/>
  <c r="M50" i="4"/>
  <c r="BQ50" i="4" s="1"/>
  <c r="M51" i="4"/>
  <c r="BQ51" i="4" s="1"/>
  <c r="M52" i="4"/>
  <c r="M53" i="4"/>
  <c r="BQ53" i="4" s="1"/>
  <c r="M54" i="4"/>
  <c r="M55" i="4"/>
  <c r="BQ55" i="4" s="1"/>
  <c r="M56" i="4"/>
  <c r="BQ56" i="4" s="1"/>
  <c r="M57" i="4"/>
  <c r="BQ57" i="4" s="1"/>
  <c r="M58" i="4"/>
  <c r="L8" i="4"/>
  <c r="BP8" i="4" s="1"/>
  <c r="L9" i="4"/>
  <c r="BP9" i="4" s="1"/>
  <c r="L13" i="4"/>
  <c r="L14" i="4"/>
  <c r="BP14" i="4" s="1"/>
  <c r="L17" i="4"/>
  <c r="BP17" i="4" s="1"/>
  <c r="L19" i="4"/>
  <c r="L23" i="4"/>
  <c r="BP23" i="4" s="1"/>
  <c r="L25" i="4"/>
  <c r="L26" i="4"/>
  <c r="BP26" i="4" s="1"/>
  <c r="L27" i="4"/>
  <c r="BP27" i="4" s="1"/>
  <c r="L31" i="4"/>
  <c r="L32" i="4"/>
  <c r="BP32" i="4" s="1"/>
  <c r="L35" i="4"/>
  <c r="BP35" i="4" s="1"/>
  <c r="L37" i="4"/>
  <c r="L41" i="4"/>
  <c r="BP41" i="4" s="1"/>
  <c r="L43" i="4"/>
  <c r="L44" i="4"/>
  <c r="BP44" i="4" s="1"/>
  <c r="L45" i="4"/>
  <c r="L49" i="4"/>
  <c r="L50" i="4"/>
  <c r="BP50" i="4" s="1"/>
  <c r="L53" i="4"/>
  <c r="BP53" i="4" s="1"/>
  <c r="L55" i="4"/>
  <c r="E8" i="4"/>
  <c r="E9" i="4"/>
  <c r="E10" i="4"/>
  <c r="D10" i="4" s="1"/>
  <c r="E11" i="4"/>
  <c r="BI11" i="4" s="1"/>
  <c r="E12" i="4"/>
  <c r="E13" i="4"/>
  <c r="BI13" i="4" s="1"/>
  <c r="E14" i="4"/>
  <c r="E15" i="4"/>
  <c r="E16" i="4"/>
  <c r="D16" i="4" s="1"/>
  <c r="E17" i="4"/>
  <c r="BI17" i="4" s="1"/>
  <c r="E18" i="4"/>
  <c r="E19" i="4"/>
  <c r="BI19" i="4" s="1"/>
  <c r="E20" i="4"/>
  <c r="E21" i="4"/>
  <c r="E22" i="4"/>
  <c r="D22" i="4" s="1"/>
  <c r="E23" i="4"/>
  <c r="BI23" i="4" s="1"/>
  <c r="E24" i="4"/>
  <c r="E25" i="4"/>
  <c r="BI25" i="4" s="1"/>
  <c r="E26" i="4"/>
  <c r="E27" i="4"/>
  <c r="E28" i="4"/>
  <c r="D28" i="4" s="1"/>
  <c r="E29" i="4"/>
  <c r="BI29" i="4" s="1"/>
  <c r="E30" i="4"/>
  <c r="E31" i="4"/>
  <c r="BI31" i="4" s="1"/>
  <c r="E32" i="4"/>
  <c r="E33" i="4"/>
  <c r="E34" i="4"/>
  <c r="D34" i="4" s="1"/>
  <c r="E35" i="4"/>
  <c r="BI35" i="4" s="1"/>
  <c r="E36" i="4"/>
  <c r="E37" i="4"/>
  <c r="BI37" i="4" s="1"/>
  <c r="E38" i="4"/>
  <c r="E39" i="4"/>
  <c r="E40" i="4"/>
  <c r="D40" i="4" s="1"/>
  <c r="E41" i="4"/>
  <c r="BI41" i="4" s="1"/>
  <c r="E42" i="4"/>
  <c r="E43" i="4"/>
  <c r="BI43" i="4" s="1"/>
  <c r="E44" i="4"/>
  <c r="E45" i="4"/>
  <c r="E46" i="4"/>
  <c r="D46" i="4" s="1"/>
  <c r="E47" i="4"/>
  <c r="BI47" i="4" s="1"/>
  <c r="E48" i="4"/>
  <c r="E49" i="4"/>
  <c r="BI49" i="4" s="1"/>
  <c r="E50" i="4"/>
  <c r="E51" i="4"/>
  <c r="E52" i="4"/>
  <c r="D52" i="4" s="1"/>
  <c r="E53" i="4"/>
  <c r="BI53" i="4" s="1"/>
  <c r="E54" i="4"/>
  <c r="E55" i="4"/>
  <c r="BI55" i="4" s="1"/>
  <c r="E56" i="4"/>
  <c r="E57" i="4"/>
  <c r="E58" i="4"/>
  <c r="D58" i="4" s="1"/>
  <c r="D9" i="4"/>
  <c r="D13" i="4"/>
  <c r="D15" i="4"/>
  <c r="BH15" i="4" s="1"/>
  <c r="D17" i="4"/>
  <c r="D19" i="4"/>
  <c r="AE19" i="4" s="1"/>
  <c r="D21" i="4"/>
  <c r="D25" i="4"/>
  <c r="D27" i="4"/>
  <c r="D31" i="4"/>
  <c r="AE31" i="4" s="1"/>
  <c r="D33" i="4"/>
  <c r="BH33" i="4" s="1"/>
  <c r="D35" i="4"/>
  <c r="D37" i="4"/>
  <c r="D39" i="4"/>
  <c r="D43" i="4"/>
  <c r="AE43" i="4" s="1"/>
  <c r="D45" i="4"/>
  <c r="D49" i="4"/>
  <c r="D51" i="4"/>
  <c r="BH51" i="4" s="1"/>
  <c r="D53" i="4"/>
  <c r="D55" i="4"/>
  <c r="AE55" i="4" s="1"/>
  <c r="D5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1" i="3"/>
  <c r="W19" i="3"/>
  <c r="W21" i="3"/>
  <c r="W23" i="3"/>
  <c r="W26" i="3"/>
  <c r="W29" i="3"/>
  <c r="W33" i="3"/>
  <c r="W41" i="3"/>
  <c r="W43" i="3"/>
  <c r="W48" i="3"/>
  <c r="W55" i="3"/>
  <c r="V11" i="3"/>
  <c r="V47" i="3"/>
  <c r="N8" i="3"/>
  <c r="N9" i="3"/>
  <c r="N10" i="3"/>
  <c r="N11" i="3"/>
  <c r="N12" i="3"/>
  <c r="M12" i="3" s="1"/>
  <c r="N13" i="3"/>
  <c r="M13" i="3" s="1"/>
  <c r="N14" i="3"/>
  <c r="N15" i="3"/>
  <c r="N16" i="3"/>
  <c r="N17" i="3"/>
  <c r="N18" i="3"/>
  <c r="M18" i="3" s="1"/>
  <c r="N19" i="3"/>
  <c r="M19" i="3" s="1"/>
  <c r="N20" i="3"/>
  <c r="M20" i="3" s="1"/>
  <c r="N21" i="3"/>
  <c r="N22" i="3"/>
  <c r="N23" i="3"/>
  <c r="N24" i="3"/>
  <c r="M24" i="3" s="1"/>
  <c r="N25" i="3"/>
  <c r="M25" i="3" s="1"/>
  <c r="N26" i="3"/>
  <c r="M26" i="3" s="1"/>
  <c r="N27" i="3"/>
  <c r="N28" i="3"/>
  <c r="N29" i="3"/>
  <c r="N30" i="3"/>
  <c r="M30" i="3" s="1"/>
  <c r="N31" i="3"/>
  <c r="M31" i="3" s="1"/>
  <c r="N32" i="3"/>
  <c r="M32" i="3" s="1"/>
  <c r="N33" i="3"/>
  <c r="N34" i="3"/>
  <c r="N35" i="3"/>
  <c r="N36" i="3"/>
  <c r="M36" i="3" s="1"/>
  <c r="N37" i="3"/>
  <c r="W37" i="3" s="1"/>
  <c r="N38" i="3"/>
  <c r="M38" i="3" s="1"/>
  <c r="N39" i="3"/>
  <c r="N40" i="3"/>
  <c r="N41" i="3"/>
  <c r="N42" i="3"/>
  <c r="M42" i="3" s="1"/>
  <c r="N43" i="3"/>
  <c r="M43" i="3" s="1"/>
  <c r="N44" i="3"/>
  <c r="M44" i="3" s="1"/>
  <c r="N45" i="3"/>
  <c r="N46" i="3"/>
  <c r="N47" i="3"/>
  <c r="N48" i="3"/>
  <c r="M48" i="3" s="1"/>
  <c r="N49" i="3"/>
  <c r="M49" i="3" s="1"/>
  <c r="N50" i="3"/>
  <c r="M50" i="3" s="1"/>
  <c r="N51" i="3"/>
  <c r="N52" i="3"/>
  <c r="N53" i="3"/>
  <c r="N54" i="3"/>
  <c r="M54" i="3" s="1"/>
  <c r="N55" i="3"/>
  <c r="M55" i="3" s="1"/>
  <c r="N56" i="3"/>
  <c r="M56" i="3" s="1"/>
  <c r="N57" i="3"/>
  <c r="N58" i="3"/>
  <c r="M8" i="3"/>
  <c r="M9" i="3"/>
  <c r="M10" i="3"/>
  <c r="M11" i="3"/>
  <c r="M14" i="3"/>
  <c r="M15" i="3"/>
  <c r="M16" i="3"/>
  <c r="M17" i="3"/>
  <c r="M21" i="3"/>
  <c r="M22" i="3"/>
  <c r="M23" i="3"/>
  <c r="M27" i="3"/>
  <c r="M28" i="3"/>
  <c r="M29" i="3"/>
  <c r="M33" i="3"/>
  <c r="M34" i="3"/>
  <c r="M35" i="3"/>
  <c r="M39" i="3"/>
  <c r="M40" i="3"/>
  <c r="M41" i="3"/>
  <c r="M45" i="3"/>
  <c r="M46" i="3"/>
  <c r="M47" i="3"/>
  <c r="M51" i="3"/>
  <c r="M52" i="3"/>
  <c r="M53" i="3"/>
  <c r="M57" i="3"/>
  <c r="M58" i="3"/>
  <c r="E8" i="3"/>
  <c r="W8" i="3" s="1"/>
  <c r="E9" i="3"/>
  <c r="W9" i="3" s="1"/>
  <c r="E10" i="3"/>
  <c r="W10" i="3" s="1"/>
  <c r="E11" i="3"/>
  <c r="E12" i="3"/>
  <c r="E13" i="3"/>
  <c r="E14" i="3"/>
  <c r="W14" i="3" s="1"/>
  <c r="E15" i="3"/>
  <c r="W15" i="3" s="1"/>
  <c r="E16" i="3"/>
  <c r="W16" i="3" s="1"/>
  <c r="E17" i="3"/>
  <c r="W17" i="3" s="1"/>
  <c r="E18" i="3"/>
  <c r="E19" i="3"/>
  <c r="E20" i="3"/>
  <c r="D20" i="3" s="1"/>
  <c r="V20" i="3" s="1"/>
  <c r="E21" i="3"/>
  <c r="E22" i="3"/>
  <c r="W22" i="3" s="1"/>
  <c r="E23" i="3"/>
  <c r="E24" i="3"/>
  <c r="E25" i="3"/>
  <c r="W25" i="3" s="1"/>
  <c r="E26" i="3"/>
  <c r="D26" i="3" s="1"/>
  <c r="V26" i="3" s="1"/>
  <c r="E27" i="3"/>
  <c r="W27" i="3" s="1"/>
  <c r="E28" i="3"/>
  <c r="W28" i="3" s="1"/>
  <c r="E29" i="3"/>
  <c r="E30" i="3"/>
  <c r="E31" i="3"/>
  <c r="W31" i="3" s="1"/>
  <c r="E32" i="3"/>
  <c r="W32" i="3" s="1"/>
  <c r="E33" i="3"/>
  <c r="E34" i="3"/>
  <c r="W34" i="3" s="1"/>
  <c r="E35" i="3"/>
  <c r="W35" i="3" s="1"/>
  <c r="E36" i="3"/>
  <c r="E37" i="3"/>
  <c r="E38" i="3"/>
  <c r="W38" i="3" s="1"/>
  <c r="E39" i="3"/>
  <c r="W39" i="3" s="1"/>
  <c r="E40" i="3"/>
  <c r="W40" i="3" s="1"/>
  <c r="E41" i="3"/>
  <c r="E42" i="3"/>
  <c r="E43" i="3"/>
  <c r="E44" i="3"/>
  <c r="W44" i="3" s="1"/>
  <c r="E45" i="3"/>
  <c r="W45" i="3" s="1"/>
  <c r="E46" i="3"/>
  <c r="W46" i="3" s="1"/>
  <c r="E47" i="3"/>
  <c r="W47" i="3" s="1"/>
  <c r="E48" i="3"/>
  <c r="D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E55" i="3"/>
  <c r="E56" i="3"/>
  <c r="D56" i="3" s="1"/>
  <c r="V56" i="3" s="1"/>
  <c r="E57" i="3"/>
  <c r="W57" i="3" s="1"/>
  <c r="E58" i="3"/>
  <c r="W58" i="3" s="1"/>
  <c r="D9" i="3"/>
  <c r="V9" i="3" s="1"/>
  <c r="D10" i="3"/>
  <c r="V10" i="3" s="1"/>
  <c r="D11" i="3"/>
  <c r="D13" i="3"/>
  <c r="D15" i="3"/>
  <c r="V15" i="3" s="1"/>
  <c r="D16" i="3"/>
  <c r="V16" i="3" s="1"/>
  <c r="D17" i="3"/>
  <c r="V17" i="3" s="1"/>
  <c r="D19" i="3"/>
  <c r="D21" i="3"/>
  <c r="V21" i="3" s="1"/>
  <c r="D23" i="3"/>
  <c r="V23" i="3" s="1"/>
  <c r="D25" i="3"/>
  <c r="D27" i="3"/>
  <c r="V27" i="3" s="1"/>
  <c r="D29" i="3"/>
  <c r="V29" i="3" s="1"/>
  <c r="D31" i="3"/>
  <c r="D33" i="3"/>
  <c r="V33" i="3" s="1"/>
  <c r="D35" i="3"/>
  <c r="V35" i="3" s="1"/>
  <c r="D37" i="3"/>
  <c r="D39" i="3"/>
  <c r="V39" i="3" s="1"/>
  <c r="D41" i="3"/>
  <c r="V41" i="3" s="1"/>
  <c r="D43" i="3"/>
  <c r="D45" i="3"/>
  <c r="V45" i="3" s="1"/>
  <c r="D47" i="3"/>
  <c r="D49" i="3"/>
  <c r="D51" i="3"/>
  <c r="V51" i="3" s="1"/>
  <c r="D53" i="3"/>
  <c r="V53" i="3" s="1"/>
  <c r="D55" i="3"/>
  <c r="D57" i="3"/>
  <c r="V57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18" i="2"/>
  <c r="CI12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BF18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8" i="2"/>
  <c r="V14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D15" i="2"/>
  <c r="V15" i="2" s="1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B22" i="1"/>
  <c r="DB29" i="1"/>
  <c r="DB4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W8" i="1"/>
  <c r="CW19" i="1"/>
  <c r="CW26" i="1"/>
  <c r="CW37" i="1"/>
  <c r="CW4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R16" i="1"/>
  <c r="CR23" i="1"/>
  <c r="CR34" i="1"/>
  <c r="CR4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J11" i="1"/>
  <c r="CJ17" i="1"/>
  <c r="CJ23" i="1"/>
  <c r="CJ29" i="1"/>
  <c r="CJ35" i="1"/>
  <c r="CJ41" i="1"/>
  <c r="BZ8" i="1"/>
  <c r="DB8" i="1" s="1"/>
  <c r="BZ9" i="1"/>
  <c r="DB9" i="1" s="1"/>
  <c r="BZ10" i="1"/>
  <c r="BZ11" i="1"/>
  <c r="BZ12" i="1"/>
  <c r="DB12" i="1" s="1"/>
  <c r="BZ13" i="1"/>
  <c r="DB13" i="1" s="1"/>
  <c r="BZ14" i="1"/>
  <c r="DB14" i="1" s="1"/>
  <c r="BZ15" i="1"/>
  <c r="DB15" i="1" s="1"/>
  <c r="BZ16" i="1"/>
  <c r="BZ17" i="1"/>
  <c r="BZ18" i="1"/>
  <c r="DB18" i="1" s="1"/>
  <c r="BZ19" i="1"/>
  <c r="DB19" i="1" s="1"/>
  <c r="BZ20" i="1"/>
  <c r="DB20" i="1" s="1"/>
  <c r="BZ21" i="1"/>
  <c r="DB21" i="1" s="1"/>
  <c r="BZ22" i="1"/>
  <c r="BZ23" i="1"/>
  <c r="BZ24" i="1"/>
  <c r="DB24" i="1" s="1"/>
  <c r="BZ25" i="1"/>
  <c r="DB25" i="1" s="1"/>
  <c r="BZ26" i="1"/>
  <c r="DB26" i="1" s="1"/>
  <c r="BZ27" i="1"/>
  <c r="DB27" i="1" s="1"/>
  <c r="BZ28" i="1"/>
  <c r="BZ29" i="1"/>
  <c r="BZ30" i="1"/>
  <c r="DB30" i="1" s="1"/>
  <c r="BZ31" i="1"/>
  <c r="DB31" i="1" s="1"/>
  <c r="BZ32" i="1"/>
  <c r="DB32" i="1" s="1"/>
  <c r="BZ33" i="1"/>
  <c r="DB33" i="1" s="1"/>
  <c r="BZ34" i="1"/>
  <c r="BZ35" i="1"/>
  <c r="BZ36" i="1"/>
  <c r="DB36" i="1" s="1"/>
  <c r="BZ37" i="1"/>
  <c r="DB37" i="1" s="1"/>
  <c r="BZ38" i="1"/>
  <c r="DB38" i="1" s="1"/>
  <c r="BZ39" i="1"/>
  <c r="DB39" i="1" s="1"/>
  <c r="BZ40" i="1"/>
  <c r="BZ41" i="1"/>
  <c r="BZ42" i="1"/>
  <c r="DB42" i="1" s="1"/>
  <c r="BZ43" i="1"/>
  <c r="DB43" i="1" s="1"/>
  <c r="BZ44" i="1"/>
  <c r="DB44" i="1" s="1"/>
  <c r="BZ45" i="1"/>
  <c r="DB45" i="1" s="1"/>
  <c r="BZ46" i="1"/>
  <c r="BU8" i="1"/>
  <c r="BU9" i="1"/>
  <c r="CW9" i="1" s="1"/>
  <c r="BU10" i="1"/>
  <c r="CW10" i="1" s="1"/>
  <c r="BU11" i="1"/>
  <c r="CW11" i="1" s="1"/>
  <c r="BU12" i="1"/>
  <c r="CW12" i="1" s="1"/>
  <c r="BU13" i="1"/>
  <c r="BU14" i="1"/>
  <c r="BU15" i="1"/>
  <c r="CW15" i="1" s="1"/>
  <c r="BU16" i="1"/>
  <c r="CW16" i="1" s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CW23" i="1" s="1"/>
  <c r="BU24" i="1"/>
  <c r="CW24" i="1" s="1"/>
  <c r="BU25" i="1"/>
  <c r="BU26" i="1"/>
  <c r="BU27" i="1"/>
  <c r="CW27" i="1" s="1"/>
  <c r="BU28" i="1"/>
  <c r="CW28" i="1" s="1"/>
  <c r="BU29" i="1"/>
  <c r="CW29" i="1" s="1"/>
  <c r="BU30" i="1"/>
  <c r="CW30" i="1" s="1"/>
  <c r="BU31" i="1"/>
  <c r="BU32" i="1"/>
  <c r="BU33" i="1"/>
  <c r="CW33" i="1" s="1"/>
  <c r="BU34" i="1"/>
  <c r="CW34" i="1" s="1"/>
  <c r="BU35" i="1"/>
  <c r="CW35" i="1" s="1"/>
  <c r="BU36" i="1"/>
  <c r="CW36" i="1" s="1"/>
  <c r="BU37" i="1"/>
  <c r="BU38" i="1"/>
  <c r="BU39" i="1"/>
  <c r="CW39" i="1" s="1"/>
  <c r="BU40" i="1"/>
  <c r="CW40" i="1" s="1"/>
  <c r="BU41" i="1"/>
  <c r="CW41" i="1" s="1"/>
  <c r="BU42" i="1"/>
  <c r="CW42" i="1" s="1"/>
  <c r="BU43" i="1"/>
  <c r="BU44" i="1"/>
  <c r="BU45" i="1"/>
  <c r="CW45" i="1" s="1"/>
  <c r="BU46" i="1"/>
  <c r="CW46" i="1" s="1"/>
  <c r="BP8" i="1"/>
  <c r="BP9" i="1"/>
  <c r="CR9" i="1" s="1"/>
  <c r="BP10" i="1"/>
  <c r="BP11" i="1"/>
  <c r="BP12" i="1"/>
  <c r="CR12" i="1" s="1"/>
  <c r="BP13" i="1"/>
  <c r="BP14" i="1"/>
  <c r="BP15" i="1"/>
  <c r="CR15" i="1" s="1"/>
  <c r="BP16" i="1"/>
  <c r="BP17" i="1"/>
  <c r="BP18" i="1"/>
  <c r="CR18" i="1" s="1"/>
  <c r="BP19" i="1"/>
  <c r="BP20" i="1"/>
  <c r="BP21" i="1"/>
  <c r="CR21" i="1" s="1"/>
  <c r="BP22" i="1"/>
  <c r="BP23" i="1"/>
  <c r="BP24" i="1"/>
  <c r="CR24" i="1" s="1"/>
  <c r="BP25" i="1"/>
  <c r="BP26" i="1"/>
  <c r="BP27" i="1"/>
  <c r="CR27" i="1" s="1"/>
  <c r="BP28" i="1"/>
  <c r="BP29" i="1"/>
  <c r="BP30" i="1"/>
  <c r="CR30" i="1" s="1"/>
  <c r="BP31" i="1"/>
  <c r="BP32" i="1"/>
  <c r="BP33" i="1"/>
  <c r="CR33" i="1" s="1"/>
  <c r="BP34" i="1"/>
  <c r="BP35" i="1"/>
  <c r="BP36" i="1"/>
  <c r="CR36" i="1" s="1"/>
  <c r="BP37" i="1"/>
  <c r="BP38" i="1"/>
  <c r="BP39" i="1"/>
  <c r="CR39" i="1" s="1"/>
  <c r="BP40" i="1"/>
  <c r="BP41" i="1"/>
  <c r="BP42" i="1"/>
  <c r="CR42" i="1" s="1"/>
  <c r="BP43" i="1"/>
  <c r="BP44" i="1"/>
  <c r="BP45" i="1"/>
  <c r="CR45" i="1" s="1"/>
  <c r="BP46" i="1"/>
  <c r="BO9" i="1"/>
  <c r="CH9" i="1" s="1"/>
  <c r="BO10" i="1"/>
  <c r="CQ10" i="1" s="1"/>
  <c r="BO12" i="1"/>
  <c r="CQ12" i="1" s="1"/>
  <c r="BO15" i="1"/>
  <c r="CH15" i="1" s="1"/>
  <c r="BO16" i="1"/>
  <c r="CQ16" i="1" s="1"/>
  <c r="BO18" i="1"/>
  <c r="CQ18" i="1" s="1"/>
  <c r="BO21" i="1"/>
  <c r="CH21" i="1" s="1"/>
  <c r="BO22" i="1"/>
  <c r="CQ22" i="1" s="1"/>
  <c r="BO24" i="1"/>
  <c r="CQ24" i="1" s="1"/>
  <c r="BO27" i="1"/>
  <c r="CH27" i="1" s="1"/>
  <c r="BO28" i="1"/>
  <c r="CQ28" i="1" s="1"/>
  <c r="BO30" i="1"/>
  <c r="CQ30" i="1" s="1"/>
  <c r="BO33" i="1"/>
  <c r="CH33" i="1" s="1"/>
  <c r="BO34" i="1"/>
  <c r="CQ34" i="1" s="1"/>
  <c r="BO36" i="1"/>
  <c r="CQ36" i="1" s="1"/>
  <c r="BO39" i="1"/>
  <c r="CH39" i="1" s="1"/>
  <c r="BO40" i="1"/>
  <c r="CQ40" i="1" s="1"/>
  <c r="BO42" i="1"/>
  <c r="CQ42" i="1" s="1"/>
  <c r="BO45" i="1"/>
  <c r="CH45" i="1" s="1"/>
  <c r="BO46" i="1"/>
  <c r="CQ46" i="1" s="1"/>
  <c r="BH8" i="1"/>
  <c r="BH9" i="1"/>
  <c r="CJ9" i="1" s="1"/>
  <c r="BH10" i="1"/>
  <c r="BH11" i="1"/>
  <c r="BH12" i="1"/>
  <c r="CJ12" i="1" s="1"/>
  <c r="BH13" i="1"/>
  <c r="BH14" i="1"/>
  <c r="BH15" i="1"/>
  <c r="CJ15" i="1" s="1"/>
  <c r="BH16" i="1"/>
  <c r="BH17" i="1"/>
  <c r="BH18" i="1"/>
  <c r="CJ18" i="1" s="1"/>
  <c r="BH19" i="1"/>
  <c r="BH20" i="1"/>
  <c r="BH21" i="1"/>
  <c r="CJ21" i="1" s="1"/>
  <c r="BH22" i="1"/>
  <c r="BH23" i="1"/>
  <c r="BH24" i="1"/>
  <c r="CJ24" i="1" s="1"/>
  <c r="BH25" i="1"/>
  <c r="BH26" i="1"/>
  <c r="BH27" i="1"/>
  <c r="CJ27" i="1" s="1"/>
  <c r="BH28" i="1"/>
  <c r="BH29" i="1"/>
  <c r="BH30" i="1"/>
  <c r="CJ30" i="1" s="1"/>
  <c r="BH31" i="1"/>
  <c r="BH32" i="1"/>
  <c r="BH33" i="1"/>
  <c r="CJ33" i="1" s="1"/>
  <c r="BH34" i="1"/>
  <c r="BH35" i="1"/>
  <c r="BH36" i="1"/>
  <c r="CJ36" i="1" s="1"/>
  <c r="BH37" i="1"/>
  <c r="BH38" i="1"/>
  <c r="BH39" i="1"/>
  <c r="CJ39" i="1" s="1"/>
  <c r="BH40" i="1"/>
  <c r="BH41" i="1"/>
  <c r="BH42" i="1"/>
  <c r="CJ42" i="1" s="1"/>
  <c r="BH43" i="1"/>
  <c r="BH44" i="1"/>
  <c r="BH45" i="1"/>
  <c r="CJ45" i="1" s="1"/>
  <c r="BH46" i="1"/>
  <c r="BG9" i="1"/>
  <c r="CI9" i="1" s="1"/>
  <c r="BG10" i="1"/>
  <c r="BG11" i="1"/>
  <c r="CI11" i="1" s="1"/>
  <c r="BG12" i="1"/>
  <c r="CI12" i="1" s="1"/>
  <c r="BG15" i="1"/>
  <c r="CI15" i="1" s="1"/>
  <c r="BG16" i="1"/>
  <c r="BG17" i="1"/>
  <c r="CI17" i="1" s="1"/>
  <c r="BG18" i="1"/>
  <c r="CI18" i="1" s="1"/>
  <c r="BG21" i="1"/>
  <c r="CI21" i="1" s="1"/>
  <c r="BG22" i="1"/>
  <c r="BG23" i="1"/>
  <c r="CI23" i="1" s="1"/>
  <c r="BG24" i="1"/>
  <c r="CI24" i="1" s="1"/>
  <c r="BG27" i="1"/>
  <c r="CI27" i="1" s="1"/>
  <c r="BG28" i="1"/>
  <c r="BG29" i="1"/>
  <c r="BG30" i="1"/>
  <c r="CI30" i="1" s="1"/>
  <c r="BG33" i="1"/>
  <c r="CI33" i="1" s="1"/>
  <c r="BG34" i="1"/>
  <c r="BG35" i="1"/>
  <c r="BG36" i="1"/>
  <c r="CI36" i="1" s="1"/>
  <c r="BG39" i="1"/>
  <c r="CI39" i="1" s="1"/>
  <c r="BG40" i="1"/>
  <c r="BG41" i="1"/>
  <c r="CI41" i="1" s="1"/>
  <c r="BG42" i="1"/>
  <c r="CI42" i="1" s="1"/>
  <c r="BG45" i="1"/>
  <c r="CI45" i="1" s="1"/>
  <c r="BG46" i="1"/>
  <c r="BF8" i="1"/>
  <c r="BF26" i="1"/>
  <c r="AX8" i="1"/>
  <c r="AX9" i="1"/>
  <c r="AX10" i="1"/>
  <c r="AX11" i="1"/>
  <c r="AX12" i="1"/>
  <c r="AX13" i="1"/>
  <c r="AX14" i="1"/>
  <c r="AX15" i="1"/>
  <c r="AX16" i="1"/>
  <c r="DB16" i="1" s="1"/>
  <c r="AX17" i="1"/>
  <c r="DB17" i="1" s="1"/>
  <c r="AX18" i="1"/>
  <c r="AX19" i="1"/>
  <c r="AX20" i="1"/>
  <c r="AX21" i="1"/>
  <c r="AX22" i="1"/>
  <c r="AX23" i="1"/>
  <c r="DB23" i="1" s="1"/>
  <c r="AX24" i="1"/>
  <c r="AX25" i="1"/>
  <c r="AX26" i="1"/>
  <c r="AX27" i="1"/>
  <c r="AX28" i="1"/>
  <c r="DB28" i="1" s="1"/>
  <c r="AX29" i="1"/>
  <c r="AX30" i="1"/>
  <c r="AX31" i="1"/>
  <c r="AX32" i="1"/>
  <c r="AX33" i="1"/>
  <c r="AX34" i="1"/>
  <c r="DB34" i="1" s="1"/>
  <c r="AX35" i="1"/>
  <c r="DB35" i="1" s="1"/>
  <c r="AX36" i="1"/>
  <c r="AX37" i="1"/>
  <c r="AX38" i="1"/>
  <c r="AX39" i="1"/>
  <c r="AX40" i="1"/>
  <c r="AX41" i="1"/>
  <c r="DB41" i="1" s="1"/>
  <c r="AX42" i="1"/>
  <c r="AX43" i="1"/>
  <c r="AX44" i="1"/>
  <c r="AX45" i="1"/>
  <c r="AX46" i="1"/>
  <c r="DB46" i="1" s="1"/>
  <c r="AS8" i="1"/>
  <c r="AS9" i="1"/>
  <c r="AS10" i="1"/>
  <c r="AS11" i="1"/>
  <c r="AS12" i="1"/>
  <c r="AS13" i="1"/>
  <c r="CW13" i="1" s="1"/>
  <c r="AS14" i="1"/>
  <c r="CW14" i="1" s="1"/>
  <c r="AS15" i="1"/>
  <c r="AS16" i="1"/>
  <c r="AS17" i="1"/>
  <c r="AS18" i="1"/>
  <c r="AS19" i="1"/>
  <c r="AS20" i="1"/>
  <c r="CW20" i="1" s="1"/>
  <c r="AS21" i="1"/>
  <c r="AS22" i="1"/>
  <c r="AS23" i="1"/>
  <c r="AS24" i="1"/>
  <c r="AS25" i="1"/>
  <c r="CW25" i="1" s="1"/>
  <c r="AS26" i="1"/>
  <c r="AS27" i="1"/>
  <c r="AS28" i="1"/>
  <c r="AS29" i="1"/>
  <c r="AS30" i="1"/>
  <c r="AS31" i="1"/>
  <c r="CW31" i="1" s="1"/>
  <c r="AS32" i="1"/>
  <c r="CW32" i="1" s="1"/>
  <c r="AS33" i="1"/>
  <c r="AS34" i="1"/>
  <c r="AS35" i="1"/>
  <c r="AS36" i="1"/>
  <c r="AS37" i="1"/>
  <c r="AS38" i="1"/>
  <c r="CW38" i="1" s="1"/>
  <c r="AS39" i="1"/>
  <c r="AS40" i="1"/>
  <c r="AS41" i="1"/>
  <c r="AS42" i="1"/>
  <c r="AS43" i="1"/>
  <c r="CW43" i="1" s="1"/>
  <c r="AS44" i="1"/>
  <c r="AS45" i="1"/>
  <c r="AS46" i="1"/>
  <c r="AN8" i="1"/>
  <c r="AN9" i="1"/>
  <c r="AN10" i="1"/>
  <c r="AM10" i="1" s="1"/>
  <c r="AN11" i="1"/>
  <c r="AM11" i="1" s="1"/>
  <c r="BF11" i="1" s="1"/>
  <c r="AN12" i="1"/>
  <c r="AN13" i="1"/>
  <c r="AN14" i="1"/>
  <c r="AN15" i="1"/>
  <c r="AN16" i="1"/>
  <c r="AM16" i="1" s="1"/>
  <c r="AN17" i="1"/>
  <c r="AM17" i="1" s="1"/>
  <c r="BF17" i="1" s="1"/>
  <c r="AN18" i="1"/>
  <c r="AN19" i="1"/>
  <c r="AN20" i="1"/>
  <c r="AN21" i="1"/>
  <c r="AN22" i="1"/>
  <c r="AM22" i="1" s="1"/>
  <c r="AN23" i="1"/>
  <c r="AM23" i="1" s="1"/>
  <c r="BF23" i="1" s="1"/>
  <c r="AN24" i="1"/>
  <c r="AN25" i="1"/>
  <c r="AN26" i="1"/>
  <c r="AN27" i="1"/>
  <c r="AN28" i="1"/>
  <c r="AM28" i="1" s="1"/>
  <c r="AN29" i="1"/>
  <c r="AM29" i="1" s="1"/>
  <c r="AN30" i="1"/>
  <c r="AN31" i="1"/>
  <c r="AN32" i="1"/>
  <c r="AN33" i="1"/>
  <c r="AN34" i="1"/>
  <c r="AM34" i="1" s="1"/>
  <c r="AN35" i="1"/>
  <c r="AM35" i="1" s="1"/>
  <c r="AN36" i="1"/>
  <c r="AN37" i="1"/>
  <c r="AN38" i="1"/>
  <c r="AN39" i="1"/>
  <c r="AN40" i="1"/>
  <c r="AM40" i="1" s="1"/>
  <c r="AN41" i="1"/>
  <c r="AM41" i="1" s="1"/>
  <c r="BF41" i="1" s="1"/>
  <c r="AN42" i="1"/>
  <c r="AN43" i="1"/>
  <c r="AN44" i="1"/>
  <c r="AN45" i="1"/>
  <c r="AN46" i="1"/>
  <c r="AM46" i="1" s="1"/>
  <c r="AM8" i="1"/>
  <c r="AM9" i="1"/>
  <c r="BF9" i="1" s="1"/>
  <c r="AM12" i="1"/>
  <c r="BF12" i="1" s="1"/>
  <c r="AM13" i="1"/>
  <c r="BF13" i="1" s="1"/>
  <c r="AM14" i="1"/>
  <c r="BF14" i="1" s="1"/>
  <c r="AM15" i="1"/>
  <c r="BF15" i="1" s="1"/>
  <c r="AM18" i="1"/>
  <c r="BF18" i="1" s="1"/>
  <c r="AM19" i="1"/>
  <c r="BF19" i="1" s="1"/>
  <c r="AM20" i="1"/>
  <c r="BF20" i="1" s="1"/>
  <c r="AM21" i="1"/>
  <c r="BF21" i="1" s="1"/>
  <c r="AM24" i="1"/>
  <c r="BF24" i="1" s="1"/>
  <c r="AM25" i="1"/>
  <c r="AM26" i="1"/>
  <c r="AM27" i="1"/>
  <c r="BF27" i="1" s="1"/>
  <c r="AM30" i="1"/>
  <c r="BF30" i="1" s="1"/>
  <c r="AM31" i="1"/>
  <c r="BF31" i="1" s="1"/>
  <c r="AM32" i="1"/>
  <c r="BF32" i="1" s="1"/>
  <c r="AM33" i="1"/>
  <c r="BF33" i="1" s="1"/>
  <c r="AM36" i="1"/>
  <c r="BF36" i="1" s="1"/>
  <c r="AM37" i="1"/>
  <c r="BF37" i="1" s="1"/>
  <c r="AM38" i="1"/>
  <c r="BF38" i="1" s="1"/>
  <c r="AM39" i="1"/>
  <c r="BF39" i="1" s="1"/>
  <c r="AM42" i="1"/>
  <c r="BF42" i="1" s="1"/>
  <c r="AM43" i="1"/>
  <c r="AM44" i="1"/>
  <c r="AM45" i="1"/>
  <c r="BF45" i="1" s="1"/>
  <c r="AF8" i="1"/>
  <c r="AF9" i="1"/>
  <c r="AF10" i="1"/>
  <c r="AE10" i="1" s="1"/>
  <c r="AF11" i="1"/>
  <c r="AE11" i="1" s="1"/>
  <c r="AF12" i="1"/>
  <c r="AF13" i="1"/>
  <c r="AF14" i="1"/>
  <c r="AF15" i="1"/>
  <c r="AF16" i="1"/>
  <c r="AE16" i="1" s="1"/>
  <c r="AF17" i="1"/>
  <c r="AE17" i="1" s="1"/>
  <c r="AF18" i="1"/>
  <c r="AF19" i="1"/>
  <c r="AF20" i="1"/>
  <c r="AF21" i="1"/>
  <c r="AF22" i="1"/>
  <c r="AE22" i="1" s="1"/>
  <c r="AF23" i="1"/>
  <c r="AE23" i="1" s="1"/>
  <c r="AF24" i="1"/>
  <c r="AF25" i="1"/>
  <c r="AF26" i="1"/>
  <c r="AF27" i="1"/>
  <c r="AF28" i="1"/>
  <c r="AE28" i="1" s="1"/>
  <c r="AF29" i="1"/>
  <c r="AF30" i="1"/>
  <c r="AF31" i="1"/>
  <c r="AF32" i="1"/>
  <c r="AF33" i="1"/>
  <c r="AF34" i="1"/>
  <c r="AE34" i="1" s="1"/>
  <c r="AF35" i="1"/>
  <c r="AF36" i="1"/>
  <c r="AF37" i="1"/>
  <c r="AF38" i="1"/>
  <c r="AF39" i="1"/>
  <c r="AF40" i="1"/>
  <c r="AE40" i="1" s="1"/>
  <c r="AF41" i="1"/>
  <c r="AF42" i="1"/>
  <c r="AF43" i="1"/>
  <c r="AF44" i="1"/>
  <c r="AF45" i="1"/>
  <c r="AF46" i="1"/>
  <c r="AE46" i="1" s="1"/>
  <c r="AE8" i="1"/>
  <c r="AE9" i="1"/>
  <c r="AE12" i="1"/>
  <c r="AE13" i="1"/>
  <c r="AE14" i="1"/>
  <c r="AE15" i="1"/>
  <c r="AE18" i="1"/>
  <c r="AE19" i="1"/>
  <c r="AE20" i="1"/>
  <c r="AE21" i="1"/>
  <c r="AE24" i="1"/>
  <c r="AE25" i="1"/>
  <c r="BF25" i="1" s="1"/>
  <c r="AE26" i="1"/>
  <c r="AE27" i="1"/>
  <c r="AE29" i="1"/>
  <c r="AE30" i="1"/>
  <c r="AE31" i="1"/>
  <c r="AE32" i="1"/>
  <c r="AE33" i="1"/>
  <c r="AE35" i="1"/>
  <c r="AE36" i="1"/>
  <c r="AE37" i="1"/>
  <c r="AE38" i="1"/>
  <c r="AE39" i="1"/>
  <c r="AE41" i="1"/>
  <c r="AE42" i="1"/>
  <c r="AE43" i="1"/>
  <c r="BF43" i="1" s="1"/>
  <c r="AE44" i="1"/>
  <c r="BF44" i="1" s="1"/>
  <c r="AE4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N27" i="1"/>
  <c r="M27" i="1" s="1"/>
  <c r="N28" i="1"/>
  <c r="N29" i="1"/>
  <c r="M29" i="1" s="1"/>
  <c r="N30" i="1"/>
  <c r="N31" i="1"/>
  <c r="M31" i="1" s="1"/>
  <c r="N32" i="1"/>
  <c r="N33" i="1"/>
  <c r="M33" i="1" s="1"/>
  <c r="N34" i="1"/>
  <c r="N35" i="1"/>
  <c r="M35" i="1" s="1"/>
  <c r="N36" i="1"/>
  <c r="N37" i="1"/>
  <c r="M37" i="1" s="1"/>
  <c r="N38" i="1"/>
  <c r="N39" i="1"/>
  <c r="M39" i="1" s="1"/>
  <c r="N40" i="1"/>
  <c r="N41" i="1"/>
  <c r="M41" i="1" s="1"/>
  <c r="N42" i="1"/>
  <c r="N43" i="1"/>
  <c r="M43" i="1" s="1"/>
  <c r="N44" i="1"/>
  <c r="N45" i="1"/>
  <c r="M45" i="1" s="1"/>
  <c r="N4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E8" i="1"/>
  <c r="W8" i="1" s="1"/>
  <c r="E9" i="1"/>
  <c r="W9" i="1" s="1"/>
  <c r="E10" i="1"/>
  <c r="W10" i="1" s="1"/>
  <c r="E11" i="1"/>
  <c r="W11" i="1" s="1"/>
  <c r="E12" i="1"/>
  <c r="W12" i="1" s="1"/>
  <c r="E13" i="1"/>
  <c r="D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D23" i="1" s="1"/>
  <c r="E24" i="1"/>
  <c r="W24" i="1" s="1"/>
  <c r="E25" i="1"/>
  <c r="D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D31" i="1" s="1"/>
  <c r="E32" i="1"/>
  <c r="W32" i="1" s="1"/>
  <c r="E33" i="1"/>
  <c r="W33" i="1" s="1"/>
  <c r="E34" i="1"/>
  <c r="W34" i="1" s="1"/>
  <c r="E35" i="1"/>
  <c r="D35" i="1" s="1"/>
  <c r="V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D43" i="1" s="1"/>
  <c r="E44" i="1"/>
  <c r="W44" i="1" s="1"/>
  <c r="E45" i="1"/>
  <c r="W45" i="1" s="1"/>
  <c r="E46" i="1"/>
  <c r="W46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V18" i="1" s="1"/>
  <c r="D20" i="1"/>
  <c r="V20" i="1" s="1"/>
  <c r="D22" i="1"/>
  <c r="V22" i="1" s="1"/>
  <c r="D24" i="1"/>
  <c r="V24" i="1" s="1"/>
  <c r="D26" i="1"/>
  <c r="V26" i="1" s="1"/>
  <c r="D28" i="1"/>
  <c r="V28" i="1" s="1"/>
  <c r="D30" i="1"/>
  <c r="V30" i="1" s="1"/>
  <c r="D32" i="1"/>
  <c r="V32" i="1" s="1"/>
  <c r="D34" i="1"/>
  <c r="V34" i="1" s="1"/>
  <c r="D36" i="1"/>
  <c r="V36" i="1" s="1"/>
  <c r="D38" i="1"/>
  <c r="V38" i="1" s="1"/>
  <c r="D40" i="1"/>
  <c r="V40" i="1" s="1"/>
  <c r="D42" i="1"/>
  <c r="V42" i="1" s="1"/>
  <c r="D44" i="1"/>
  <c r="V44" i="1" s="1"/>
  <c r="D46" i="1"/>
  <c r="V46" i="1" s="1"/>
  <c r="V43" i="1" l="1"/>
  <c r="V31" i="1"/>
  <c r="V25" i="1"/>
  <c r="V13" i="1"/>
  <c r="V23" i="1"/>
  <c r="W23" i="1"/>
  <c r="CR14" i="1"/>
  <c r="BO14" i="1"/>
  <c r="D41" i="1"/>
  <c r="V41" i="1" s="1"/>
  <c r="D17" i="1"/>
  <c r="V17" i="1" s="1"/>
  <c r="W43" i="1"/>
  <c r="W31" i="1"/>
  <c r="W25" i="1"/>
  <c r="W13" i="1"/>
  <c r="BF29" i="1"/>
  <c r="D45" i="1"/>
  <c r="V45" i="1" s="1"/>
  <c r="D39" i="1"/>
  <c r="V39" i="1" s="1"/>
  <c r="D33" i="1"/>
  <c r="V33" i="1" s="1"/>
  <c r="D27" i="1"/>
  <c r="V27" i="1" s="1"/>
  <c r="D21" i="1"/>
  <c r="V21" i="1" s="1"/>
  <c r="D15" i="1"/>
  <c r="V15" i="1" s="1"/>
  <c r="D9" i="1"/>
  <c r="V9" i="1" s="1"/>
  <c r="BF46" i="1"/>
  <c r="BF40" i="1"/>
  <c r="BF34" i="1"/>
  <c r="BF28" i="1"/>
  <c r="BF22" i="1"/>
  <c r="BF16" i="1"/>
  <c r="BF10" i="1"/>
  <c r="CI34" i="1"/>
  <c r="CI16" i="1"/>
  <c r="BO41" i="1"/>
  <c r="DJ33" i="1"/>
  <c r="BO23" i="1"/>
  <c r="DJ15" i="1"/>
  <c r="CH34" i="1"/>
  <c r="CH16" i="1"/>
  <c r="DJ16" i="1" s="1"/>
  <c r="CJ40" i="1"/>
  <c r="CJ22" i="1"/>
  <c r="CR46" i="1"/>
  <c r="CR28" i="1"/>
  <c r="CR10" i="1"/>
  <c r="CR32" i="1"/>
  <c r="BO32" i="1"/>
  <c r="D37" i="1"/>
  <c r="V37" i="1" s="1"/>
  <c r="D19" i="1"/>
  <c r="V19" i="1" s="1"/>
  <c r="CI40" i="1"/>
  <c r="CI22" i="1"/>
  <c r="CJ44" i="1"/>
  <c r="BG44" i="1"/>
  <c r="CI44" i="1" s="1"/>
  <c r="CJ38" i="1"/>
  <c r="BG38" i="1"/>
  <c r="CI38" i="1" s="1"/>
  <c r="CJ32" i="1"/>
  <c r="BG32" i="1"/>
  <c r="CI32" i="1" s="1"/>
  <c r="CJ26" i="1"/>
  <c r="BG26" i="1"/>
  <c r="CI26" i="1" s="1"/>
  <c r="CJ20" i="1"/>
  <c r="BG20" i="1"/>
  <c r="CI20" i="1" s="1"/>
  <c r="CJ14" i="1"/>
  <c r="BG14" i="1"/>
  <c r="CI14" i="1" s="1"/>
  <c r="CJ8" i="1"/>
  <c r="BG8" i="1"/>
  <c r="CI8" i="1" s="1"/>
  <c r="DJ39" i="1"/>
  <c r="BO29" i="1"/>
  <c r="DJ21" i="1"/>
  <c r="BO11" i="1"/>
  <c r="CR43" i="1"/>
  <c r="BO43" i="1"/>
  <c r="CR37" i="1"/>
  <c r="BO37" i="1"/>
  <c r="CR31" i="1"/>
  <c r="BO31" i="1"/>
  <c r="CR25" i="1"/>
  <c r="BO25" i="1"/>
  <c r="CR19" i="1"/>
  <c r="BO19" i="1"/>
  <c r="CR13" i="1"/>
  <c r="BO13" i="1"/>
  <c r="CH46" i="1"/>
  <c r="DJ46" i="1" s="1"/>
  <c r="CH28" i="1"/>
  <c r="DJ28" i="1" s="1"/>
  <c r="CH10" i="1"/>
  <c r="CJ34" i="1"/>
  <c r="CJ16" i="1"/>
  <c r="CR40" i="1"/>
  <c r="CR22" i="1"/>
  <c r="BH39" i="4"/>
  <c r="CR38" i="1"/>
  <c r="BO38" i="1"/>
  <c r="CR8" i="1"/>
  <c r="BO8" i="1"/>
  <c r="CI29" i="1"/>
  <c r="CJ43" i="1"/>
  <c r="BG43" i="1"/>
  <c r="CI43" i="1" s="1"/>
  <c r="CJ37" i="1"/>
  <c r="BG37" i="1"/>
  <c r="CI37" i="1" s="1"/>
  <c r="CJ31" i="1"/>
  <c r="BG31" i="1"/>
  <c r="CI31" i="1" s="1"/>
  <c r="CJ25" i="1"/>
  <c r="BG25" i="1"/>
  <c r="CI25" i="1" s="1"/>
  <c r="CJ19" i="1"/>
  <c r="BG19" i="1"/>
  <c r="CI19" i="1" s="1"/>
  <c r="CJ13" i="1"/>
  <c r="BG13" i="1"/>
  <c r="CI13" i="1" s="1"/>
  <c r="CR35" i="1"/>
  <c r="CR17" i="1"/>
  <c r="BH21" i="4"/>
  <c r="W35" i="1"/>
  <c r="CR26" i="1"/>
  <c r="BO26" i="1"/>
  <c r="D29" i="1"/>
  <c r="V29" i="1" s="1"/>
  <c r="D11" i="1"/>
  <c r="V11" i="1" s="1"/>
  <c r="CI46" i="1"/>
  <c r="CI28" i="1"/>
  <c r="CI10" i="1"/>
  <c r="DJ45" i="1"/>
  <c r="BO35" i="1"/>
  <c r="DJ27" i="1"/>
  <c r="BO17" i="1"/>
  <c r="DJ9" i="1"/>
  <c r="CH40" i="1"/>
  <c r="CH22" i="1"/>
  <c r="DJ22" i="1" s="1"/>
  <c r="CJ46" i="1"/>
  <c r="CJ28" i="1"/>
  <c r="CJ10" i="1"/>
  <c r="CR44" i="1"/>
  <c r="BO44" i="1"/>
  <c r="CR20" i="1"/>
  <c r="BO20" i="1"/>
  <c r="BF35" i="1"/>
  <c r="CI35" i="1"/>
  <c r="CR29" i="1"/>
  <c r="CR11" i="1"/>
  <c r="CH42" i="1"/>
  <c r="DJ42" i="1" s="1"/>
  <c r="CH36" i="1"/>
  <c r="DJ36" i="1" s="1"/>
  <c r="CH30" i="1"/>
  <c r="DJ30" i="1" s="1"/>
  <c r="CH24" i="1"/>
  <c r="DJ24" i="1" s="1"/>
  <c r="CH18" i="1"/>
  <c r="DJ18" i="1" s="1"/>
  <c r="CH12" i="1"/>
  <c r="DJ12" i="1" s="1"/>
  <c r="CQ45" i="1"/>
  <c r="CQ39" i="1"/>
  <c r="CQ33" i="1"/>
  <c r="CQ27" i="1"/>
  <c r="CQ21" i="1"/>
  <c r="CQ15" i="1"/>
  <c r="CQ9" i="1"/>
  <c r="BH57" i="4"/>
  <c r="BH13" i="4"/>
  <c r="CI45" i="4"/>
  <c r="D54" i="3"/>
  <c r="V54" i="3" s="1"/>
  <c r="W54" i="3"/>
  <c r="V48" i="3"/>
  <c r="D42" i="3"/>
  <c r="V42" i="3" s="1"/>
  <c r="W42" i="3"/>
  <c r="W36" i="3"/>
  <c r="D36" i="3"/>
  <c r="V36" i="3" s="1"/>
  <c r="W30" i="3"/>
  <c r="D30" i="3"/>
  <c r="V30" i="3" s="1"/>
  <c r="D24" i="3"/>
  <c r="V24" i="3" s="1"/>
  <c r="W24" i="3"/>
  <c r="D18" i="3"/>
  <c r="V18" i="3" s="1"/>
  <c r="W18" i="3"/>
  <c r="D12" i="3"/>
  <c r="V12" i="3" s="1"/>
  <c r="W12" i="3"/>
  <c r="DB11" i="1"/>
  <c r="CH18" i="2"/>
  <c r="DJ18" i="2" s="1"/>
  <c r="BH49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DB10" i="1"/>
  <c r="CH12" i="2"/>
  <c r="DJ12" i="2" s="1"/>
  <c r="CH19" i="2"/>
  <c r="DJ19" i="2" s="1"/>
  <c r="CH13" i="2"/>
  <c r="DJ13" i="2" s="1"/>
  <c r="D58" i="3"/>
  <c r="V58" i="3" s="1"/>
  <c r="D52" i="3"/>
  <c r="V52" i="3" s="1"/>
  <c r="D46" i="3"/>
  <c r="V46" i="3" s="1"/>
  <c r="D40" i="3"/>
  <c r="V40" i="3" s="1"/>
  <c r="D34" i="3"/>
  <c r="V34" i="3" s="1"/>
  <c r="D28" i="3"/>
  <c r="V28" i="3" s="1"/>
  <c r="D22" i="3"/>
  <c r="V22" i="3" s="1"/>
  <c r="W13" i="3"/>
  <c r="W56" i="3"/>
  <c r="W20" i="3"/>
  <c r="D41" i="4"/>
  <c r="D23" i="4"/>
  <c r="BI51" i="4"/>
  <c r="BI39" i="4"/>
  <c r="BI27" i="4"/>
  <c r="BI15" i="4"/>
  <c r="L51" i="4"/>
  <c r="BP51" i="4" s="1"/>
  <c r="L33" i="4"/>
  <c r="BP33" i="4" s="1"/>
  <c r="L15" i="4"/>
  <c r="BP15" i="4" s="1"/>
  <c r="BG55" i="4"/>
  <c r="BG49" i="4"/>
  <c r="BG43" i="4"/>
  <c r="BG37" i="4"/>
  <c r="CH17" i="2"/>
  <c r="DJ17" i="2" s="1"/>
  <c r="CH11" i="2"/>
  <c r="DJ11" i="2" s="1"/>
  <c r="D50" i="3"/>
  <c r="V50" i="3" s="1"/>
  <c r="D44" i="3"/>
  <c r="V44" i="3" s="1"/>
  <c r="D38" i="3"/>
  <c r="V38" i="3" s="1"/>
  <c r="D32" i="3"/>
  <c r="V32" i="3" s="1"/>
  <c r="D14" i="3"/>
  <c r="V14" i="3" s="1"/>
  <c r="D8" i="3"/>
  <c r="V8" i="3" s="1"/>
  <c r="D47" i="4"/>
  <c r="D29" i="4"/>
  <c r="D11" i="4"/>
  <c r="L57" i="4"/>
  <c r="BP57" i="4" s="1"/>
  <c r="L39" i="4"/>
  <c r="BP39" i="4" s="1"/>
  <c r="L21" i="4"/>
  <c r="BP21" i="4" s="1"/>
  <c r="BG54" i="4"/>
  <c r="BG42" i="4"/>
  <c r="BG20" i="4"/>
  <c r="CH16" i="2"/>
  <c r="DJ16" i="2" s="1"/>
  <c r="CH10" i="2"/>
  <c r="DJ10" i="2" s="1"/>
  <c r="V55" i="3"/>
  <c r="V49" i="3"/>
  <c r="V43" i="3"/>
  <c r="V37" i="3"/>
  <c r="V31" i="3"/>
  <c r="V25" i="3"/>
  <c r="V19" i="3"/>
  <c r="V13" i="3"/>
  <c r="M37" i="3"/>
  <c r="CI55" i="4"/>
  <c r="BH45" i="4"/>
  <c r="BH37" i="4"/>
  <c r="BH27" i="4"/>
  <c r="BH9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L56" i="4"/>
  <c r="BP56" i="4" s="1"/>
  <c r="L47" i="4"/>
  <c r="BP47" i="4" s="1"/>
  <c r="L38" i="4"/>
  <c r="BP38" i="4" s="1"/>
  <c r="L29" i="4"/>
  <c r="BP29" i="4" s="1"/>
  <c r="L20" i="4"/>
  <c r="BP20" i="4" s="1"/>
  <c r="L11" i="4"/>
  <c r="BP11" i="4" s="1"/>
  <c r="BG53" i="4"/>
  <c r="BG41" i="4"/>
  <c r="BG31" i="4"/>
  <c r="CI31" i="4" s="1"/>
  <c r="BG25" i="4"/>
  <c r="BG19" i="4"/>
  <c r="CI19" i="4" s="1"/>
  <c r="BI57" i="4"/>
  <c r="BI21" i="4"/>
  <c r="CH15" i="2"/>
  <c r="DJ15" i="2" s="1"/>
  <c r="CH9" i="2"/>
  <c r="DJ9" i="2" s="1"/>
  <c r="BH53" i="4"/>
  <c r="AE53" i="4"/>
  <c r="CI53" i="4" s="1"/>
  <c r="BH35" i="4"/>
  <c r="AE35" i="4"/>
  <c r="CI35" i="4" s="1"/>
  <c r="BH17" i="4"/>
  <c r="AE17" i="4"/>
  <c r="CI17" i="4" s="1"/>
  <c r="BP45" i="4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CH14" i="2"/>
  <c r="DJ14" i="2" s="1"/>
  <c r="CH8" i="2"/>
  <c r="DJ8" i="2" s="1"/>
  <c r="CI43" i="4"/>
  <c r="BH25" i="4"/>
  <c r="BH58" i="4"/>
  <c r="BH52" i="4"/>
  <c r="BH46" i="4"/>
  <c r="BH40" i="4"/>
  <c r="BH34" i="4"/>
  <c r="AE34" i="4"/>
  <c r="CI34" i="4" s="1"/>
  <c r="AE28" i="4"/>
  <c r="CI28" i="4" s="1"/>
  <c r="BH28" i="4"/>
  <c r="BH22" i="4"/>
  <c r="BH16" i="4"/>
  <c r="BH10" i="4"/>
  <c r="BG48" i="4"/>
  <c r="BG13" i="4"/>
  <c r="BI45" i="4"/>
  <c r="BI9" i="4"/>
  <c r="BP55" i="4"/>
  <c r="BP49" i="4"/>
  <c r="BP43" i="4"/>
  <c r="BP37" i="4"/>
  <c r="BP31" i="4"/>
  <c r="BP25" i="4"/>
  <c r="BP19" i="4"/>
  <c r="BP13" i="4"/>
  <c r="BQ58" i="4"/>
  <c r="BQ52" i="4"/>
  <c r="BQ46" i="4"/>
  <c r="BQ40" i="4"/>
  <c r="BQ34" i="4"/>
  <c r="BQ28" i="4"/>
  <c r="BQ22" i="4"/>
  <c r="BQ16" i="4"/>
  <c r="BQ10" i="4"/>
  <c r="BV55" i="4"/>
  <c r="BV49" i="4"/>
  <c r="BV43" i="4"/>
  <c r="BV37" i="4"/>
  <c r="BV31" i="4"/>
  <c r="BV25" i="4"/>
  <c r="BV19" i="4"/>
  <c r="BV13" i="4"/>
  <c r="CA58" i="4"/>
  <c r="CA52" i="4"/>
  <c r="CA46" i="4"/>
  <c r="CA40" i="4"/>
  <c r="CA34" i="4"/>
  <c r="CA28" i="4"/>
  <c r="CA22" i="4"/>
  <c r="CA16" i="4"/>
  <c r="CA10" i="4"/>
  <c r="AE49" i="4"/>
  <c r="CI49" i="4" s="1"/>
  <c r="AE37" i="4"/>
  <c r="AE25" i="4"/>
  <c r="AE13" i="4"/>
  <c r="BG26" i="4"/>
  <c r="BG11" i="4"/>
  <c r="BG32" i="4"/>
  <c r="BG17" i="4"/>
  <c r="BI52" i="4"/>
  <c r="BI40" i="4"/>
  <c r="BI28" i="4"/>
  <c r="BI16" i="4"/>
  <c r="BG56" i="4"/>
  <c r="BG50" i="4"/>
  <c r="BG44" i="4"/>
  <c r="BG38" i="4"/>
  <c r="BG23" i="4"/>
  <c r="BG36" i="4"/>
  <c r="BG30" i="4"/>
  <c r="BG24" i="4"/>
  <c r="BG18" i="4"/>
  <c r="BG12" i="4"/>
  <c r="L58" i="4"/>
  <c r="BP58" i="4" s="1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BG29" i="4"/>
  <c r="BG8" i="4"/>
  <c r="C1" i="8"/>
  <c r="B1" i="8"/>
  <c r="AE30" i="4" l="1"/>
  <c r="CI30" i="4" s="1"/>
  <c r="BH30" i="4"/>
  <c r="BH23" i="4"/>
  <c r="AE23" i="4"/>
  <c r="CI23" i="4" s="1"/>
  <c r="CQ17" i="1"/>
  <c r="CH17" i="1"/>
  <c r="DJ17" i="1" s="1"/>
  <c r="AE21" i="4"/>
  <c r="CI21" i="4" s="1"/>
  <c r="CH13" i="1"/>
  <c r="DJ13" i="1" s="1"/>
  <c r="CQ13" i="1"/>
  <c r="CH31" i="1"/>
  <c r="DJ31" i="1" s="1"/>
  <c r="CQ31" i="1"/>
  <c r="CQ11" i="1"/>
  <c r="CH11" i="1"/>
  <c r="DJ11" i="1" s="1"/>
  <c r="DJ34" i="1"/>
  <c r="BH48" i="4"/>
  <c r="AE48" i="4"/>
  <c r="CI48" i="4" s="1"/>
  <c r="AE54" i="4"/>
  <c r="CI54" i="4" s="1"/>
  <c r="BH54" i="4"/>
  <c r="BH50" i="4"/>
  <c r="AE50" i="4"/>
  <c r="CI50" i="4" s="1"/>
  <c r="AE57" i="4"/>
  <c r="CI57" i="4" s="1"/>
  <c r="BH11" i="4"/>
  <c r="AE11" i="4"/>
  <c r="CI11" i="4" s="1"/>
  <c r="CH20" i="1"/>
  <c r="DJ20" i="1" s="1"/>
  <c r="CQ20" i="1"/>
  <c r="CQ35" i="1"/>
  <c r="CH35" i="1"/>
  <c r="DJ35" i="1" s="1"/>
  <c r="CH19" i="1"/>
  <c r="DJ19" i="1" s="1"/>
  <c r="CQ19" i="1"/>
  <c r="CH37" i="1"/>
  <c r="DJ37" i="1" s="1"/>
  <c r="CQ37" i="1"/>
  <c r="CQ29" i="1"/>
  <c r="CH29" i="1"/>
  <c r="DJ29" i="1" s="1"/>
  <c r="CQ23" i="1"/>
  <c r="CH23" i="1"/>
  <c r="DJ23" i="1" s="1"/>
  <c r="AE10" i="4"/>
  <c r="CI10" i="4" s="1"/>
  <c r="BH12" i="4"/>
  <c r="AE12" i="4"/>
  <c r="CI12" i="4" s="1"/>
  <c r="AE18" i="4"/>
  <c r="CI18" i="4" s="1"/>
  <c r="BH18" i="4"/>
  <c r="BH32" i="4"/>
  <c r="AE32" i="4"/>
  <c r="CI32" i="4" s="1"/>
  <c r="CH38" i="1"/>
  <c r="DJ38" i="1" s="1"/>
  <c r="CQ38" i="1"/>
  <c r="AE15" i="4"/>
  <c r="CI15" i="4" s="1"/>
  <c r="AE16" i="4"/>
  <c r="CI16" i="4" s="1"/>
  <c r="AE52" i="4"/>
  <c r="CI52" i="4" s="1"/>
  <c r="CI25" i="4"/>
  <c r="AE33" i="4"/>
  <c r="CI33" i="4" s="1"/>
  <c r="AE22" i="4"/>
  <c r="CI22" i="4" s="1"/>
  <c r="AE58" i="4"/>
  <c r="CI58" i="4" s="1"/>
  <c r="BH24" i="4"/>
  <c r="AE24" i="4"/>
  <c r="CI24" i="4" s="1"/>
  <c r="AE42" i="4"/>
  <c r="CI42" i="4" s="1"/>
  <c r="BH42" i="4"/>
  <c r="BH29" i="4"/>
  <c r="AE29" i="4"/>
  <c r="CI29" i="4" s="1"/>
  <c r="BH20" i="4"/>
  <c r="AE20" i="4"/>
  <c r="CI20" i="4" s="1"/>
  <c r="BH38" i="4"/>
  <c r="AE38" i="4"/>
  <c r="CI38" i="4" s="1"/>
  <c r="BH56" i="4"/>
  <c r="AE56" i="4"/>
  <c r="CI56" i="4" s="1"/>
  <c r="CH26" i="1"/>
  <c r="DJ26" i="1" s="1"/>
  <c r="CQ26" i="1"/>
  <c r="AE39" i="4"/>
  <c r="CI39" i="4" s="1"/>
  <c r="DJ10" i="1"/>
  <c r="AE46" i="4"/>
  <c r="CI46" i="4" s="1"/>
  <c r="BH36" i="4"/>
  <c r="AE36" i="4"/>
  <c r="CI36" i="4" s="1"/>
  <c r="BH41" i="4"/>
  <c r="AE41" i="4"/>
  <c r="CI41" i="4" s="1"/>
  <c r="BH14" i="4"/>
  <c r="AE14" i="4"/>
  <c r="CI14" i="4" s="1"/>
  <c r="CI13" i="4"/>
  <c r="CI37" i="4"/>
  <c r="AE51" i="4"/>
  <c r="CI51" i="4" s="1"/>
  <c r="AE40" i="4"/>
  <c r="CI40" i="4" s="1"/>
  <c r="BH47" i="4"/>
  <c r="AE47" i="4"/>
  <c r="CI47" i="4" s="1"/>
  <c r="CH44" i="1"/>
  <c r="DJ44" i="1" s="1"/>
  <c r="CQ44" i="1"/>
  <c r="DJ40" i="1"/>
  <c r="CH25" i="1"/>
  <c r="DJ25" i="1" s="1"/>
  <c r="CQ25" i="1"/>
  <c r="CH43" i="1"/>
  <c r="DJ43" i="1" s="1"/>
  <c r="CQ43" i="1"/>
  <c r="CH32" i="1"/>
  <c r="DJ32" i="1" s="1"/>
  <c r="CQ32" i="1"/>
  <c r="CQ41" i="1"/>
  <c r="CH41" i="1"/>
  <c r="DJ41" i="1" s="1"/>
  <c r="CH14" i="1"/>
  <c r="DJ14" i="1" s="1"/>
  <c r="CQ14" i="1"/>
  <c r="BH8" i="4"/>
  <c r="AE8" i="4"/>
  <c r="CI8" i="4" s="1"/>
  <c r="BH26" i="4"/>
  <c r="AE26" i="4"/>
  <c r="CI26" i="4" s="1"/>
  <c r="BH44" i="4"/>
  <c r="AE44" i="4"/>
  <c r="CI44" i="4" s="1"/>
  <c r="CH8" i="1"/>
  <c r="DJ8" i="1" s="1"/>
  <c r="CQ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AC7" i="2"/>
  <c r="DI7" i="1"/>
  <c r="CU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D7" i="1"/>
  <c r="CL7" i="2"/>
  <c r="DF7" i="1"/>
  <c r="AB7" i="1"/>
  <c r="Y7" i="2" l="1"/>
  <c r="AD7" i="2"/>
  <c r="DF7" i="2"/>
  <c r="BP7" i="2"/>
  <c r="CU7" i="2"/>
  <c r="CT7" i="2"/>
  <c r="BU7" i="2"/>
  <c r="CW7" i="2" s="1"/>
  <c r="DH7" i="2"/>
  <c r="CS7" i="2"/>
  <c r="CX7" i="2"/>
  <c r="E7" i="6"/>
  <c r="AA7" i="2"/>
  <c r="DC7" i="2"/>
  <c r="DA7" i="2"/>
  <c r="DI7" i="2"/>
  <c r="CM7" i="2"/>
  <c r="BZ7" i="2"/>
  <c r="D7" i="6"/>
  <c r="N7" i="2"/>
  <c r="M7" i="2" s="1"/>
  <c r="CY7" i="2"/>
  <c r="Z7" i="2"/>
  <c r="Y7" i="3"/>
  <c r="BN7" i="4"/>
  <c r="CD7" i="4"/>
  <c r="BL7" i="4"/>
  <c r="AC7" i="1"/>
  <c r="CF7" i="4"/>
  <c r="AN7" i="1"/>
  <c r="DD7" i="1"/>
  <c r="DG7" i="1"/>
  <c r="V7" i="5"/>
  <c r="CB7" i="4"/>
  <c r="AL7" i="5"/>
  <c r="BE7" i="5"/>
  <c r="R7" i="4"/>
  <c r="BK7" i="4"/>
  <c r="AB7" i="3"/>
  <c r="CO7" i="1"/>
  <c r="CX7" i="1"/>
  <c r="H7" i="5"/>
  <c r="BM7" i="4"/>
  <c r="AG7" i="4"/>
  <c r="AF7" i="4" s="1"/>
  <c r="BY7" i="4"/>
  <c r="AA7" i="3"/>
  <c r="CK7" i="1"/>
  <c r="CZ7" i="1"/>
  <c r="AD7" i="5"/>
  <c r="N7" i="5"/>
  <c r="BZ7" i="4"/>
  <c r="BT7" i="4"/>
  <c r="CH7" i="4"/>
  <c r="BO7" i="4"/>
  <c r="BX7" i="4"/>
  <c r="AO7" i="4"/>
  <c r="CL7" i="1"/>
  <c r="W7" i="4"/>
  <c r="BR7" i="4"/>
  <c r="CY7" i="1"/>
  <c r="BJ7" i="4"/>
  <c r="CC7" i="4"/>
  <c r="CV7" i="1"/>
  <c r="E7" i="1"/>
  <c r="D7" i="1" s="1"/>
  <c r="BW7" i="4"/>
  <c r="Q7" i="5"/>
  <c r="BB7" i="5"/>
  <c r="N7" i="1"/>
  <c r="M7" i="1" s="1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BO7" i="2"/>
  <c r="CH7" i="2" s="1"/>
  <c r="DB7" i="2"/>
  <c r="CJ7" i="2"/>
  <c r="AM7" i="2"/>
  <c r="D7" i="2"/>
  <c r="V7" i="2" s="1"/>
  <c r="AE7" i="2"/>
  <c r="CI7" i="2" s="1"/>
  <c r="BI7" i="4"/>
  <c r="D7" i="4"/>
  <c r="BH7" i="4" s="1"/>
  <c r="CA7" i="4"/>
  <c r="AM7" i="1"/>
  <c r="BF7" i="1" s="1"/>
  <c r="CR7" i="1"/>
  <c r="V7" i="3"/>
  <c r="BV7" i="4"/>
  <c r="DB7" i="1"/>
  <c r="AN7" i="4"/>
  <c r="BG7" i="4" s="1"/>
  <c r="W7" i="1"/>
  <c r="I7" i="5"/>
  <c r="CI7" i="1"/>
  <c r="CW7" i="1"/>
  <c r="V7" i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<sst xmlns="http://schemas.openxmlformats.org/spreadsheetml/2006/main" count="2484" uniqueCount="429">
  <si>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</si>
  <si>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</si>
  <si>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</si>
  <si>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</si>
  <si>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</si>
  <si>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</si>
  <si>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</si>
  <si>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</si>
  <si>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</si>
  <si>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</si>
  <si>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</si>
  <si>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</si>
  <si>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</si>
  <si>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</si>
  <si>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</si>
  <si>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</si>
  <si>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</si>
  <si>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</si>
  <si>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</si>
  <si>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</si>
  <si>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</si>
  <si>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</si>
  <si>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</si>
  <si>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</si>
  <si>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</si>
  <si>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</si>
  <si>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</si>
  <si>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</si>
  <si>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</si>
  <si>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</si>
  <si>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</si>
  <si>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</si>
  <si>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</si>
  <si>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</si>
  <si>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</si>
  <si>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</si>
  <si>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</si>
  <si>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</si>
  <si>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</si>
  <si>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</si>
  <si>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</si>
  <si>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</si>
  <si>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</si>
  <si>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</si>
  <si>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</si>
  <si>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</si>
  <si>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</si>
  <si>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</si>
  <si>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</si>
  <si>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</si>
  <si>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</si>
  <si>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</si>
  <si>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</si>
  <si>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</si>
  <si>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</si>
  <si>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</si>
  <si>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</si>
  <si>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</si>
  <si>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</si>
  <si>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</si>
  <si>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</si>
  <si>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</si>
  <si>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</si>
  <si>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</si>
  <si>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</si>
  <si>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</si>
  <si>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</si>
  <si>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</si>
  <si>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</si>
  <si>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</si>
  <si>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</si>
  <si>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</si>
  <si>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</si>
  <si>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</si>
  <si>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</si>
  <si>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</si>
  <si>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</si>
  <si>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</si>
  <si>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</si>
  <si>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</si>
  <si>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</si>
  <si>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</si>
  <si>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</si>
  <si>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</si>
  <si>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</si>
  <si>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</si>
  <si>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</si>
  <si>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</si>
  <si>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</si>
  <si>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</si>
  <si>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</si>
  <si>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</si>
  <si>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</si>
  <si>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</si>
  <si>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</si>
  <si>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</si>
  <si>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</si>
  <si>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</si>
  <si>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</si>
  <si>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</si>
  <si>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</si>
  <si>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</si>
  <si>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</si>
  <si>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</si>
  <si>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</si>
  <si>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</si>
  <si>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</si>
  <si>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</si>
  <si>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</si>
  <si>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</si>
  <si>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</si>
  <si>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</si>
  <si>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</si>
  <si>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</si>
  <si>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</si>
  <si>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</si>
  <si>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</si>
  <si>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</si>
  <si>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</si>
  <si>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</si>
  <si>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</si>
  <si>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</si>
  <si>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</si>
  <si>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</si>
  <si>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</si>
  <si>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</si>
  <si>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</si>
  <si>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</si>
  <si>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</si>
  <si>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</si>
  <si>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</si>
  <si>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</si>
  <si>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</si>
  <si>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</si>
  <si>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</si>
  <si>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</si>
  <si>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</si>
  <si>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</si>
  <si>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</si>
  <si>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</si>
  <si>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</si>
  <si>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</si>
  <si>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</si>
  <si>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</si>
  <si>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</si>
  <si>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</si>
  <si>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</si>
  <si>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</si>
  <si>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</si>
  <si>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</si>
  <si>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</si>
  <si>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</si>
  <si>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</si>
  <si>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</si>
  <si>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</si>
  <si>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</si>
  <si>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</si>
  <si>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</si>
  <si>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</si>
  <si>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</si>
  <si>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</si>
  <si>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</si>
  <si>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</si>
  <si>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</si>
  <si>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</si>
  <si>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</si>
  <si>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</si>
  <si>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</si>
  <si>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</si>
  <si>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</si>
  <si>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</si>
  <si>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</si>
  <si>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</si>
  <si>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</si>
  <si>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</si>
  <si>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</si>
  <si>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</si>
  <si>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</si>
  <si>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</si>
  <si>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</si>
  <si>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</si>
  <si>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</si>
  <si>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</si>
  <si>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</si>
  <si>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</si>
  <si>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</si>
  <si>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</si>
  <si>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</si>
  <si>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</si>
  <si>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</si>
  <si>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</si>
  <si>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</si>
  <si>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</si>
  <si>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</si>
  <si>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</si>
  <si>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</si>
  <si>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</si>
  <si>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</si>
  <si>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</si>
  <si>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</si>
  <si>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</si>
  <si>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</si>
  <si>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</si>
  <si>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</si>
  <si>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</si>
  <si>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</si>
  <si>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</si>
  <si>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</si>
  <si>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</si>
  <si>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</si>
  <si>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</si>
  <si>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</si>
  <si>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</si>
  <si>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</si>
  <si>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</si>
  <si>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</si>
  <si>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</si>
  <si>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</si>
  <si>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</si>
  <si>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</si>
  <si>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</si>
  <si>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</si>
  <si>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</si>
  <si>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</si>
  <si>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</si>
  <si>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</si>
  <si>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</si>
  <si>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</si>
  <si>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</si>
  <si>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</si>
  <si>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</si>
  <si>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</si>
  <si>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</si>
  <si>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</si>
  <si>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</si>
  <si>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</si>
  <si>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</si>
  <si>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</si>
  <si>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</si>
  <si>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</si>
  <si>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</si>
  <si>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</si>
  <si>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</si>
  <si>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</si>
  <si>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</si>
  <si>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</si>
  <si>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</si>
  <si>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</si>
  <si>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</si>
  <si>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</si>
  <si>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</si>
  <si>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</si>
  <si>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</si>
  <si>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</si>
  <si>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</si>
  <si>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</si>
  <si>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</si>
  <si>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</si>
  <si>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</si>
  <si>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</si>
  <si>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</si>
  <si>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</si>
  <si>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</si>
  <si>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</si>
  <si>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</si>
  <si>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</si>
  <si>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</si>
  <si>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</si>
  <si>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</si>
  <si>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</si>
  <si>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</si>
  <si>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</si>
  <si>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</si>
  <si>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</si>
  <si>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</si>
  <si>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</si>
  <si>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</si>
  <si>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</si>
  <si>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</si>
  <si>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</si>
  <si>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</si>
  <si>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</si>
  <si>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</si>
  <si>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</si>
  <si>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</si>
  <si>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</si>
  <si>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</si>
  <si>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</si>
  <si>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</si>
  <si>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</si>
  <si>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</si>
  <si>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</si>
  <si>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</si>
  <si>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</si>
  <si>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</si>
  <si>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</si>
  <si>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</si>
  <si>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</si>
  <si>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</si>
  <si>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</si>
  <si>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</si>
  <si>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</si>
  <si>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</si>
  <si>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</si>
  <si>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</si>
  <si>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</si>
  <si>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</si>
  <si>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</si>
  <si>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</si>
  <si>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</si>
  <si>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</si>
  <si>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</si>
  <si>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</si>
  <si>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</si>
  <si>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</si>
  <si>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</si>
  <si>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</si>
  <si>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29000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</si>
  <si>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</si>
  <si>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</si>
  <si>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</si>
  <si>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</si>
  <si>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</si>
  <si>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</si>
  <si>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29201</t>
  </si>
  <si>
    <t>奈良市</t>
  </si>
  <si>
    <t/>
  </si>
  <si>
    <t>29835</t>
  </si>
  <si>
    <t>山辺環境衛生組合</t>
  </si>
  <si>
    <t>29202</t>
  </si>
  <si>
    <t>大和高田市</t>
  </si>
  <si>
    <t>29809</t>
  </si>
  <si>
    <t>奈良県葛城地区清掃事務組合</t>
  </si>
  <si>
    <t>29855</t>
  </si>
  <si>
    <t>山辺・県北西部広域環境衛生組合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</si>
  <si>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</si>
  <si>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</si>
  <si>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</si>
  <si>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</si>
  <si>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</si>
  <si>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</si>
  <si>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</si>
  <si>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</si>
  <si>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</si>
  <si>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</si>
  <si>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29852</t>
  </si>
  <si>
    <t>やまと広域環境衛生事務組合</t>
  </si>
  <si>
    <t>29208</t>
  </si>
  <si>
    <t>御所市</t>
  </si>
  <si>
    <t>29209</t>
  </si>
  <si>
    <t>生駒市</t>
  </si>
  <si>
    <t>29210</t>
  </si>
  <si>
    <t>香芝市</t>
  </si>
  <si>
    <t>29828</t>
  </si>
  <si>
    <t>香芝・王寺環境施設組合</t>
  </si>
  <si>
    <t>29211</t>
  </si>
  <si>
    <t>葛城市</t>
  </si>
  <si>
    <t>29212</t>
  </si>
  <si>
    <t>宇陀市</t>
  </si>
  <si>
    <t>29810</t>
  </si>
  <si>
    <t>宇陀衛生一部事務組合</t>
  </si>
  <si>
    <t>29844</t>
  </si>
  <si>
    <t>東宇陀環境衛生組合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</si>
  <si>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</si>
  <si>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</si>
  <si>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</si>
  <si>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</si>
  <si>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</si>
  <si>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</si>
  <si>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</si>
  <si>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</si>
  <si>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</si>
  <si>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</si>
  <si>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29857</t>
  </si>
  <si>
    <t>まほろば環境衛生組合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</si>
  <si>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</si>
  <si>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</si>
  <si>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</si>
  <si>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</si>
  <si>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</si>
  <si>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</si>
  <si>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</si>
  <si>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</si>
  <si>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</si>
  <si>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</si>
  <si>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</si>
  <si>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</si>
  <si>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</si>
  <si>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</si>
  <si>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</si>
  <si>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</si>
  <si>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</si>
  <si>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</si>
  <si>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</si>
  <si>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</si>
  <si>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</si>
  <si>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</si>
  <si>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</si>
  <si>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</si>
  <si>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29834</t>
  </si>
  <si>
    <t>吉野三町村クリーンセンター</t>
  </si>
  <si>
    <t>29442</t>
  </si>
  <si>
    <t>大淀町</t>
  </si>
  <si>
    <t>29843</t>
  </si>
  <si>
    <t>南和広域衛生組合</t>
  </si>
  <si>
    <t>29856</t>
  </si>
  <si>
    <t>さくら広域環境衛生組合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</si>
  <si>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</si>
  <si>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</si>
  <si>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</si>
  <si>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</si>
  <si>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</si>
  <si>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</si>
  <si>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</si>
  <si>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</si>
  <si>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</si>
  <si>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</si>
  <si>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</si>
  <si>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</si>
  <si>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29823</t>
  </si>
  <si>
    <t>上下北山衛生一部事務組合</t>
  </si>
  <si>
    <t>29451</t>
  </si>
  <si>
    <t>上北山村</t>
  </si>
  <si>
    <t>29452</t>
  </si>
  <si>
    <t>川上村</t>
  </si>
  <si>
    <t>吉野広域行政組合</t>
  </si>
  <si>
    <t>29453</t>
  </si>
  <si>
    <t>東吉野村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</si>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</sst>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31</v>
      </c>
      <c r="B7" s="154" t="s">
        <v>317</v>
      </c>
      <c r="C7" s="138" t="s">
        <v>33</v>
      </c>
      <c r="D7" s="140">
        <f>SUM(E7,+L7)</f>
        <v>23709571</v>
      </c>
      <c r="E7" s="140">
        <f>SUM(F7:I7,K7)</f>
        <v>4371973</v>
      </c>
      <c r="F7" s="140">
        <f>SUM(F$8:F$207)</f>
        <v>89900</v>
      </c>
      <c r="G7" s="140">
        <f>SUM(G$8:G$207)</f>
        <v>11709</v>
      </c>
      <c r="H7" s="140">
        <f>SUM(H$8:H$207)</f>
        <v>608300</v>
      </c>
      <c r="I7" s="140">
        <f>SUM(I$8:I$207)</f>
        <v>2685439</v>
      </c>
      <c r="J7" s="143" t="s">
        <v>314</v>
      </c>
      <c r="K7" s="140">
        <f>SUM(K$8:K$207)</f>
        <v>976625</v>
      </c>
      <c r="L7" s="140">
        <f>SUM(L$8:L$207)</f>
        <v>19337598</v>
      </c>
      <c r="M7" s="140">
        <f>SUM(N7,+U7)</f>
        <v>4251363</v>
      </c>
      <c r="N7" s="140">
        <f>SUM(O7:R7,T7)</f>
        <v>705453</v>
      </c>
      <c r="O7" s="140">
        <f>SUM(O$8:O$207)</f>
        <v>8047</v>
      </c>
      <c r="P7" s="140">
        <f>SUM(P$8:P$207)</f>
        <v>6534</v>
      </c>
      <c r="Q7" s="140">
        <f>SUM(Q$8:Q$207)</f>
        <v>3800</v>
      </c>
      <c r="R7" s="140">
        <f>SUM(R$8:R$207)</f>
        <v>443532</v>
      </c>
      <c r="S7" s="143" t="s">
        <v>314</v>
      </c>
      <c r="T7" s="140">
        <f>SUM(T$8:T$207)</f>
        <v>243540</v>
      </c>
      <c r="U7" s="140">
        <f>SUM(U$8:U$207)</f>
        <v>3545910</v>
      </c>
      <c r="V7" s="140">
        <f t="shared" ref="V7:AA7" si="0">+SUM(D7,M7)</f>
        <v>27960934</v>
      </c>
      <c r="W7" s="140">
        <f t="shared" si="0"/>
        <v>5077426</v>
      </c>
      <c r="X7" s="140">
        <f t="shared" si="0"/>
        <v>97947</v>
      </c>
      <c r="Y7" s="140">
        <f t="shared" si="0"/>
        <v>18243</v>
      </c>
      <c r="Z7" s="140">
        <f t="shared" si="0"/>
        <v>612100</v>
      </c>
      <c r="AA7" s="140">
        <f t="shared" si="0"/>
        <v>3128971</v>
      </c>
      <c r="AB7" s="142" t="str">
        <f>IF(+SUM(J7,S7)=0,"-",+SUM(J7,S7))</f>
        <v>-</v>
      </c>
      <c r="AC7" s="140">
        <f>+SUM(K7,T7)</f>
        <v>1220165</v>
      </c>
      <c r="AD7" s="140">
        <f>+SUM(L7,U7)</f>
        <v>22883508</v>
      </c>
      <c r="AE7" s="140">
        <f>SUM(AF7,+AK7)</f>
        <v>1019895</v>
      </c>
      <c r="AF7" s="140">
        <f>SUM(AG7:AJ7)</f>
        <v>587983</v>
      </c>
      <c r="AG7" s="140">
        <f t="shared" ref="AG7:AL7" si="1">SUM(AG$8:AG$207)</f>
        <v>10957</v>
      </c>
      <c r="AH7" s="140">
        <f t="shared" si="1"/>
        <v>526718</v>
      </c>
      <c r="AI7" s="140">
        <f t="shared" si="1"/>
        <v>9167</v>
      </c>
      <c r="AJ7" s="140">
        <f t="shared" si="1"/>
        <v>41141</v>
      </c>
      <c r="AK7" s="140">
        <f t="shared" si="1"/>
        <v>431912</v>
      </c>
      <c r="AL7" s="140">
        <f t="shared" si="1"/>
        <v>674547</v>
      </c>
      <c r="AM7" s="140">
        <f>SUM(AN7,AS7,AW7,AX7,BD7)</f>
        <v>19332066</v>
      </c>
      <c r="AN7" s="140">
        <f>SUM(AO7:AR7)</f>
        <v>6977124</v>
      </c>
      <c r="AO7" s="140">
        <f>SUM(AO$8:AO$207)</f>
        <v>1896564</v>
      </c>
      <c r="AP7" s="140">
        <f>SUM(AP$8:AP$207)</f>
        <v>4031398</v>
      </c>
      <c r="AQ7" s="140">
        <f>SUM(AQ$8:AQ$207)</f>
        <v>997220</v>
      </c>
      <c r="AR7" s="140">
        <f>SUM(AR$8:AR$207)</f>
        <v>51942</v>
      </c>
      <c r="AS7" s="140">
        <f>SUM(AT7:AV7)</f>
        <v>3257836</v>
      </c>
      <c r="AT7" s="140">
        <f>SUM(AT$8:AT$207)</f>
        <v>414123</v>
      </c>
      <c r="AU7" s="140">
        <f>SUM(AU$8:AU$207)</f>
        <v>2433461</v>
      </c>
      <c r="AV7" s="140">
        <f>SUM(AV$8:AV$207)</f>
        <v>410252</v>
      </c>
      <c r="AW7" s="140">
        <f>SUM(AW$8:AW$207)</f>
        <v>96197</v>
      </c>
      <c r="AX7" s="140">
        <f>SUM(AY7:BB7)</f>
        <v>8939830</v>
      </c>
      <c r="AY7" s="140">
        <f t="shared" ref="AY7:BE7" si="2">SUM(AY$8:AY$207)</f>
        <v>3055844</v>
      </c>
      <c r="AZ7" s="140">
        <f t="shared" si="2"/>
        <v>4279250</v>
      </c>
      <c r="BA7" s="140">
        <f t="shared" si="2"/>
        <v>1402483</v>
      </c>
      <c r="BB7" s="140">
        <f t="shared" si="2"/>
        <v>202253</v>
      </c>
      <c r="BC7" s="140">
        <f t="shared" si="2"/>
        <v>2162753</v>
      </c>
      <c r="BD7" s="140">
        <f t="shared" si="2"/>
        <v>61079</v>
      </c>
      <c r="BE7" s="140">
        <f t="shared" si="2"/>
        <v>520310</v>
      </c>
      <c r="BF7" s="140">
        <f>SUM(AE7,+AM7,+BE7)</f>
        <v>20872271</v>
      </c>
      <c r="BG7" s="140">
        <f>SUM(BH7,+BM7)</f>
        <v>4965</v>
      </c>
      <c r="BH7" s="140">
        <f>SUM(BI7:BL7)</f>
        <v>4965</v>
      </c>
      <c r="BI7" s="140">
        <f t="shared" ref="BI7:BN7" si="3">SUM(BI$8:BI$207)</f>
        <v>15</v>
      </c>
      <c r="BJ7" s="140">
        <f t="shared" si="3"/>
        <v>4950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3006429</v>
      </c>
      <c r="BP7" s="140">
        <f>SUM(BQ7:BT7)</f>
        <v>429960</v>
      </c>
      <c r="BQ7" s="140">
        <f>SUM(BQ$8:BQ$207)</f>
        <v>266644</v>
      </c>
      <c r="BR7" s="140">
        <f>SUM(BR$8:BR$207)</f>
        <v>111785</v>
      </c>
      <c r="BS7" s="140">
        <f>SUM(BS$8:BS$207)</f>
        <v>43584</v>
      </c>
      <c r="BT7" s="140">
        <f>SUM(BT$8:BT$207)</f>
        <v>7947</v>
      </c>
      <c r="BU7" s="140">
        <f>SUM(BV7:BX7)</f>
        <v>797580</v>
      </c>
      <c r="BV7" s="140">
        <f>SUM(BV$8:BV$207)</f>
        <v>147004</v>
      </c>
      <c r="BW7" s="140">
        <f>SUM(BW$8:BW$207)</f>
        <v>628667</v>
      </c>
      <c r="BX7" s="140">
        <f>SUM(BX$8:BX$207)</f>
        <v>21909</v>
      </c>
      <c r="BY7" s="140">
        <f>SUM(BY$8:BY$207)</f>
        <v>0</v>
      </c>
      <c r="BZ7" s="140">
        <f>SUM(CA7:CD7)</f>
        <v>1778889</v>
      </c>
      <c r="CA7" s="140">
        <f t="shared" ref="CA7:CG7" si="4">SUM(CA$8:CA$207)</f>
        <v>696028</v>
      </c>
      <c r="CB7" s="140">
        <f t="shared" si="4"/>
        <v>653495</v>
      </c>
      <c r="CC7" s="140">
        <f t="shared" si="4"/>
        <v>194105</v>
      </c>
      <c r="CD7" s="140">
        <f t="shared" si="4"/>
        <v>235261</v>
      </c>
      <c r="CE7" s="140">
        <f t="shared" si="4"/>
        <v>1186496</v>
      </c>
      <c r="CF7" s="140">
        <f t="shared" si="4"/>
        <v>0</v>
      </c>
      <c r="CG7" s="140">
        <f t="shared" si="4"/>
        <v>53473</v>
      </c>
      <c r="CH7" s="140">
        <f>SUM(BG7,+BO7,+CG7)</f>
        <v>3064867</v>
      </c>
      <c r="CI7" s="140">
        <f t="shared" ref="CI7:DJ7" si="5">SUM(AE7,+BG7)</f>
        <v>1024860</v>
      </c>
      <c r="CJ7" s="140">
        <f t="shared" si="5"/>
        <v>592948</v>
      </c>
      <c r="CK7" s="140">
        <f t="shared" si="5"/>
        <v>10972</v>
      </c>
      <c r="CL7" s="140">
        <f t="shared" si="5"/>
        <v>531668</v>
      </c>
      <c r="CM7" s="140">
        <f t="shared" si="5"/>
        <v>9167</v>
      </c>
      <c r="CN7" s="140">
        <f t="shared" si="5"/>
        <v>41141</v>
      </c>
      <c r="CO7" s="140">
        <f t="shared" si="5"/>
        <v>431912</v>
      </c>
      <c r="CP7" s="140">
        <f t="shared" si="5"/>
        <v>674547</v>
      </c>
      <c r="CQ7" s="140">
        <f t="shared" si="5"/>
        <v>22338495</v>
      </c>
      <c r="CR7" s="140">
        <f t="shared" si="5"/>
        <v>7407084</v>
      </c>
      <c r="CS7" s="140">
        <f t="shared" si="5"/>
        <v>2163208</v>
      </c>
      <c r="CT7" s="140">
        <f t="shared" si="5"/>
        <v>4143183</v>
      </c>
      <c r="CU7" s="140">
        <f t="shared" si="5"/>
        <v>1040804</v>
      </c>
      <c r="CV7" s="140">
        <f t="shared" si="5"/>
        <v>59889</v>
      </c>
      <c r="CW7" s="140">
        <f t="shared" si="5"/>
        <v>4055416</v>
      </c>
      <c r="CX7" s="140">
        <f t="shared" si="5"/>
        <v>561127</v>
      </c>
      <c r="CY7" s="140">
        <f t="shared" si="5"/>
        <v>3062128</v>
      </c>
      <c r="CZ7" s="140">
        <f t="shared" si="5"/>
        <v>432161</v>
      </c>
      <c r="DA7" s="140">
        <f t="shared" si="5"/>
        <v>96197</v>
      </c>
      <c r="DB7" s="140">
        <f t="shared" si="5"/>
        <v>10718719</v>
      </c>
      <c r="DC7" s="140">
        <f t="shared" si="5"/>
        <v>3751872</v>
      </c>
      <c r="DD7" s="140">
        <f t="shared" si="5"/>
        <v>4932745</v>
      </c>
      <c r="DE7" s="140">
        <f t="shared" si="5"/>
        <v>1596588</v>
      </c>
      <c r="DF7" s="140">
        <f t="shared" si="5"/>
        <v>437514</v>
      </c>
      <c r="DG7" s="140">
        <f t="shared" si="5"/>
        <v>3349249</v>
      </c>
      <c r="DH7" s="140">
        <f t="shared" si="5"/>
        <v>61079</v>
      </c>
      <c r="DI7" s="140">
        <f t="shared" si="5"/>
        <v>573783</v>
      </c>
      <c r="DJ7" s="140">
        <f t="shared" si="5"/>
        <v>23937138</v>
      </c>
    </row>
    <row r="8" spans="1:114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SUM(E8,+L8)</f>
        <v>5634864</v>
      </c>
      <c r="E8" s="121">
        <f>SUM(F8:I8,K8)</f>
        <v>971089</v>
      </c>
      <c r="F8" s="121">
        <v>0</v>
      </c>
      <c r="G8" s="121">
        <v>1500</v>
      </c>
      <c r="H8" s="121">
        <v>385300</v>
      </c>
      <c r="I8" s="121">
        <v>476559</v>
      </c>
      <c r="J8" s="122" t="s">
        <v>428</v>
      </c>
      <c r="K8" s="121">
        <v>107730</v>
      </c>
      <c r="L8" s="121">
        <v>4663775</v>
      </c>
      <c r="M8" s="121">
        <f>SUM(N8,+U8)</f>
        <v>515881</v>
      </c>
      <c r="N8" s="121">
        <f>SUM(O8:R8,T8)</f>
        <v>25109</v>
      </c>
      <c r="O8" s="121">
        <v>1650</v>
      </c>
      <c r="P8" s="121">
        <v>0</v>
      </c>
      <c r="Q8" s="121">
        <v>2900</v>
      </c>
      <c r="R8" s="121">
        <v>20559</v>
      </c>
      <c r="S8" s="122" t="s">
        <v>428</v>
      </c>
      <c r="T8" s="121">
        <v>0</v>
      </c>
      <c r="U8" s="121">
        <v>490772</v>
      </c>
      <c r="V8" s="121">
        <f>+SUM(D8,M8)</f>
        <v>6150745</v>
      </c>
      <c r="W8" s="121">
        <f>+SUM(E8,N8)</f>
        <v>996198</v>
      </c>
      <c r="X8" s="121">
        <f>+SUM(F8,O8)</f>
        <v>1650</v>
      </c>
      <c r="Y8" s="121">
        <f>+SUM(G8,P8)</f>
        <v>1500</v>
      </c>
      <c r="Z8" s="121">
        <f>+SUM(H8,Q8)</f>
        <v>388200</v>
      </c>
      <c r="AA8" s="121">
        <f>+SUM(I8,R8)</f>
        <v>497118</v>
      </c>
      <c r="AB8" s="122" t="str">
        <f>IF(+SUM(J8,S8)=0,"-",+SUM(J8,S8))</f>
        <v>-</v>
      </c>
      <c r="AC8" s="121">
        <f>+SUM(K8,T8)</f>
        <v>107730</v>
      </c>
      <c r="AD8" s="121">
        <f>+SUM(L8,U8)</f>
        <v>5154547</v>
      </c>
      <c r="AE8" s="121">
        <f>SUM(AF8,+AK8)</f>
        <v>470011</v>
      </c>
      <c r="AF8" s="121">
        <f>SUM(AG8:AJ8)</f>
        <v>456981</v>
      </c>
      <c r="AG8" s="121">
        <v>0</v>
      </c>
      <c r="AH8" s="121">
        <v>413982</v>
      </c>
      <c r="AI8" s="121">
        <v>4196</v>
      </c>
      <c r="AJ8" s="121">
        <v>38803</v>
      </c>
      <c r="AK8" s="121">
        <v>13030</v>
      </c>
      <c r="AL8" s="121">
        <v>0</v>
      </c>
      <c r="AM8" s="121">
        <f>SUM(AN8,AS8,AW8,AX8,BD8)</f>
        <v>5128170</v>
      </c>
      <c r="AN8" s="121">
        <f>SUM(AO8:AR8)</f>
        <v>2341254</v>
      </c>
      <c r="AO8" s="121">
        <v>578931</v>
      </c>
      <c r="AP8" s="121">
        <v>1342973</v>
      </c>
      <c r="AQ8" s="121">
        <v>381808</v>
      </c>
      <c r="AR8" s="121">
        <v>37542</v>
      </c>
      <c r="AS8" s="121">
        <f>SUM(AT8:AV8)</f>
        <v>1624485</v>
      </c>
      <c r="AT8" s="121">
        <v>70574</v>
      </c>
      <c r="AU8" s="121">
        <v>1262979</v>
      </c>
      <c r="AV8" s="121">
        <v>290932</v>
      </c>
      <c r="AW8" s="121">
        <v>9636</v>
      </c>
      <c r="AX8" s="121">
        <f>SUM(AY8:BB8)</f>
        <v>1096750</v>
      </c>
      <c r="AY8" s="121">
        <v>637881</v>
      </c>
      <c r="AZ8" s="121">
        <v>353668</v>
      </c>
      <c r="BA8" s="121">
        <v>77244</v>
      </c>
      <c r="BB8" s="121">
        <v>27957</v>
      </c>
      <c r="BC8" s="121">
        <v>0</v>
      </c>
      <c r="BD8" s="121">
        <v>56045</v>
      </c>
      <c r="BE8" s="121">
        <v>36683</v>
      </c>
      <c r="BF8" s="121">
        <f>SUM(AE8,+AM8,+BE8)</f>
        <v>5634864</v>
      </c>
      <c r="BG8" s="121">
        <f>SUM(BH8,+BM8)</f>
        <v>4950</v>
      </c>
      <c r="BH8" s="121">
        <f>SUM(BI8:BL8)</f>
        <v>4950</v>
      </c>
      <c r="BI8" s="121">
        <v>0</v>
      </c>
      <c r="BJ8" s="121">
        <v>4950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480445</v>
      </c>
      <c r="BP8" s="121">
        <f>SUM(BQ8:BT8)</f>
        <v>39747</v>
      </c>
      <c r="BQ8" s="121">
        <v>31800</v>
      </c>
      <c r="BR8" s="121">
        <v>0</v>
      </c>
      <c r="BS8" s="121">
        <v>0</v>
      </c>
      <c r="BT8" s="121">
        <v>7947</v>
      </c>
      <c r="BU8" s="121">
        <f>SUM(BV8:BX8)</f>
        <v>193181</v>
      </c>
      <c r="BV8" s="121">
        <v>16611</v>
      </c>
      <c r="BW8" s="121">
        <v>176570</v>
      </c>
      <c r="BX8" s="121">
        <v>0</v>
      </c>
      <c r="BY8" s="121">
        <v>0</v>
      </c>
      <c r="BZ8" s="121">
        <f>SUM(CA8:CD8)</f>
        <v>247517</v>
      </c>
      <c r="CA8" s="121">
        <v>153797</v>
      </c>
      <c r="CB8" s="121">
        <v>0</v>
      </c>
      <c r="CC8" s="121">
        <v>0</v>
      </c>
      <c r="CD8" s="121">
        <v>93720</v>
      </c>
      <c r="CE8" s="121">
        <v>30486</v>
      </c>
      <c r="CF8" s="121">
        <v>0</v>
      </c>
      <c r="CG8" s="121">
        <v>0</v>
      </c>
      <c r="CH8" s="121">
        <f>SUM(BG8,+BO8,+CG8)</f>
        <v>485395</v>
      </c>
      <c r="CI8" s="121">
        <f>SUM(AE8,+BG8)</f>
        <v>474961</v>
      </c>
      <c r="CJ8" s="121">
        <f>SUM(AF8,+BH8)</f>
        <v>461931</v>
      </c>
      <c r="CK8" s="121">
        <f>SUM(AG8,+BI8)</f>
        <v>0</v>
      </c>
      <c r="CL8" s="121">
        <f>SUM(AH8,+BJ8)</f>
        <v>418932</v>
      </c>
      <c r="CM8" s="121">
        <f>SUM(AI8,+BK8)</f>
        <v>4196</v>
      </c>
      <c r="CN8" s="121">
        <f>SUM(AJ8,+BL8)</f>
        <v>38803</v>
      </c>
      <c r="CO8" s="121">
        <f>SUM(AK8,+BM8)</f>
        <v>13030</v>
      </c>
      <c r="CP8" s="121">
        <f>SUM(AL8,+BN8)</f>
        <v>0</v>
      </c>
      <c r="CQ8" s="121">
        <f>SUM(AM8,+BO8)</f>
        <v>5608615</v>
      </c>
      <c r="CR8" s="121">
        <f>SUM(AN8,+BP8)</f>
        <v>2381001</v>
      </c>
      <c r="CS8" s="121">
        <f>SUM(AO8,+BQ8)</f>
        <v>610731</v>
      </c>
      <c r="CT8" s="121">
        <f>SUM(AP8,+BR8)</f>
        <v>1342973</v>
      </c>
      <c r="CU8" s="121">
        <f>SUM(AQ8,+BS8)</f>
        <v>381808</v>
      </c>
      <c r="CV8" s="121">
        <f>SUM(AR8,+BT8)</f>
        <v>45489</v>
      </c>
      <c r="CW8" s="121">
        <f>SUM(AS8,+BU8)</f>
        <v>1817666</v>
      </c>
      <c r="CX8" s="121">
        <f>SUM(AT8,+BV8)</f>
        <v>87185</v>
      </c>
      <c r="CY8" s="121">
        <f>SUM(AU8,+BW8)</f>
        <v>1439549</v>
      </c>
      <c r="CZ8" s="121">
        <f>SUM(AV8,+BX8)</f>
        <v>290932</v>
      </c>
      <c r="DA8" s="121">
        <f>SUM(AW8,+BY8)</f>
        <v>9636</v>
      </c>
      <c r="DB8" s="121">
        <f>SUM(AX8,+BZ8)</f>
        <v>1344267</v>
      </c>
      <c r="DC8" s="121">
        <f>SUM(AY8,+CA8)</f>
        <v>791678</v>
      </c>
      <c r="DD8" s="121">
        <f>SUM(AZ8,+CB8)</f>
        <v>353668</v>
      </c>
      <c r="DE8" s="121">
        <f>SUM(BA8,+CC8)</f>
        <v>77244</v>
      </c>
      <c r="DF8" s="121">
        <f>SUM(BB8,+CD8)</f>
        <v>121677</v>
      </c>
      <c r="DG8" s="121">
        <f>SUM(BC8,+CE8)</f>
        <v>30486</v>
      </c>
      <c r="DH8" s="121">
        <f>SUM(BD8,+CF8)</f>
        <v>56045</v>
      </c>
      <c r="DI8" s="121">
        <f>SUM(BE8,+CG8)</f>
        <v>36683</v>
      </c>
      <c r="DJ8" s="121">
        <f>SUM(BF8,+CH8)</f>
        <v>6120259</v>
      </c>
    </row>
    <row r="9" spans="1:114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SUM(E9,+L9)</f>
        <v>1210779</v>
      </c>
      <c r="E9" s="121">
        <f>SUM(F9:I9,K9)</f>
        <v>292474</v>
      </c>
      <c r="F9" s="121">
        <v>1472</v>
      </c>
      <c r="G9" s="121">
        <v>1001</v>
      </c>
      <c r="H9" s="121">
        <v>20900</v>
      </c>
      <c r="I9" s="121">
        <v>228630</v>
      </c>
      <c r="J9" s="122" t="s">
        <v>428</v>
      </c>
      <c r="K9" s="121">
        <v>40471</v>
      </c>
      <c r="L9" s="121">
        <v>918305</v>
      </c>
      <c r="M9" s="121">
        <f>SUM(N9,+U9)</f>
        <v>547696</v>
      </c>
      <c r="N9" s="121">
        <f>SUM(O9:R9,T9)</f>
        <v>25279</v>
      </c>
      <c r="O9" s="121">
        <v>0</v>
      </c>
      <c r="P9" s="121">
        <v>0</v>
      </c>
      <c r="Q9" s="121">
        <v>0</v>
      </c>
      <c r="R9" s="121">
        <v>25189</v>
      </c>
      <c r="S9" s="122" t="s">
        <v>428</v>
      </c>
      <c r="T9" s="121">
        <v>90</v>
      </c>
      <c r="U9" s="121">
        <v>522417</v>
      </c>
      <c r="V9" s="121">
        <f>+SUM(D9,M9)</f>
        <v>1758475</v>
      </c>
      <c r="W9" s="121">
        <f>+SUM(E9,N9)</f>
        <v>317753</v>
      </c>
      <c r="X9" s="121">
        <f>+SUM(F9,O9)</f>
        <v>1472</v>
      </c>
      <c r="Y9" s="121">
        <f>+SUM(G9,P9)</f>
        <v>1001</v>
      </c>
      <c r="Z9" s="121">
        <f>+SUM(H9,Q9)</f>
        <v>20900</v>
      </c>
      <c r="AA9" s="121">
        <f>+SUM(I9,R9)</f>
        <v>253819</v>
      </c>
      <c r="AB9" s="122" t="str">
        <f>IF(+SUM(J9,S9)=0,"-",+SUM(J9,S9))</f>
        <v>-</v>
      </c>
      <c r="AC9" s="121">
        <f>+SUM(K9,T9)</f>
        <v>40561</v>
      </c>
      <c r="AD9" s="121">
        <f>+SUM(L9,U9)</f>
        <v>1440722</v>
      </c>
      <c r="AE9" s="121">
        <f>SUM(AF9,+AK9)</f>
        <v>7343</v>
      </c>
      <c r="AF9" s="121">
        <f>SUM(AG9:AJ9)</f>
        <v>7343</v>
      </c>
      <c r="AG9" s="121">
        <v>7343</v>
      </c>
      <c r="AH9" s="121">
        <v>0</v>
      </c>
      <c r="AI9" s="121">
        <v>0</v>
      </c>
      <c r="AJ9" s="121">
        <v>0</v>
      </c>
      <c r="AK9" s="121">
        <v>0</v>
      </c>
      <c r="AL9" s="121">
        <v>85032</v>
      </c>
      <c r="AM9" s="121">
        <f>SUM(AN9,AS9,AW9,AX9,BD9)</f>
        <v>1118404</v>
      </c>
      <c r="AN9" s="121">
        <f>SUM(AO9:AR9)</f>
        <v>554258</v>
      </c>
      <c r="AO9" s="121">
        <v>183249</v>
      </c>
      <c r="AP9" s="121">
        <v>224350</v>
      </c>
      <c r="AQ9" s="121">
        <v>146659</v>
      </c>
      <c r="AR9" s="121">
        <v>0</v>
      </c>
      <c r="AS9" s="121">
        <f>SUM(AT9:AV9)</f>
        <v>338936</v>
      </c>
      <c r="AT9" s="121">
        <v>22975</v>
      </c>
      <c r="AU9" s="121">
        <v>315961</v>
      </c>
      <c r="AV9" s="121">
        <v>0</v>
      </c>
      <c r="AW9" s="121">
        <v>18872</v>
      </c>
      <c r="AX9" s="121">
        <f>SUM(AY9:BB9)</f>
        <v>206338</v>
      </c>
      <c r="AY9" s="121">
        <v>98300</v>
      </c>
      <c r="AZ9" s="121">
        <v>69129</v>
      </c>
      <c r="BA9" s="121">
        <v>38909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1125747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141775</v>
      </c>
      <c r="BP9" s="121">
        <f>SUM(BQ9:BT9)</f>
        <v>38616</v>
      </c>
      <c r="BQ9" s="121">
        <v>38616</v>
      </c>
      <c r="BR9" s="121">
        <v>0</v>
      </c>
      <c r="BS9" s="121">
        <v>0</v>
      </c>
      <c r="BT9" s="121">
        <v>0</v>
      </c>
      <c r="BU9" s="121">
        <f>SUM(BV9:BX9)</f>
        <v>18374</v>
      </c>
      <c r="BV9" s="121">
        <v>0</v>
      </c>
      <c r="BW9" s="121">
        <v>18374</v>
      </c>
      <c r="BX9" s="121">
        <v>0</v>
      </c>
      <c r="BY9" s="121">
        <v>0</v>
      </c>
      <c r="BZ9" s="121">
        <f>SUM(CA9:CD9)</f>
        <v>84785</v>
      </c>
      <c r="CA9" s="121">
        <v>84785</v>
      </c>
      <c r="CB9" s="121">
        <v>0</v>
      </c>
      <c r="CC9" s="121">
        <v>0</v>
      </c>
      <c r="CD9" s="121">
        <v>0</v>
      </c>
      <c r="CE9" s="121">
        <v>405921</v>
      </c>
      <c r="CF9" s="121">
        <v>0</v>
      </c>
      <c r="CG9" s="121">
        <v>0</v>
      </c>
      <c r="CH9" s="121">
        <f>SUM(BG9,+BO9,+CG9)</f>
        <v>141775</v>
      </c>
      <c r="CI9" s="121">
        <f>SUM(AE9,+BG9)</f>
        <v>7343</v>
      </c>
      <c r="CJ9" s="121">
        <f>SUM(AF9,+BH9)</f>
        <v>7343</v>
      </c>
      <c r="CK9" s="121">
        <f>SUM(AG9,+BI9)</f>
        <v>7343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85032</v>
      </c>
      <c r="CQ9" s="121">
        <f>SUM(AM9,+BO9)</f>
        <v>1260179</v>
      </c>
      <c r="CR9" s="121">
        <f>SUM(AN9,+BP9)</f>
        <v>592874</v>
      </c>
      <c r="CS9" s="121">
        <f>SUM(AO9,+BQ9)</f>
        <v>221865</v>
      </c>
      <c r="CT9" s="121">
        <f>SUM(AP9,+BR9)</f>
        <v>224350</v>
      </c>
      <c r="CU9" s="121">
        <f>SUM(AQ9,+BS9)</f>
        <v>146659</v>
      </c>
      <c r="CV9" s="121">
        <f>SUM(AR9,+BT9)</f>
        <v>0</v>
      </c>
      <c r="CW9" s="121">
        <f>SUM(AS9,+BU9)</f>
        <v>357310</v>
      </c>
      <c r="CX9" s="121">
        <f>SUM(AT9,+BV9)</f>
        <v>22975</v>
      </c>
      <c r="CY9" s="121">
        <f>SUM(AU9,+BW9)</f>
        <v>334335</v>
      </c>
      <c r="CZ9" s="121">
        <f>SUM(AV9,+BX9)</f>
        <v>0</v>
      </c>
      <c r="DA9" s="121">
        <f>SUM(AW9,+BY9)</f>
        <v>18872</v>
      </c>
      <c r="DB9" s="121">
        <f>SUM(AX9,+BZ9)</f>
        <v>291123</v>
      </c>
      <c r="DC9" s="121">
        <f>SUM(AY9,+CA9)</f>
        <v>183085</v>
      </c>
      <c r="DD9" s="121">
        <f>SUM(AZ9,+CB9)</f>
        <v>69129</v>
      </c>
      <c r="DE9" s="121">
        <f>SUM(BA9,+CC9)</f>
        <v>38909</v>
      </c>
      <c r="DF9" s="121">
        <f>SUM(BB9,+CD9)</f>
        <v>0</v>
      </c>
      <c r="DG9" s="121">
        <f>SUM(BC9,+CE9)</f>
        <v>405921</v>
      </c>
      <c r="DH9" s="121">
        <f>SUM(BD9,+CF9)</f>
        <v>0</v>
      </c>
      <c r="DI9" s="121">
        <f>SUM(BE9,+CG9)</f>
        <v>0</v>
      </c>
      <c r="DJ9" s="121">
        <f>SUM(BF9,+CH9)</f>
        <v>1267522</v>
      </c>
    </row>
    <row r="10" spans="1:114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SUM(E10,+L10)</f>
        <v>1236088</v>
      </c>
      <c r="E10" s="121">
        <f>SUM(F10:I10,K10)</f>
        <v>172417</v>
      </c>
      <c r="F10" s="121">
        <v>0</v>
      </c>
      <c r="G10" s="121">
        <v>0</v>
      </c>
      <c r="H10" s="121">
        <v>0</v>
      </c>
      <c r="I10" s="121">
        <v>146493</v>
      </c>
      <c r="J10" s="122" t="s">
        <v>428</v>
      </c>
      <c r="K10" s="121">
        <v>25924</v>
      </c>
      <c r="L10" s="121">
        <v>1063671</v>
      </c>
      <c r="M10" s="121">
        <f>SUM(N10,+U10)</f>
        <v>235134</v>
      </c>
      <c r="N10" s="121">
        <f>SUM(O10:R10,T10)</f>
        <v>42226</v>
      </c>
      <c r="O10" s="121">
        <v>0</v>
      </c>
      <c r="P10" s="121">
        <v>0</v>
      </c>
      <c r="Q10" s="121">
        <v>0</v>
      </c>
      <c r="R10" s="121">
        <v>42226</v>
      </c>
      <c r="S10" s="122" t="s">
        <v>428</v>
      </c>
      <c r="T10" s="121">
        <v>0</v>
      </c>
      <c r="U10" s="121">
        <v>192908</v>
      </c>
      <c r="V10" s="121">
        <f>+SUM(D10,M10)</f>
        <v>1471222</v>
      </c>
      <c r="W10" s="121">
        <f>+SUM(E10,N10)</f>
        <v>214643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188719</v>
      </c>
      <c r="AB10" s="122" t="str">
        <f>IF(+SUM(J10,S10)=0,"-",+SUM(J10,S10))</f>
        <v>-</v>
      </c>
      <c r="AC10" s="121">
        <f>+SUM(K10,T10)</f>
        <v>25924</v>
      </c>
      <c r="AD10" s="121">
        <f>+SUM(L10,U10)</f>
        <v>1256579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1236088</v>
      </c>
      <c r="AN10" s="121">
        <f>SUM(AO10:AR10)</f>
        <v>344016</v>
      </c>
      <c r="AO10" s="121">
        <v>35612</v>
      </c>
      <c r="AP10" s="121">
        <v>308404</v>
      </c>
      <c r="AQ10" s="121">
        <v>0</v>
      </c>
      <c r="AR10" s="121">
        <v>0</v>
      </c>
      <c r="AS10" s="121">
        <f>SUM(AT10:AV10)</f>
        <v>47025</v>
      </c>
      <c r="AT10" s="121">
        <v>34800</v>
      </c>
      <c r="AU10" s="121">
        <v>6263</v>
      </c>
      <c r="AV10" s="121">
        <v>5962</v>
      </c>
      <c r="AW10" s="121">
        <v>0</v>
      </c>
      <c r="AX10" s="121">
        <f>SUM(AY10:BB10)</f>
        <v>845047</v>
      </c>
      <c r="AY10" s="121">
        <v>129633</v>
      </c>
      <c r="AZ10" s="121">
        <v>679551</v>
      </c>
      <c r="BA10" s="121">
        <v>35863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1236088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235134</v>
      </c>
      <c r="BP10" s="121">
        <f>SUM(BQ10:BT10)</f>
        <v>170397</v>
      </c>
      <c r="BQ10" s="121">
        <v>15028</v>
      </c>
      <c r="BR10" s="121">
        <v>111785</v>
      </c>
      <c r="BS10" s="121">
        <v>43584</v>
      </c>
      <c r="BT10" s="121">
        <v>0</v>
      </c>
      <c r="BU10" s="121">
        <f>SUM(BV10:BX10)</f>
        <v>58497</v>
      </c>
      <c r="BV10" s="121">
        <v>4931</v>
      </c>
      <c r="BW10" s="121">
        <v>52509</v>
      </c>
      <c r="BX10" s="121">
        <v>1057</v>
      </c>
      <c r="BY10" s="121">
        <v>0</v>
      </c>
      <c r="BZ10" s="121">
        <f>SUM(CA10:CD10)</f>
        <v>6240</v>
      </c>
      <c r="CA10" s="121">
        <v>0</v>
      </c>
      <c r="CB10" s="121">
        <v>6096</v>
      </c>
      <c r="CC10" s="121">
        <v>144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235134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1471222</v>
      </c>
      <c r="CR10" s="121">
        <f>SUM(AN10,+BP10)</f>
        <v>514413</v>
      </c>
      <c r="CS10" s="121">
        <f>SUM(AO10,+BQ10)</f>
        <v>50640</v>
      </c>
      <c r="CT10" s="121">
        <f>SUM(AP10,+BR10)</f>
        <v>420189</v>
      </c>
      <c r="CU10" s="121">
        <f>SUM(AQ10,+BS10)</f>
        <v>43584</v>
      </c>
      <c r="CV10" s="121">
        <f>SUM(AR10,+BT10)</f>
        <v>0</v>
      </c>
      <c r="CW10" s="121">
        <f>SUM(AS10,+BU10)</f>
        <v>105522</v>
      </c>
      <c r="CX10" s="121">
        <f>SUM(AT10,+BV10)</f>
        <v>39731</v>
      </c>
      <c r="CY10" s="121">
        <f>SUM(AU10,+BW10)</f>
        <v>58772</v>
      </c>
      <c r="CZ10" s="121">
        <f>SUM(AV10,+BX10)</f>
        <v>7019</v>
      </c>
      <c r="DA10" s="121">
        <f>SUM(AW10,+BY10)</f>
        <v>0</v>
      </c>
      <c r="DB10" s="121">
        <f>SUM(AX10,+BZ10)</f>
        <v>851287</v>
      </c>
      <c r="DC10" s="121">
        <f>SUM(AY10,+CA10)</f>
        <v>129633</v>
      </c>
      <c r="DD10" s="121">
        <f>SUM(AZ10,+CB10)</f>
        <v>685647</v>
      </c>
      <c r="DE10" s="121">
        <f>SUM(BA10,+CC10)</f>
        <v>36007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1471222</v>
      </c>
    </row>
    <row r="11" spans="1:114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SUM(E11,+L11)</f>
        <v>971478</v>
      </c>
      <c r="E11" s="121">
        <f>SUM(F11:I11,K11)</f>
        <v>335204</v>
      </c>
      <c r="F11" s="121">
        <v>0</v>
      </c>
      <c r="G11" s="121">
        <v>1384</v>
      </c>
      <c r="H11" s="121">
        <v>39300</v>
      </c>
      <c r="I11" s="121">
        <v>239917</v>
      </c>
      <c r="J11" s="122" t="s">
        <v>428</v>
      </c>
      <c r="K11" s="121">
        <v>54603</v>
      </c>
      <c r="L11" s="121">
        <v>636274</v>
      </c>
      <c r="M11" s="121">
        <f>SUM(N11,+U11)</f>
        <v>108926</v>
      </c>
      <c r="N11" s="121">
        <f>SUM(O11:R11,T11)</f>
        <v>42698</v>
      </c>
      <c r="O11" s="121">
        <v>0</v>
      </c>
      <c r="P11" s="121">
        <v>0</v>
      </c>
      <c r="Q11" s="121">
        <v>0</v>
      </c>
      <c r="R11" s="121">
        <v>42698</v>
      </c>
      <c r="S11" s="122" t="s">
        <v>428</v>
      </c>
      <c r="T11" s="121">
        <v>0</v>
      </c>
      <c r="U11" s="121">
        <v>66228</v>
      </c>
      <c r="V11" s="121">
        <f>+SUM(D11,M11)</f>
        <v>1080404</v>
      </c>
      <c r="W11" s="121">
        <f>+SUM(E11,N11)</f>
        <v>377902</v>
      </c>
      <c r="X11" s="121">
        <f>+SUM(F11,O11)</f>
        <v>0</v>
      </c>
      <c r="Y11" s="121">
        <f>+SUM(G11,P11)</f>
        <v>1384</v>
      </c>
      <c r="Z11" s="121">
        <f>+SUM(H11,Q11)</f>
        <v>39300</v>
      </c>
      <c r="AA11" s="121">
        <f>+SUM(I11,R11)</f>
        <v>282615</v>
      </c>
      <c r="AB11" s="122" t="str">
        <f>IF(+SUM(J11,S11)=0,"-",+SUM(J11,S11))</f>
        <v>-</v>
      </c>
      <c r="AC11" s="121">
        <f>+SUM(K11,T11)</f>
        <v>54603</v>
      </c>
      <c r="AD11" s="121">
        <f>+SUM(L11,U11)</f>
        <v>702502</v>
      </c>
      <c r="AE11" s="121">
        <f>SUM(AF11,+AK11)</f>
        <v>2554</v>
      </c>
      <c r="AF11" s="121">
        <f>SUM(AG11:AJ11)</f>
        <v>2554</v>
      </c>
      <c r="AG11" s="121">
        <v>0</v>
      </c>
      <c r="AH11" s="121">
        <v>2554</v>
      </c>
      <c r="AI11" s="121">
        <v>0</v>
      </c>
      <c r="AJ11" s="121">
        <v>0</v>
      </c>
      <c r="AK11" s="121">
        <v>0</v>
      </c>
      <c r="AL11" s="121">
        <v>12615</v>
      </c>
      <c r="AM11" s="121">
        <f>SUM(AN11,AS11,AW11,AX11,BD11)</f>
        <v>893731</v>
      </c>
      <c r="AN11" s="121">
        <f>SUM(AO11:AR11)</f>
        <v>130773</v>
      </c>
      <c r="AO11" s="121">
        <v>58640</v>
      </c>
      <c r="AP11" s="121">
        <v>8735</v>
      </c>
      <c r="AQ11" s="121">
        <v>52752</v>
      </c>
      <c r="AR11" s="121">
        <v>10646</v>
      </c>
      <c r="AS11" s="121">
        <f>SUM(AT11:AV11)</f>
        <v>230592</v>
      </c>
      <c r="AT11" s="121">
        <v>23960</v>
      </c>
      <c r="AU11" s="121">
        <v>184422</v>
      </c>
      <c r="AV11" s="121">
        <v>22210</v>
      </c>
      <c r="AW11" s="121">
        <v>14673</v>
      </c>
      <c r="AX11" s="121">
        <f>SUM(AY11:BB11)</f>
        <v>517693</v>
      </c>
      <c r="AY11" s="121">
        <v>263458</v>
      </c>
      <c r="AZ11" s="121">
        <v>243856</v>
      </c>
      <c r="BA11" s="121">
        <v>10379</v>
      </c>
      <c r="BB11" s="121">
        <v>0</v>
      </c>
      <c r="BC11" s="121">
        <v>42918</v>
      </c>
      <c r="BD11" s="121">
        <v>0</v>
      </c>
      <c r="BE11" s="121">
        <v>19660</v>
      </c>
      <c r="BF11" s="121">
        <f>SUM(AE11,+AM11,+BE11)</f>
        <v>915945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108926</v>
      </c>
      <c r="BP11" s="121">
        <f>SUM(BQ11:BT11)</f>
        <v>9594</v>
      </c>
      <c r="BQ11" s="121">
        <v>9594</v>
      </c>
      <c r="BR11" s="121">
        <v>0</v>
      </c>
      <c r="BS11" s="121">
        <v>0</v>
      </c>
      <c r="BT11" s="121">
        <v>0</v>
      </c>
      <c r="BU11" s="121">
        <f>SUM(BV11:BX11)</f>
        <v>57228</v>
      </c>
      <c r="BV11" s="121">
        <v>0</v>
      </c>
      <c r="BW11" s="121">
        <v>57228</v>
      </c>
      <c r="BX11" s="121">
        <v>0</v>
      </c>
      <c r="BY11" s="121">
        <v>0</v>
      </c>
      <c r="BZ11" s="121">
        <f>SUM(CA11:CD11)</f>
        <v>42104</v>
      </c>
      <c r="CA11" s="121">
        <v>12756</v>
      </c>
      <c r="CB11" s="121">
        <v>29246</v>
      </c>
      <c r="CC11" s="121">
        <v>0</v>
      </c>
      <c r="CD11" s="121">
        <v>102</v>
      </c>
      <c r="CE11" s="121">
        <v>0</v>
      </c>
      <c r="CF11" s="121">
        <v>0</v>
      </c>
      <c r="CG11" s="121">
        <v>0</v>
      </c>
      <c r="CH11" s="121">
        <f>SUM(BG11,+BO11,+CG11)</f>
        <v>108926</v>
      </c>
      <c r="CI11" s="121">
        <f>SUM(AE11,+BG11)</f>
        <v>2554</v>
      </c>
      <c r="CJ11" s="121">
        <f>SUM(AF11,+BH11)</f>
        <v>2554</v>
      </c>
      <c r="CK11" s="121">
        <f>SUM(AG11,+BI11)</f>
        <v>0</v>
      </c>
      <c r="CL11" s="121">
        <f>SUM(AH11,+BJ11)</f>
        <v>2554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12615</v>
      </c>
      <c r="CQ11" s="121">
        <f>SUM(AM11,+BO11)</f>
        <v>1002657</v>
      </c>
      <c r="CR11" s="121">
        <f>SUM(AN11,+BP11)</f>
        <v>140367</v>
      </c>
      <c r="CS11" s="121">
        <f>SUM(AO11,+BQ11)</f>
        <v>68234</v>
      </c>
      <c r="CT11" s="121">
        <f>SUM(AP11,+BR11)</f>
        <v>8735</v>
      </c>
      <c r="CU11" s="121">
        <f>SUM(AQ11,+BS11)</f>
        <v>52752</v>
      </c>
      <c r="CV11" s="121">
        <f>SUM(AR11,+BT11)</f>
        <v>10646</v>
      </c>
      <c r="CW11" s="121">
        <f>SUM(AS11,+BU11)</f>
        <v>287820</v>
      </c>
      <c r="CX11" s="121">
        <f>SUM(AT11,+BV11)</f>
        <v>23960</v>
      </c>
      <c r="CY11" s="121">
        <f>SUM(AU11,+BW11)</f>
        <v>241650</v>
      </c>
      <c r="CZ11" s="121">
        <f>SUM(AV11,+BX11)</f>
        <v>22210</v>
      </c>
      <c r="DA11" s="121">
        <f>SUM(AW11,+BY11)</f>
        <v>14673</v>
      </c>
      <c r="DB11" s="121">
        <f>SUM(AX11,+BZ11)</f>
        <v>559797</v>
      </c>
      <c r="DC11" s="121">
        <f>SUM(AY11,+CA11)</f>
        <v>276214</v>
      </c>
      <c r="DD11" s="121">
        <f>SUM(AZ11,+CB11)</f>
        <v>273102</v>
      </c>
      <c r="DE11" s="121">
        <f>SUM(BA11,+CC11)</f>
        <v>10379</v>
      </c>
      <c r="DF11" s="121">
        <f>SUM(BB11,+CD11)</f>
        <v>102</v>
      </c>
      <c r="DG11" s="121">
        <f>SUM(BC11,+CE11)</f>
        <v>42918</v>
      </c>
      <c r="DH11" s="121">
        <f>SUM(BD11,+CF11)</f>
        <v>0</v>
      </c>
      <c r="DI11" s="121">
        <f>SUM(BE11,+CG11)</f>
        <v>19660</v>
      </c>
      <c r="DJ11" s="121">
        <f>SUM(BF11,+CH11)</f>
        <v>1024871</v>
      </c>
    </row>
    <row r="12" spans="1:114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SUM(E12,+L12)</f>
        <v>1963647</v>
      </c>
      <c r="E12" s="121">
        <f>SUM(F12:I12,K12)</f>
        <v>840141</v>
      </c>
      <c r="F12" s="121">
        <v>0</v>
      </c>
      <c r="G12" s="121">
        <v>0</v>
      </c>
      <c r="H12" s="121">
        <v>0</v>
      </c>
      <c r="I12" s="121">
        <v>350110</v>
      </c>
      <c r="J12" s="122" t="s">
        <v>428</v>
      </c>
      <c r="K12" s="121">
        <v>490031</v>
      </c>
      <c r="L12" s="121">
        <v>1123506</v>
      </c>
      <c r="M12" s="121">
        <f>SUM(N12,+U12)</f>
        <v>227526</v>
      </c>
      <c r="N12" s="121">
        <f>SUM(O12:R12,T12)</f>
        <v>54240</v>
      </c>
      <c r="O12" s="121">
        <v>3204</v>
      </c>
      <c r="P12" s="121">
        <v>2403</v>
      </c>
      <c r="Q12" s="121">
        <v>0</v>
      </c>
      <c r="R12" s="121">
        <v>0</v>
      </c>
      <c r="S12" s="122" t="s">
        <v>428</v>
      </c>
      <c r="T12" s="121">
        <v>48633</v>
      </c>
      <c r="U12" s="121">
        <v>173286</v>
      </c>
      <c r="V12" s="121">
        <f>+SUM(D12,M12)</f>
        <v>2191173</v>
      </c>
      <c r="W12" s="121">
        <f>+SUM(E12,N12)</f>
        <v>894381</v>
      </c>
      <c r="X12" s="121">
        <f>+SUM(F12,O12)</f>
        <v>3204</v>
      </c>
      <c r="Y12" s="121">
        <f>+SUM(G12,P12)</f>
        <v>2403</v>
      </c>
      <c r="Z12" s="121">
        <f>+SUM(H12,Q12)</f>
        <v>0</v>
      </c>
      <c r="AA12" s="121">
        <f>+SUM(I12,R12)</f>
        <v>350110</v>
      </c>
      <c r="AB12" s="122" t="str">
        <f>IF(+SUM(J12,S12)=0,"-",+SUM(J12,S12))</f>
        <v>-</v>
      </c>
      <c r="AC12" s="121">
        <f>+SUM(K12,T12)</f>
        <v>538664</v>
      </c>
      <c r="AD12" s="121">
        <f>+SUM(L12,U12)</f>
        <v>1296792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1903547</v>
      </c>
      <c r="AN12" s="121">
        <f>SUM(AO12:AR12)</f>
        <v>722644</v>
      </c>
      <c r="AO12" s="121">
        <v>106602</v>
      </c>
      <c r="AP12" s="121">
        <v>581622</v>
      </c>
      <c r="AQ12" s="121">
        <v>34420</v>
      </c>
      <c r="AR12" s="121">
        <v>0</v>
      </c>
      <c r="AS12" s="121">
        <f>SUM(AT12:AV12)</f>
        <v>70028</v>
      </c>
      <c r="AT12" s="121">
        <v>48337</v>
      </c>
      <c r="AU12" s="121">
        <v>21691</v>
      </c>
      <c r="AV12" s="121">
        <v>0</v>
      </c>
      <c r="AW12" s="121">
        <v>0</v>
      </c>
      <c r="AX12" s="121">
        <f>SUM(AY12:BB12)</f>
        <v>1110875</v>
      </c>
      <c r="AY12" s="121">
        <v>48091</v>
      </c>
      <c r="AZ12" s="121">
        <v>1002331</v>
      </c>
      <c r="BA12" s="121">
        <v>48655</v>
      </c>
      <c r="BB12" s="121">
        <v>11798</v>
      </c>
      <c r="BC12" s="121">
        <v>0</v>
      </c>
      <c r="BD12" s="121">
        <v>0</v>
      </c>
      <c r="BE12" s="121">
        <v>60100</v>
      </c>
      <c r="BF12" s="121">
        <f>SUM(AE12,+AM12,+BE12)</f>
        <v>1963647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209897</v>
      </c>
      <c r="BP12" s="121">
        <f>SUM(BQ12:BT12)</f>
        <v>36685</v>
      </c>
      <c r="BQ12" s="121">
        <v>36685</v>
      </c>
      <c r="BR12" s="121">
        <v>0</v>
      </c>
      <c r="BS12" s="121">
        <v>0</v>
      </c>
      <c r="BT12" s="121">
        <v>0</v>
      </c>
      <c r="BU12" s="121">
        <f>SUM(BV12:BX12)</f>
        <v>4583</v>
      </c>
      <c r="BV12" s="121">
        <v>0</v>
      </c>
      <c r="BW12" s="121">
        <v>4583</v>
      </c>
      <c r="BX12" s="121">
        <v>0</v>
      </c>
      <c r="BY12" s="121">
        <v>0</v>
      </c>
      <c r="BZ12" s="121">
        <f>SUM(CA12:CD12)</f>
        <v>168629</v>
      </c>
      <c r="CA12" s="121">
        <v>0</v>
      </c>
      <c r="CB12" s="121">
        <v>168629</v>
      </c>
      <c r="CC12" s="121">
        <v>0</v>
      </c>
      <c r="CD12" s="121">
        <v>0</v>
      </c>
      <c r="CE12" s="121">
        <v>0</v>
      </c>
      <c r="CF12" s="121">
        <v>0</v>
      </c>
      <c r="CG12" s="121">
        <v>17629</v>
      </c>
      <c r="CH12" s="121">
        <f>SUM(BG12,+BO12,+CG12)</f>
        <v>227526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2113444</v>
      </c>
      <c r="CR12" s="121">
        <f>SUM(AN12,+BP12)</f>
        <v>759329</v>
      </c>
      <c r="CS12" s="121">
        <f>SUM(AO12,+BQ12)</f>
        <v>143287</v>
      </c>
      <c r="CT12" s="121">
        <f>SUM(AP12,+BR12)</f>
        <v>581622</v>
      </c>
      <c r="CU12" s="121">
        <f>SUM(AQ12,+BS12)</f>
        <v>34420</v>
      </c>
      <c r="CV12" s="121">
        <f>SUM(AR12,+BT12)</f>
        <v>0</v>
      </c>
      <c r="CW12" s="121">
        <f>SUM(AS12,+BU12)</f>
        <v>74611</v>
      </c>
      <c r="CX12" s="121">
        <f>SUM(AT12,+BV12)</f>
        <v>48337</v>
      </c>
      <c r="CY12" s="121">
        <f>SUM(AU12,+BW12)</f>
        <v>26274</v>
      </c>
      <c r="CZ12" s="121">
        <f>SUM(AV12,+BX12)</f>
        <v>0</v>
      </c>
      <c r="DA12" s="121">
        <f>SUM(AW12,+BY12)</f>
        <v>0</v>
      </c>
      <c r="DB12" s="121">
        <f>SUM(AX12,+BZ12)</f>
        <v>1279504</v>
      </c>
      <c r="DC12" s="121">
        <f>SUM(AY12,+CA12)</f>
        <v>48091</v>
      </c>
      <c r="DD12" s="121">
        <f>SUM(AZ12,+CB12)</f>
        <v>1170960</v>
      </c>
      <c r="DE12" s="121">
        <f>SUM(BA12,+CC12)</f>
        <v>48655</v>
      </c>
      <c r="DF12" s="121">
        <f>SUM(BB12,+CD12)</f>
        <v>11798</v>
      </c>
      <c r="DG12" s="121">
        <f>SUM(BC12,+CE12)</f>
        <v>0</v>
      </c>
      <c r="DH12" s="121">
        <f>SUM(BD12,+CF12)</f>
        <v>0</v>
      </c>
      <c r="DI12" s="121">
        <f>SUM(BE12,+CG12)</f>
        <v>77729</v>
      </c>
      <c r="DJ12" s="121">
        <f>SUM(BF12,+CH12)</f>
        <v>2191173</v>
      </c>
    </row>
    <row r="13" spans="1:114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SUM(E13,+L13)</f>
        <v>1670162</v>
      </c>
      <c r="E13" s="121">
        <f>SUM(F13:I13,K13)</f>
        <v>291823</v>
      </c>
      <c r="F13" s="121">
        <v>0</v>
      </c>
      <c r="G13" s="121">
        <v>679</v>
      </c>
      <c r="H13" s="121">
        <v>12600</v>
      </c>
      <c r="I13" s="121">
        <v>195666</v>
      </c>
      <c r="J13" s="122" t="s">
        <v>428</v>
      </c>
      <c r="K13" s="121">
        <v>82878</v>
      </c>
      <c r="L13" s="121">
        <v>1378339</v>
      </c>
      <c r="M13" s="121">
        <f>SUM(N13,+U13)</f>
        <v>241391</v>
      </c>
      <c r="N13" s="121">
        <f>SUM(O13:R13,T13)</f>
        <v>201818</v>
      </c>
      <c r="O13" s="121">
        <v>0</v>
      </c>
      <c r="P13" s="121">
        <v>0</v>
      </c>
      <c r="Q13" s="121">
        <v>0</v>
      </c>
      <c r="R13" s="121">
        <v>201818</v>
      </c>
      <c r="S13" s="122" t="s">
        <v>428</v>
      </c>
      <c r="T13" s="121">
        <v>0</v>
      </c>
      <c r="U13" s="121">
        <v>39573</v>
      </c>
      <c r="V13" s="121">
        <f>+SUM(D13,M13)</f>
        <v>1911553</v>
      </c>
      <c r="W13" s="121">
        <f>+SUM(E13,N13)</f>
        <v>493641</v>
      </c>
      <c r="X13" s="121">
        <f>+SUM(F13,O13)</f>
        <v>0</v>
      </c>
      <c r="Y13" s="121">
        <f>+SUM(G13,P13)</f>
        <v>679</v>
      </c>
      <c r="Z13" s="121">
        <f>+SUM(H13,Q13)</f>
        <v>12600</v>
      </c>
      <c r="AA13" s="121">
        <f>+SUM(I13,R13)</f>
        <v>397484</v>
      </c>
      <c r="AB13" s="122" t="str">
        <f>IF(+SUM(J13,S13)=0,"-",+SUM(J13,S13))</f>
        <v>-</v>
      </c>
      <c r="AC13" s="121">
        <f>+SUM(K13,T13)</f>
        <v>82878</v>
      </c>
      <c r="AD13" s="121">
        <f>+SUM(L13,U13)</f>
        <v>1417912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1568381</v>
      </c>
      <c r="AN13" s="121">
        <f>SUM(AO13:AR13)</f>
        <v>609675</v>
      </c>
      <c r="AO13" s="121">
        <v>149164</v>
      </c>
      <c r="AP13" s="121">
        <v>333707</v>
      </c>
      <c r="AQ13" s="121">
        <v>126804</v>
      </c>
      <c r="AR13" s="121">
        <v>0</v>
      </c>
      <c r="AS13" s="121">
        <f>SUM(AT13:AV13)</f>
        <v>181022</v>
      </c>
      <c r="AT13" s="121">
        <v>20543</v>
      </c>
      <c r="AU13" s="121">
        <v>148377</v>
      </c>
      <c r="AV13" s="121">
        <v>12102</v>
      </c>
      <c r="AW13" s="121">
        <v>19861</v>
      </c>
      <c r="AX13" s="121">
        <f>SUM(AY13:BB13)</f>
        <v>757823</v>
      </c>
      <c r="AY13" s="121">
        <v>22091</v>
      </c>
      <c r="AZ13" s="121">
        <v>681647</v>
      </c>
      <c r="BA13" s="121">
        <v>31992</v>
      </c>
      <c r="BB13" s="121">
        <v>22093</v>
      </c>
      <c r="BC13" s="121">
        <v>0</v>
      </c>
      <c r="BD13" s="121">
        <v>0</v>
      </c>
      <c r="BE13" s="121">
        <v>101781</v>
      </c>
      <c r="BF13" s="121">
        <f>SUM(AE13,+AM13,+BE13)</f>
        <v>1670162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241391</v>
      </c>
      <c r="BP13" s="121">
        <f>SUM(BQ13:BT13)</f>
        <v>25472</v>
      </c>
      <c r="BQ13" s="121">
        <v>25472</v>
      </c>
      <c r="BR13" s="121">
        <v>0</v>
      </c>
      <c r="BS13" s="121">
        <v>0</v>
      </c>
      <c r="BT13" s="121">
        <v>0</v>
      </c>
      <c r="BU13" s="121">
        <f>SUM(BV13:BX13)</f>
        <v>36410</v>
      </c>
      <c r="BV13" s="121">
        <v>0</v>
      </c>
      <c r="BW13" s="121">
        <v>36410</v>
      </c>
      <c r="BX13" s="121">
        <v>0</v>
      </c>
      <c r="BY13" s="121">
        <v>0</v>
      </c>
      <c r="BZ13" s="121">
        <f>SUM(CA13:CD13)</f>
        <v>179509</v>
      </c>
      <c r="CA13" s="121">
        <v>153109</v>
      </c>
      <c r="CB13" s="121">
        <v>26400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241391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1809772</v>
      </c>
      <c r="CR13" s="121">
        <f>SUM(AN13,+BP13)</f>
        <v>635147</v>
      </c>
      <c r="CS13" s="121">
        <f>SUM(AO13,+BQ13)</f>
        <v>174636</v>
      </c>
      <c r="CT13" s="121">
        <f>SUM(AP13,+BR13)</f>
        <v>333707</v>
      </c>
      <c r="CU13" s="121">
        <f>SUM(AQ13,+BS13)</f>
        <v>126804</v>
      </c>
      <c r="CV13" s="121">
        <f>SUM(AR13,+BT13)</f>
        <v>0</v>
      </c>
      <c r="CW13" s="121">
        <f>SUM(AS13,+BU13)</f>
        <v>217432</v>
      </c>
      <c r="CX13" s="121">
        <f>SUM(AT13,+BV13)</f>
        <v>20543</v>
      </c>
      <c r="CY13" s="121">
        <f>SUM(AU13,+BW13)</f>
        <v>184787</v>
      </c>
      <c r="CZ13" s="121">
        <f>SUM(AV13,+BX13)</f>
        <v>12102</v>
      </c>
      <c r="DA13" s="121">
        <f>SUM(AW13,+BY13)</f>
        <v>19861</v>
      </c>
      <c r="DB13" s="121">
        <f>SUM(AX13,+BZ13)</f>
        <v>937332</v>
      </c>
      <c r="DC13" s="121">
        <f>SUM(AY13,+CA13)</f>
        <v>175200</v>
      </c>
      <c r="DD13" s="121">
        <f>SUM(AZ13,+CB13)</f>
        <v>708047</v>
      </c>
      <c r="DE13" s="121">
        <f>SUM(BA13,+CC13)</f>
        <v>31992</v>
      </c>
      <c r="DF13" s="121">
        <f>SUM(BB13,+CD13)</f>
        <v>22093</v>
      </c>
      <c r="DG13" s="121">
        <f>SUM(BC13,+CE13)</f>
        <v>0</v>
      </c>
      <c r="DH13" s="121">
        <f>SUM(BD13,+CF13)</f>
        <v>0</v>
      </c>
      <c r="DI13" s="121">
        <f>SUM(BE13,+CG13)</f>
        <v>101781</v>
      </c>
      <c r="DJ13" s="121">
        <f>SUM(BF13,+CH13)</f>
        <v>1911553</v>
      </c>
    </row>
    <row r="14" spans="1:114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SUM(E14,+L14)</f>
        <v>561254</v>
      </c>
      <c r="E14" s="121">
        <f>SUM(F14:I14,K14)</f>
        <v>55192</v>
      </c>
      <c r="F14" s="121">
        <v>0</v>
      </c>
      <c r="G14" s="121">
        <v>0</v>
      </c>
      <c r="H14" s="121">
        <v>0</v>
      </c>
      <c r="I14" s="121">
        <v>46464</v>
      </c>
      <c r="J14" s="122" t="s">
        <v>428</v>
      </c>
      <c r="K14" s="121">
        <v>8728</v>
      </c>
      <c r="L14" s="121">
        <v>506062</v>
      </c>
      <c r="M14" s="121">
        <f>SUM(N14,+U14)</f>
        <v>193533</v>
      </c>
      <c r="N14" s="121">
        <f>SUM(O14:R14,T14)</f>
        <v>61147</v>
      </c>
      <c r="O14" s="121">
        <v>0</v>
      </c>
      <c r="P14" s="121">
        <v>0</v>
      </c>
      <c r="Q14" s="121">
        <v>0</v>
      </c>
      <c r="R14" s="121">
        <v>33530</v>
      </c>
      <c r="S14" s="122" t="s">
        <v>428</v>
      </c>
      <c r="T14" s="121">
        <v>27617</v>
      </c>
      <c r="U14" s="121">
        <v>132386</v>
      </c>
      <c r="V14" s="121">
        <f>+SUM(D14,M14)</f>
        <v>754787</v>
      </c>
      <c r="W14" s="121">
        <f>+SUM(E14,N14)</f>
        <v>116339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79994</v>
      </c>
      <c r="AB14" s="122" t="str">
        <f>IF(+SUM(J14,S14)=0,"-",+SUM(J14,S14))</f>
        <v>-</v>
      </c>
      <c r="AC14" s="121">
        <f>+SUM(K14,T14)</f>
        <v>36345</v>
      </c>
      <c r="AD14" s="121">
        <f>+SUM(L14,U14)</f>
        <v>638448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309115</v>
      </c>
      <c r="AN14" s="121">
        <f>SUM(AO14:AR14)</f>
        <v>73003</v>
      </c>
      <c r="AO14" s="121">
        <v>35559</v>
      </c>
      <c r="AP14" s="121">
        <v>37444</v>
      </c>
      <c r="AQ14" s="121">
        <v>0</v>
      </c>
      <c r="AR14" s="121">
        <v>0</v>
      </c>
      <c r="AS14" s="121">
        <f>SUM(AT14:AV14)</f>
        <v>31562</v>
      </c>
      <c r="AT14" s="121">
        <v>30278</v>
      </c>
      <c r="AU14" s="121">
        <v>0</v>
      </c>
      <c r="AV14" s="121">
        <v>1284</v>
      </c>
      <c r="AW14" s="121">
        <v>0</v>
      </c>
      <c r="AX14" s="121">
        <f>SUM(AY14:BB14)</f>
        <v>204550</v>
      </c>
      <c r="AY14" s="121">
        <v>177203</v>
      </c>
      <c r="AZ14" s="121">
        <v>20235</v>
      </c>
      <c r="BA14" s="121">
        <v>7112</v>
      </c>
      <c r="BB14" s="121">
        <v>0</v>
      </c>
      <c r="BC14" s="121">
        <v>252139</v>
      </c>
      <c r="BD14" s="121">
        <v>0</v>
      </c>
      <c r="BE14" s="121">
        <v>0</v>
      </c>
      <c r="BF14" s="121">
        <f>SUM(AE14,+AM14,+BE14)</f>
        <v>309115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193533</v>
      </c>
      <c r="BP14" s="121">
        <f>SUM(BQ14:BT14)</f>
        <v>7218</v>
      </c>
      <c r="BQ14" s="121">
        <v>7218</v>
      </c>
      <c r="BR14" s="121">
        <v>0</v>
      </c>
      <c r="BS14" s="121">
        <v>0</v>
      </c>
      <c r="BT14" s="121">
        <v>0</v>
      </c>
      <c r="BU14" s="121">
        <f>SUM(BV14:BX14)</f>
        <v>186315</v>
      </c>
      <c r="BV14" s="121">
        <v>4493</v>
      </c>
      <c r="BW14" s="121">
        <v>167639</v>
      </c>
      <c r="BX14" s="121">
        <v>14183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193533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502648</v>
      </c>
      <c r="CR14" s="121">
        <f>SUM(AN14,+BP14)</f>
        <v>80221</v>
      </c>
      <c r="CS14" s="121">
        <f>SUM(AO14,+BQ14)</f>
        <v>42777</v>
      </c>
      <c r="CT14" s="121">
        <f>SUM(AP14,+BR14)</f>
        <v>37444</v>
      </c>
      <c r="CU14" s="121">
        <f>SUM(AQ14,+BS14)</f>
        <v>0</v>
      </c>
      <c r="CV14" s="121">
        <f>SUM(AR14,+BT14)</f>
        <v>0</v>
      </c>
      <c r="CW14" s="121">
        <f>SUM(AS14,+BU14)</f>
        <v>217877</v>
      </c>
      <c r="CX14" s="121">
        <f>SUM(AT14,+BV14)</f>
        <v>34771</v>
      </c>
      <c r="CY14" s="121">
        <f>SUM(AU14,+BW14)</f>
        <v>167639</v>
      </c>
      <c r="CZ14" s="121">
        <f>SUM(AV14,+BX14)</f>
        <v>15467</v>
      </c>
      <c r="DA14" s="121">
        <f>SUM(AW14,+BY14)</f>
        <v>0</v>
      </c>
      <c r="DB14" s="121">
        <f>SUM(AX14,+BZ14)</f>
        <v>204550</v>
      </c>
      <c r="DC14" s="121">
        <f>SUM(AY14,+CA14)</f>
        <v>177203</v>
      </c>
      <c r="DD14" s="121">
        <f>SUM(AZ14,+CB14)</f>
        <v>20235</v>
      </c>
      <c r="DE14" s="121">
        <f>SUM(BA14,+CC14)</f>
        <v>7112</v>
      </c>
      <c r="DF14" s="121">
        <f>SUM(BB14,+CD14)</f>
        <v>0</v>
      </c>
      <c r="DG14" s="121">
        <f>SUM(BC14,+CE14)</f>
        <v>252139</v>
      </c>
      <c r="DH14" s="121">
        <f>SUM(BD14,+CF14)</f>
        <v>0</v>
      </c>
      <c r="DI14" s="121">
        <f>SUM(BE14,+CG14)</f>
        <v>0</v>
      </c>
      <c r="DJ14" s="121">
        <f>SUM(BF14,+CH14)</f>
        <v>502648</v>
      </c>
    </row>
    <row r="15" spans="1:114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SUM(E15,+L15)</f>
        <v>682669</v>
      </c>
      <c r="E15" s="121">
        <f>SUM(F15:I15,K15)</f>
        <v>91908</v>
      </c>
      <c r="F15" s="121">
        <v>0</v>
      </c>
      <c r="G15" s="121">
        <v>652</v>
      </c>
      <c r="H15" s="121">
        <v>24100</v>
      </c>
      <c r="I15" s="121">
        <v>66981</v>
      </c>
      <c r="J15" s="122" t="s">
        <v>428</v>
      </c>
      <c r="K15" s="121">
        <v>175</v>
      </c>
      <c r="L15" s="121">
        <v>590761</v>
      </c>
      <c r="M15" s="121">
        <f>SUM(N15,+U15)</f>
        <v>255867</v>
      </c>
      <c r="N15" s="121">
        <f>SUM(O15:R15,T15)</f>
        <v>3380</v>
      </c>
      <c r="O15" s="121">
        <v>1690</v>
      </c>
      <c r="P15" s="121">
        <v>1690</v>
      </c>
      <c r="Q15" s="121">
        <v>0</v>
      </c>
      <c r="R15" s="121">
        <v>0</v>
      </c>
      <c r="S15" s="122" t="s">
        <v>428</v>
      </c>
      <c r="T15" s="121">
        <v>0</v>
      </c>
      <c r="U15" s="121">
        <v>252487</v>
      </c>
      <c r="V15" s="121">
        <f>+SUM(D15,M15)</f>
        <v>938536</v>
      </c>
      <c r="W15" s="121">
        <f>+SUM(E15,N15)</f>
        <v>95288</v>
      </c>
      <c r="X15" s="121">
        <f>+SUM(F15,O15)</f>
        <v>1690</v>
      </c>
      <c r="Y15" s="121">
        <f>+SUM(G15,P15)</f>
        <v>2342</v>
      </c>
      <c r="Z15" s="121">
        <f>+SUM(H15,Q15)</f>
        <v>24100</v>
      </c>
      <c r="AA15" s="121">
        <f>+SUM(I15,R15)</f>
        <v>66981</v>
      </c>
      <c r="AB15" s="122" t="str">
        <f>IF(+SUM(J15,S15)=0,"-",+SUM(J15,S15))</f>
        <v>-</v>
      </c>
      <c r="AC15" s="121">
        <f>+SUM(K15,T15)</f>
        <v>175</v>
      </c>
      <c r="AD15" s="121">
        <f>+SUM(L15,U15)</f>
        <v>843248</v>
      </c>
      <c r="AE15" s="121">
        <f>SUM(AF15,+AK15)</f>
        <v>8910</v>
      </c>
      <c r="AF15" s="121">
        <f>SUM(AG15:AJ15)</f>
        <v>8910</v>
      </c>
      <c r="AG15" s="121">
        <v>0</v>
      </c>
      <c r="AH15" s="121">
        <v>8910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429350</v>
      </c>
      <c r="AN15" s="121">
        <f>SUM(AO15:AR15)</f>
        <v>286027</v>
      </c>
      <c r="AO15" s="121">
        <v>79113</v>
      </c>
      <c r="AP15" s="121">
        <v>164459</v>
      </c>
      <c r="AQ15" s="121">
        <v>42455</v>
      </c>
      <c r="AR15" s="121">
        <v>0</v>
      </c>
      <c r="AS15" s="121">
        <f>SUM(AT15:AV15)</f>
        <v>33286</v>
      </c>
      <c r="AT15" s="121">
        <v>5081</v>
      </c>
      <c r="AU15" s="121">
        <v>27592</v>
      </c>
      <c r="AV15" s="121">
        <v>613</v>
      </c>
      <c r="AW15" s="121">
        <v>0</v>
      </c>
      <c r="AX15" s="121">
        <f>SUM(AY15:BB15)</f>
        <v>110037</v>
      </c>
      <c r="AY15" s="121">
        <v>82830</v>
      </c>
      <c r="AZ15" s="121">
        <v>19666</v>
      </c>
      <c r="BA15" s="121">
        <v>3037</v>
      </c>
      <c r="BB15" s="121">
        <v>4504</v>
      </c>
      <c r="BC15" s="121">
        <v>228168</v>
      </c>
      <c r="BD15" s="121">
        <v>0</v>
      </c>
      <c r="BE15" s="121">
        <v>16241</v>
      </c>
      <c r="BF15" s="121">
        <f>SUM(AE15,+AM15,+BE15)</f>
        <v>454501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46360</v>
      </c>
      <c r="BP15" s="121">
        <f>SUM(BQ15:BT15)</f>
        <v>5587</v>
      </c>
      <c r="BQ15" s="121">
        <v>5587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40773</v>
      </c>
      <c r="CA15" s="121">
        <v>0</v>
      </c>
      <c r="CB15" s="121">
        <v>0</v>
      </c>
      <c r="CC15" s="121">
        <v>0</v>
      </c>
      <c r="CD15" s="121">
        <v>40773</v>
      </c>
      <c r="CE15" s="121">
        <v>197904</v>
      </c>
      <c r="CF15" s="121">
        <v>0</v>
      </c>
      <c r="CG15" s="121">
        <v>11603</v>
      </c>
      <c r="CH15" s="121">
        <f>SUM(BG15,+BO15,+CG15)</f>
        <v>57963</v>
      </c>
      <c r="CI15" s="121">
        <f>SUM(AE15,+BG15)</f>
        <v>8910</v>
      </c>
      <c r="CJ15" s="121">
        <f>SUM(AF15,+BH15)</f>
        <v>8910</v>
      </c>
      <c r="CK15" s="121">
        <f>SUM(AG15,+BI15)</f>
        <v>0</v>
      </c>
      <c r="CL15" s="121">
        <f>SUM(AH15,+BJ15)</f>
        <v>8910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475710</v>
      </c>
      <c r="CR15" s="121">
        <f>SUM(AN15,+BP15)</f>
        <v>291614</v>
      </c>
      <c r="CS15" s="121">
        <f>SUM(AO15,+BQ15)</f>
        <v>84700</v>
      </c>
      <c r="CT15" s="121">
        <f>SUM(AP15,+BR15)</f>
        <v>164459</v>
      </c>
      <c r="CU15" s="121">
        <f>SUM(AQ15,+BS15)</f>
        <v>42455</v>
      </c>
      <c r="CV15" s="121">
        <f>SUM(AR15,+BT15)</f>
        <v>0</v>
      </c>
      <c r="CW15" s="121">
        <f>SUM(AS15,+BU15)</f>
        <v>33286</v>
      </c>
      <c r="CX15" s="121">
        <f>SUM(AT15,+BV15)</f>
        <v>5081</v>
      </c>
      <c r="CY15" s="121">
        <f>SUM(AU15,+BW15)</f>
        <v>27592</v>
      </c>
      <c r="CZ15" s="121">
        <f>SUM(AV15,+BX15)</f>
        <v>613</v>
      </c>
      <c r="DA15" s="121">
        <f>SUM(AW15,+BY15)</f>
        <v>0</v>
      </c>
      <c r="DB15" s="121">
        <f>SUM(AX15,+BZ15)</f>
        <v>150810</v>
      </c>
      <c r="DC15" s="121">
        <f>SUM(AY15,+CA15)</f>
        <v>82830</v>
      </c>
      <c r="DD15" s="121">
        <f>SUM(AZ15,+CB15)</f>
        <v>19666</v>
      </c>
      <c r="DE15" s="121">
        <f>SUM(BA15,+CC15)</f>
        <v>3037</v>
      </c>
      <c r="DF15" s="121">
        <f>SUM(BB15,+CD15)</f>
        <v>45277</v>
      </c>
      <c r="DG15" s="121">
        <f>SUM(BC15,+CE15)</f>
        <v>426072</v>
      </c>
      <c r="DH15" s="121">
        <f>SUM(BD15,+CF15)</f>
        <v>0</v>
      </c>
      <c r="DI15" s="121">
        <f>SUM(BE15,+CG15)</f>
        <v>27844</v>
      </c>
      <c r="DJ15" s="121">
        <f>SUM(BF15,+CH15)</f>
        <v>512464</v>
      </c>
    </row>
    <row r="16" spans="1:114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SUM(E16,+L16)</f>
        <v>1784696</v>
      </c>
      <c r="E16" s="121">
        <f>SUM(F16:I16,K16)</f>
        <v>342522</v>
      </c>
      <c r="F16" s="121">
        <v>0</v>
      </c>
      <c r="G16" s="121">
        <v>0</v>
      </c>
      <c r="H16" s="121">
        <v>0</v>
      </c>
      <c r="I16" s="121">
        <v>296512</v>
      </c>
      <c r="J16" s="122" t="s">
        <v>428</v>
      </c>
      <c r="K16" s="121">
        <v>46010</v>
      </c>
      <c r="L16" s="121">
        <v>1442174</v>
      </c>
      <c r="M16" s="121">
        <f>SUM(N16,+U16)</f>
        <v>410202</v>
      </c>
      <c r="N16" s="121">
        <f>SUM(O16:R16,T16)</f>
        <v>52162</v>
      </c>
      <c r="O16" s="121">
        <v>0</v>
      </c>
      <c r="P16" s="121">
        <v>0</v>
      </c>
      <c r="Q16" s="121">
        <v>0</v>
      </c>
      <c r="R16" s="121">
        <v>14451</v>
      </c>
      <c r="S16" s="122" t="s">
        <v>428</v>
      </c>
      <c r="T16" s="121">
        <v>37711</v>
      </c>
      <c r="U16" s="121">
        <v>358040</v>
      </c>
      <c r="V16" s="121">
        <f>+SUM(D16,M16)</f>
        <v>2194898</v>
      </c>
      <c r="W16" s="121">
        <f>+SUM(E16,N16)</f>
        <v>394684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310963</v>
      </c>
      <c r="AB16" s="122" t="str">
        <f>IF(+SUM(J16,S16)=0,"-",+SUM(J16,S16))</f>
        <v>-</v>
      </c>
      <c r="AC16" s="121">
        <f>+SUM(K16,T16)</f>
        <v>83721</v>
      </c>
      <c r="AD16" s="121">
        <f>+SUM(L16,U16)</f>
        <v>1800214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1714602</v>
      </c>
      <c r="AN16" s="121">
        <f>SUM(AO16:AR16)</f>
        <v>151979</v>
      </c>
      <c r="AO16" s="121">
        <v>115972</v>
      </c>
      <c r="AP16" s="121">
        <v>0</v>
      </c>
      <c r="AQ16" s="121">
        <v>36007</v>
      </c>
      <c r="AR16" s="121">
        <v>0</v>
      </c>
      <c r="AS16" s="121">
        <f>SUM(AT16:AV16)</f>
        <v>33396</v>
      </c>
      <c r="AT16" s="121">
        <v>0</v>
      </c>
      <c r="AU16" s="121">
        <v>31909</v>
      </c>
      <c r="AV16" s="121">
        <v>1487</v>
      </c>
      <c r="AW16" s="121">
        <v>0</v>
      </c>
      <c r="AX16" s="121">
        <f>SUM(AY16:BB16)</f>
        <v>1529227</v>
      </c>
      <c r="AY16" s="121">
        <v>765144</v>
      </c>
      <c r="AZ16" s="121">
        <v>689392</v>
      </c>
      <c r="BA16" s="121">
        <v>43349</v>
      </c>
      <c r="BB16" s="121">
        <v>31342</v>
      </c>
      <c r="BC16" s="121">
        <v>0</v>
      </c>
      <c r="BD16" s="121">
        <v>0</v>
      </c>
      <c r="BE16" s="121">
        <v>70094</v>
      </c>
      <c r="BF16" s="121">
        <f>SUM(AE16,+AM16,+BE16)</f>
        <v>1784696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409359</v>
      </c>
      <c r="BP16" s="121">
        <f>SUM(BQ16:BT16)</f>
        <v>24381</v>
      </c>
      <c r="BQ16" s="121">
        <v>24381</v>
      </c>
      <c r="BR16" s="121">
        <v>0</v>
      </c>
      <c r="BS16" s="121">
        <v>0</v>
      </c>
      <c r="BT16" s="121">
        <v>0</v>
      </c>
      <c r="BU16" s="121">
        <f>SUM(BV16:BX16)</f>
        <v>47852</v>
      </c>
      <c r="BV16" s="121">
        <v>0</v>
      </c>
      <c r="BW16" s="121">
        <v>41183</v>
      </c>
      <c r="BX16" s="121">
        <v>6669</v>
      </c>
      <c r="BY16" s="121">
        <v>0</v>
      </c>
      <c r="BZ16" s="121">
        <f>SUM(CA16:CD16)</f>
        <v>337126</v>
      </c>
      <c r="CA16" s="121">
        <v>100251</v>
      </c>
      <c r="CB16" s="121">
        <v>236875</v>
      </c>
      <c r="CC16" s="121">
        <v>0</v>
      </c>
      <c r="CD16" s="121">
        <v>0</v>
      </c>
      <c r="CE16" s="121">
        <v>0</v>
      </c>
      <c r="CF16" s="121">
        <v>0</v>
      </c>
      <c r="CG16" s="121">
        <v>843</v>
      </c>
      <c r="CH16" s="121">
        <f>SUM(BG16,+BO16,+CG16)</f>
        <v>410202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2123961</v>
      </c>
      <c r="CR16" s="121">
        <f>SUM(AN16,+BP16)</f>
        <v>176360</v>
      </c>
      <c r="CS16" s="121">
        <f>SUM(AO16,+BQ16)</f>
        <v>140353</v>
      </c>
      <c r="CT16" s="121">
        <f>SUM(AP16,+BR16)</f>
        <v>0</v>
      </c>
      <c r="CU16" s="121">
        <f>SUM(AQ16,+BS16)</f>
        <v>36007</v>
      </c>
      <c r="CV16" s="121">
        <f>SUM(AR16,+BT16)</f>
        <v>0</v>
      </c>
      <c r="CW16" s="121">
        <f>SUM(AS16,+BU16)</f>
        <v>81248</v>
      </c>
      <c r="CX16" s="121">
        <f>SUM(AT16,+BV16)</f>
        <v>0</v>
      </c>
      <c r="CY16" s="121">
        <f>SUM(AU16,+BW16)</f>
        <v>73092</v>
      </c>
      <c r="CZ16" s="121">
        <f>SUM(AV16,+BX16)</f>
        <v>8156</v>
      </c>
      <c r="DA16" s="121">
        <f>SUM(AW16,+BY16)</f>
        <v>0</v>
      </c>
      <c r="DB16" s="121">
        <f>SUM(AX16,+BZ16)</f>
        <v>1866353</v>
      </c>
      <c r="DC16" s="121">
        <f>SUM(AY16,+CA16)</f>
        <v>865395</v>
      </c>
      <c r="DD16" s="121">
        <f>SUM(AZ16,+CB16)</f>
        <v>926267</v>
      </c>
      <c r="DE16" s="121">
        <f>SUM(BA16,+CC16)</f>
        <v>43349</v>
      </c>
      <c r="DF16" s="121">
        <f>SUM(BB16,+CD16)</f>
        <v>31342</v>
      </c>
      <c r="DG16" s="121">
        <f>SUM(BC16,+CE16)</f>
        <v>0</v>
      </c>
      <c r="DH16" s="121">
        <f>SUM(BD16,+CF16)</f>
        <v>0</v>
      </c>
      <c r="DI16" s="121">
        <f>SUM(BE16,+CG16)</f>
        <v>70937</v>
      </c>
      <c r="DJ16" s="121">
        <f>SUM(BF16,+CH16)</f>
        <v>2194898</v>
      </c>
    </row>
    <row r="17" spans="1:114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SUM(E17,+L17)</f>
        <v>814738</v>
      </c>
      <c r="E17" s="121">
        <f>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428</v>
      </c>
      <c r="K17" s="121">
        <v>0</v>
      </c>
      <c r="L17" s="121">
        <v>814738</v>
      </c>
      <c r="M17" s="121">
        <f>SUM(N17,+U17)</f>
        <v>280809</v>
      </c>
      <c r="N17" s="121">
        <f>SUM(O17:R17,T17)</f>
        <v>602</v>
      </c>
      <c r="O17" s="121">
        <v>0</v>
      </c>
      <c r="P17" s="121">
        <v>0</v>
      </c>
      <c r="Q17" s="121">
        <v>0</v>
      </c>
      <c r="R17" s="121">
        <v>602</v>
      </c>
      <c r="S17" s="122" t="s">
        <v>428</v>
      </c>
      <c r="T17" s="121">
        <v>0</v>
      </c>
      <c r="U17" s="121">
        <v>280207</v>
      </c>
      <c r="V17" s="121">
        <f>+SUM(D17,M17)</f>
        <v>1095547</v>
      </c>
      <c r="W17" s="121">
        <f>+SUM(E17,N17)</f>
        <v>602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602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1094945</v>
      </c>
      <c r="AE17" s="121">
        <f>SUM(AF17,+AK17)</f>
        <v>2793</v>
      </c>
      <c r="AF17" s="121">
        <f>SUM(AG17:AJ17)</f>
        <v>2793</v>
      </c>
      <c r="AG17" s="121">
        <v>0</v>
      </c>
      <c r="AH17" s="121">
        <v>0</v>
      </c>
      <c r="AI17" s="121">
        <v>2793</v>
      </c>
      <c r="AJ17" s="121">
        <v>0</v>
      </c>
      <c r="AK17" s="121">
        <v>0</v>
      </c>
      <c r="AL17" s="121">
        <v>57737</v>
      </c>
      <c r="AM17" s="121">
        <f>SUM(AN17,AS17,AW17,AX17,BD17)</f>
        <v>449328</v>
      </c>
      <c r="AN17" s="121">
        <f>SUM(AO17:AR17)</f>
        <v>199844</v>
      </c>
      <c r="AO17" s="121">
        <v>26891</v>
      </c>
      <c r="AP17" s="121">
        <v>155576</v>
      </c>
      <c r="AQ17" s="121">
        <v>17373</v>
      </c>
      <c r="AR17" s="121">
        <v>4</v>
      </c>
      <c r="AS17" s="121">
        <f>SUM(AT17:AV17)</f>
        <v>45102</v>
      </c>
      <c r="AT17" s="121">
        <v>11693</v>
      </c>
      <c r="AU17" s="121">
        <v>435</v>
      </c>
      <c r="AV17" s="121">
        <v>32974</v>
      </c>
      <c r="AW17" s="121">
        <v>0</v>
      </c>
      <c r="AX17" s="121">
        <f>SUM(AY17:BB17)</f>
        <v>204382</v>
      </c>
      <c r="AY17" s="121">
        <v>189101</v>
      </c>
      <c r="AZ17" s="121">
        <v>170</v>
      </c>
      <c r="BA17" s="121">
        <v>64</v>
      </c>
      <c r="BB17" s="121">
        <v>15047</v>
      </c>
      <c r="BC17" s="121">
        <v>304880</v>
      </c>
      <c r="BD17" s="121">
        <v>0</v>
      </c>
      <c r="BE17" s="121">
        <v>0</v>
      </c>
      <c r="BF17" s="121">
        <f>SUM(AE17,+AM17,+BE17)</f>
        <v>452121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16851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16851</v>
      </c>
      <c r="BV17" s="121">
        <v>16851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263958</v>
      </c>
      <c r="CF17" s="121">
        <v>0</v>
      </c>
      <c r="CG17" s="121">
        <v>0</v>
      </c>
      <c r="CH17" s="121">
        <f>SUM(BG17,+BO17,+CG17)</f>
        <v>16851</v>
      </c>
      <c r="CI17" s="121">
        <f>SUM(AE17,+BG17)</f>
        <v>2793</v>
      </c>
      <c r="CJ17" s="121">
        <f>SUM(AF17,+BH17)</f>
        <v>2793</v>
      </c>
      <c r="CK17" s="121">
        <f>SUM(AG17,+BI17)</f>
        <v>0</v>
      </c>
      <c r="CL17" s="121">
        <f>SUM(AH17,+BJ17)</f>
        <v>0</v>
      </c>
      <c r="CM17" s="121">
        <f>SUM(AI17,+BK17)</f>
        <v>2793</v>
      </c>
      <c r="CN17" s="121">
        <f>SUM(AJ17,+BL17)</f>
        <v>0</v>
      </c>
      <c r="CO17" s="121">
        <f>SUM(AK17,+BM17)</f>
        <v>0</v>
      </c>
      <c r="CP17" s="121">
        <f>SUM(AL17,+BN17)</f>
        <v>57737</v>
      </c>
      <c r="CQ17" s="121">
        <f>SUM(AM17,+BO17)</f>
        <v>466179</v>
      </c>
      <c r="CR17" s="121">
        <f>SUM(AN17,+BP17)</f>
        <v>199844</v>
      </c>
      <c r="CS17" s="121">
        <f>SUM(AO17,+BQ17)</f>
        <v>26891</v>
      </c>
      <c r="CT17" s="121">
        <f>SUM(AP17,+BR17)</f>
        <v>155576</v>
      </c>
      <c r="CU17" s="121">
        <f>SUM(AQ17,+BS17)</f>
        <v>17373</v>
      </c>
      <c r="CV17" s="121">
        <f>SUM(AR17,+BT17)</f>
        <v>4</v>
      </c>
      <c r="CW17" s="121">
        <f>SUM(AS17,+BU17)</f>
        <v>61953</v>
      </c>
      <c r="CX17" s="121">
        <f>SUM(AT17,+BV17)</f>
        <v>28544</v>
      </c>
      <c r="CY17" s="121">
        <f>SUM(AU17,+BW17)</f>
        <v>435</v>
      </c>
      <c r="CZ17" s="121">
        <f>SUM(AV17,+BX17)</f>
        <v>32974</v>
      </c>
      <c r="DA17" s="121">
        <f>SUM(AW17,+BY17)</f>
        <v>0</v>
      </c>
      <c r="DB17" s="121">
        <f>SUM(AX17,+BZ17)</f>
        <v>204382</v>
      </c>
      <c r="DC17" s="121">
        <f>SUM(AY17,+CA17)</f>
        <v>189101</v>
      </c>
      <c r="DD17" s="121">
        <f>SUM(AZ17,+CB17)</f>
        <v>170</v>
      </c>
      <c r="DE17" s="121">
        <f>SUM(BA17,+CC17)</f>
        <v>64</v>
      </c>
      <c r="DF17" s="121">
        <f>SUM(BB17,+CD17)</f>
        <v>15047</v>
      </c>
      <c r="DG17" s="121">
        <f>SUM(BC17,+CE17)</f>
        <v>568838</v>
      </c>
      <c r="DH17" s="121">
        <f>SUM(BD17,+CF17)</f>
        <v>0</v>
      </c>
      <c r="DI17" s="121">
        <f>SUM(BE17,+CG17)</f>
        <v>0</v>
      </c>
      <c r="DJ17" s="121">
        <f>SUM(BF17,+CH17)</f>
        <v>468972</v>
      </c>
    </row>
    <row r="18" spans="1:114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SUM(E18,+L18)</f>
        <v>674353</v>
      </c>
      <c r="E18" s="121">
        <f>SUM(F18:I18,K18)</f>
        <v>69577</v>
      </c>
      <c r="F18" s="121">
        <v>0</v>
      </c>
      <c r="G18" s="121">
        <v>0</v>
      </c>
      <c r="H18" s="121">
        <v>0</v>
      </c>
      <c r="I18" s="121">
        <v>49324</v>
      </c>
      <c r="J18" s="122" t="s">
        <v>428</v>
      </c>
      <c r="K18" s="121">
        <v>20253</v>
      </c>
      <c r="L18" s="121">
        <v>604776</v>
      </c>
      <c r="M18" s="121">
        <f>SUM(N18,+U18)</f>
        <v>82867</v>
      </c>
      <c r="N18" s="121">
        <f>SUM(O18:R18,T18)</f>
        <v>5813</v>
      </c>
      <c r="O18" s="121">
        <v>0</v>
      </c>
      <c r="P18" s="121">
        <v>0</v>
      </c>
      <c r="Q18" s="121">
        <v>0</v>
      </c>
      <c r="R18" s="121">
        <v>5813</v>
      </c>
      <c r="S18" s="122" t="s">
        <v>428</v>
      </c>
      <c r="T18" s="121">
        <v>0</v>
      </c>
      <c r="U18" s="121">
        <v>77054</v>
      </c>
      <c r="V18" s="121">
        <f>+SUM(D18,M18)</f>
        <v>757220</v>
      </c>
      <c r="W18" s="121">
        <f>+SUM(E18,N18)</f>
        <v>75390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55137</v>
      </c>
      <c r="AB18" s="122" t="str">
        <f>IF(+SUM(J18,S18)=0,"-",+SUM(J18,S18))</f>
        <v>-</v>
      </c>
      <c r="AC18" s="121">
        <f>+SUM(K18,T18)</f>
        <v>20253</v>
      </c>
      <c r="AD18" s="121">
        <f>+SUM(L18,U18)</f>
        <v>681830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658977</v>
      </c>
      <c r="AN18" s="121">
        <f>SUM(AO18:AR18)</f>
        <v>183470</v>
      </c>
      <c r="AO18" s="121">
        <v>12893</v>
      </c>
      <c r="AP18" s="121">
        <v>170577</v>
      </c>
      <c r="AQ18" s="121">
        <v>0</v>
      </c>
      <c r="AR18" s="121">
        <v>0</v>
      </c>
      <c r="AS18" s="121">
        <f>SUM(AT18:AV18)</f>
        <v>50015</v>
      </c>
      <c r="AT18" s="121">
        <v>14228</v>
      </c>
      <c r="AU18" s="121">
        <v>11590</v>
      </c>
      <c r="AV18" s="121">
        <v>24197</v>
      </c>
      <c r="AW18" s="121">
        <v>6589</v>
      </c>
      <c r="AX18" s="121">
        <f>SUM(AY18:BB18)</f>
        <v>418903</v>
      </c>
      <c r="AY18" s="121">
        <v>0</v>
      </c>
      <c r="AZ18" s="121">
        <v>0</v>
      </c>
      <c r="BA18" s="121">
        <v>417818</v>
      </c>
      <c r="BB18" s="121">
        <v>1085</v>
      </c>
      <c r="BC18" s="121">
        <v>0</v>
      </c>
      <c r="BD18" s="121">
        <v>0</v>
      </c>
      <c r="BE18" s="121">
        <v>15376</v>
      </c>
      <c r="BF18" s="121">
        <f>SUM(AE18,+AM18,+BE18)</f>
        <v>674353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28233</v>
      </c>
      <c r="BP18" s="121">
        <f>SUM(BQ18:BT18)</f>
        <v>12893</v>
      </c>
      <c r="BQ18" s="121">
        <v>12893</v>
      </c>
      <c r="BR18" s="121">
        <v>0</v>
      </c>
      <c r="BS18" s="121">
        <v>0</v>
      </c>
      <c r="BT18" s="121">
        <v>0</v>
      </c>
      <c r="BU18" s="121">
        <f>SUM(BV18:BX18)</f>
        <v>1568</v>
      </c>
      <c r="BV18" s="121">
        <v>1568</v>
      </c>
      <c r="BW18" s="121">
        <v>0</v>
      </c>
      <c r="BX18" s="121">
        <v>0</v>
      </c>
      <c r="BY18" s="121">
        <v>0</v>
      </c>
      <c r="BZ18" s="121">
        <f>SUM(CA18:CD18)</f>
        <v>13772</v>
      </c>
      <c r="CA18" s="121">
        <v>0</v>
      </c>
      <c r="CB18" s="121">
        <v>0</v>
      </c>
      <c r="CC18" s="121">
        <v>13772</v>
      </c>
      <c r="CD18" s="121">
        <v>0</v>
      </c>
      <c r="CE18" s="121">
        <v>52907</v>
      </c>
      <c r="CF18" s="121">
        <v>0</v>
      </c>
      <c r="CG18" s="121">
        <v>1727</v>
      </c>
      <c r="CH18" s="121">
        <f>SUM(BG18,+BO18,+CG18)</f>
        <v>29960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687210</v>
      </c>
      <c r="CR18" s="121">
        <f>SUM(AN18,+BP18)</f>
        <v>196363</v>
      </c>
      <c r="CS18" s="121">
        <f>SUM(AO18,+BQ18)</f>
        <v>25786</v>
      </c>
      <c r="CT18" s="121">
        <f>SUM(AP18,+BR18)</f>
        <v>170577</v>
      </c>
      <c r="CU18" s="121">
        <f>SUM(AQ18,+BS18)</f>
        <v>0</v>
      </c>
      <c r="CV18" s="121">
        <f>SUM(AR18,+BT18)</f>
        <v>0</v>
      </c>
      <c r="CW18" s="121">
        <f>SUM(AS18,+BU18)</f>
        <v>51583</v>
      </c>
      <c r="CX18" s="121">
        <f>SUM(AT18,+BV18)</f>
        <v>15796</v>
      </c>
      <c r="CY18" s="121">
        <f>SUM(AU18,+BW18)</f>
        <v>11590</v>
      </c>
      <c r="CZ18" s="121">
        <f>SUM(AV18,+BX18)</f>
        <v>24197</v>
      </c>
      <c r="DA18" s="121">
        <f>SUM(AW18,+BY18)</f>
        <v>6589</v>
      </c>
      <c r="DB18" s="121">
        <f>SUM(AX18,+BZ18)</f>
        <v>432675</v>
      </c>
      <c r="DC18" s="121">
        <f>SUM(AY18,+CA18)</f>
        <v>0</v>
      </c>
      <c r="DD18" s="121">
        <f>SUM(AZ18,+CB18)</f>
        <v>0</v>
      </c>
      <c r="DE18" s="121">
        <f>SUM(BA18,+CC18)</f>
        <v>431590</v>
      </c>
      <c r="DF18" s="121">
        <f>SUM(BB18,+CD18)</f>
        <v>1085</v>
      </c>
      <c r="DG18" s="121">
        <f>SUM(BC18,+CE18)</f>
        <v>52907</v>
      </c>
      <c r="DH18" s="121">
        <f>SUM(BD18,+CF18)</f>
        <v>0</v>
      </c>
      <c r="DI18" s="121">
        <f>SUM(BE18,+CG18)</f>
        <v>17103</v>
      </c>
      <c r="DJ18" s="121">
        <f>SUM(BF18,+CH18)</f>
        <v>704313</v>
      </c>
    </row>
    <row r="19" spans="1:114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SUM(E19,+L19)</f>
        <v>363173</v>
      </c>
      <c r="E19" s="121">
        <f>SUM(F19:I19,K19)</f>
        <v>72588</v>
      </c>
      <c r="F19" s="121">
        <v>0</v>
      </c>
      <c r="G19" s="121">
        <v>0</v>
      </c>
      <c r="H19" s="121">
        <v>0</v>
      </c>
      <c r="I19" s="121">
        <v>72588</v>
      </c>
      <c r="J19" s="122" t="s">
        <v>428</v>
      </c>
      <c r="K19" s="121">
        <v>0</v>
      </c>
      <c r="L19" s="121">
        <v>290585</v>
      </c>
      <c r="M19" s="121">
        <f>SUM(N19,+U19)</f>
        <v>69165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428</v>
      </c>
      <c r="T19" s="121">
        <v>0</v>
      </c>
      <c r="U19" s="121">
        <v>69165</v>
      </c>
      <c r="V19" s="121">
        <f>+SUM(D19,M19)</f>
        <v>432338</v>
      </c>
      <c r="W19" s="121">
        <f>+SUM(E19,N19)</f>
        <v>72588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72588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359750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253148</v>
      </c>
      <c r="AN19" s="121">
        <f>SUM(AO19:AR19)</f>
        <v>70171</v>
      </c>
      <c r="AO19" s="121">
        <v>70171</v>
      </c>
      <c r="AP19" s="121">
        <v>0</v>
      </c>
      <c r="AQ19" s="121">
        <v>0</v>
      </c>
      <c r="AR19" s="121">
        <v>0</v>
      </c>
      <c r="AS19" s="121">
        <f>SUM(AT19:AV19)</f>
        <v>10495</v>
      </c>
      <c r="AT19" s="121">
        <v>0</v>
      </c>
      <c r="AU19" s="121">
        <v>0</v>
      </c>
      <c r="AV19" s="121">
        <v>10495</v>
      </c>
      <c r="AW19" s="121">
        <v>0</v>
      </c>
      <c r="AX19" s="121">
        <f>SUM(AY19:BB19)</f>
        <v>172482</v>
      </c>
      <c r="AY19" s="121">
        <v>172482</v>
      </c>
      <c r="AZ19" s="121">
        <v>0</v>
      </c>
      <c r="BA19" s="121">
        <v>0</v>
      </c>
      <c r="BB19" s="121">
        <v>0</v>
      </c>
      <c r="BC19" s="121">
        <v>110025</v>
      </c>
      <c r="BD19" s="121">
        <v>0</v>
      </c>
      <c r="BE19" s="121">
        <v>0</v>
      </c>
      <c r="BF19" s="121">
        <f>SUM(AE19,+AM19,+BE19)</f>
        <v>253148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8537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8537</v>
      </c>
      <c r="BV19" s="121">
        <v>8537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60628</v>
      </c>
      <c r="CF19" s="121">
        <v>0</v>
      </c>
      <c r="CG19" s="121">
        <v>0</v>
      </c>
      <c r="CH19" s="121">
        <f>SUM(BG19,+BO19,+CG19)</f>
        <v>8537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261685</v>
      </c>
      <c r="CR19" s="121">
        <f>SUM(AN19,+BP19)</f>
        <v>70171</v>
      </c>
      <c r="CS19" s="121">
        <f>SUM(AO19,+BQ19)</f>
        <v>70171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19032</v>
      </c>
      <c r="CX19" s="121">
        <f>SUM(AT19,+BV19)</f>
        <v>8537</v>
      </c>
      <c r="CY19" s="121">
        <f>SUM(AU19,+BW19)</f>
        <v>0</v>
      </c>
      <c r="CZ19" s="121">
        <f>SUM(AV19,+BX19)</f>
        <v>10495</v>
      </c>
      <c r="DA19" s="121">
        <f>SUM(AW19,+BY19)</f>
        <v>0</v>
      </c>
      <c r="DB19" s="121">
        <f>SUM(AX19,+BZ19)</f>
        <v>172482</v>
      </c>
      <c r="DC19" s="121">
        <f>SUM(AY19,+CA19)</f>
        <v>172482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170653</v>
      </c>
      <c r="DH19" s="121">
        <f>SUM(BD19,+CF19)</f>
        <v>0</v>
      </c>
      <c r="DI19" s="121">
        <f>SUM(BE19,+CG19)</f>
        <v>0</v>
      </c>
      <c r="DJ19" s="121">
        <f>SUM(BF19,+CH19)</f>
        <v>261685</v>
      </c>
    </row>
    <row r="20" spans="1:114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SUM(E20,+L20)</f>
        <v>34841</v>
      </c>
      <c r="E20" s="121">
        <f>SUM(F20:I20,K20)</f>
        <v>3167</v>
      </c>
      <c r="F20" s="121">
        <v>0</v>
      </c>
      <c r="G20" s="121">
        <v>42</v>
      </c>
      <c r="H20" s="121">
        <v>0</v>
      </c>
      <c r="I20" s="121">
        <v>3120</v>
      </c>
      <c r="J20" s="122" t="s">
        <v>428</v>
      </c>
      <c r="K20" s="121">
        <v>5</v>
      </c>
      <c r="L20" s="121">
        <v>31674</v>
      </c>
      <c r="M20" s="121">
        <f>SUM(N20,+U20)</f>
        <v>23547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428</v>
      </c>
      <c r="T20" s="121">
        <v>0</v>
      </c>
      <c r="U20" s="121">
        <v>23547</v>
      </c>
      <c r="V20" s="121">
        <f>+SUM(D20,M20)</f>
        <v>58388</v>
      </c>
      <c r="W20" s="121">
        <f>+SUM(E20,N20)</f>
        <v>3167</v>
      </c>
      <c r="X20" s="121">
        <f>+SUM(F20,O20)</f>
        <v>0</v>
      </c>
      <c r="Y20" s="121">
        <f>+SUM(G20,P20)</f>
        <v>42</v>
      </c>
      <c r="Z20" s="121">
        <f>+SUM(H20,Q20)</f>
        <v>0</v>
      </c>
      <c r="AA20" s="121">
        <f>+SUM(I20,R20)</f>
        <v>3120</v>
      </c>
      <c r="AB20" s="122" t="str">
        <f>IF(+SUM(J20,S20)=0,"-",+SUM(J20,S20))</f>
        <v>-</v>
      </c>
      <c r="AC20" s="121">
        <f>+SUM(K20,T20)</f>
        <v>5</v>
      </c>
      <c r="AD20" s="121">
        <f>+SUM(L20,U20)</f>
        <v>55221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31581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1117</v>
      </c>
      <c r="AT20" s="121">
        <v>1117</v>
      </c>
      <c r="AU20" s="121">
        <v>0</v>
      </c>
      <c r="AV20" s="121">
        <v>0</v>
      </c>
      <c r="AW20" s="121">
        <v>380</v>
      </c>
      <c r="AX20" s="121">
        <f>SUM(AY20:BB20)</f>
        <v>30084</v>
      </c>
      <c r="AY20" s="121">
        <v>11770</v>
      </c>
      <c r="AZ20" s="121">
        <v>14655</v>
      </c>
      <c r="BA20" s="121">
        <v>3659</v>
      </c>
      <c r="BB20" s="121">
        <v>0</v>
      </c>
      <c r="BC20" s="121">
        <v>3260</v>
      </c>
      <c r="BD20" s="121">
        <v>0</v>
      </c>
      <c r="BE20" s="121">
        <v>0</v>
      </c>
      <c r="BF20" s="121">
        <f>SUM(AE20,+AM20,+BE20)</f>
        <v>31581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23547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31581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1117</v>
      </c>
      <c r="CX20" s="121">
        <f>SUM(AT20,+BV20)</f>
        <v>1117</v>
      </c>
      <c r="CY20" s="121">
        <f>SUM(AU20,+BW20)</f>
        <v>0</v>
      </c>
      <c r="CZ20" s="121">
        <f>SUM(AV20,+BX20)</f>
        <v>0</v>
      </c>
      <c r="DA20" s="121">
        <f>SUM(AW20,+BY20)</f>
        <v>380</v>
      </c>
      <c r="DB20" s="121">
        <f>SUM(AX20,+BZ20)</f>
        <v>30084</v>
      </c>
      <c r="DC20" s="121">
        <f>SUM(AY20,+CA20)</f>
        <v>11770</v>
      </c>
      <c r="DD20" s="121">
        <f>SUM(AZ20,+CB20)</f>
        <v>14655</v>
      </c>
      <c r="DE20" s="121">
        <f>SUM(BA20,+CC20)</f>
        <v>3659</v>
      </c>
      <c r="DF20" s="121">
        <f>SUM(BB20,+CD20)</f>
        <v>0</v>
      </c>
      <c r="DG20" s="121">
        <f>SUM(BC20,+CE20)</f>
        <v>26807</v>
      </c>
      <c r="DH20" s="121">
        <f>SUM(BD20,+CF20)</f>
        <v>0</v>
      </c>
      <c r="DI20" s="121">
        <f>SUM(BE20,+CG20)</f>
        <v>0</v>
      </c>
      <c r="DJ20" s="121">
        <f>SUM(BF20,+CH20)</f>
        <v>31581</v>
      </c>
    </row>
    <row r="21" spans="1:114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SUM(E21,+L21)</f>
        <v>272908</v>
      </c>
      <c r="E21" s="121">
        <f>SUM(F21:I21,K21)</f>
        <v>47058</v>
      </c>
      <c r="F21" s="121">
        <v>0</v>
      </c>
      <c r="G21" s="121">
        <v>0</v>
      </c>
      <c r="H21" s="121">
        <v>24400</v>
      </c>
      <c r="I21" s="121">
        <v>21588</v>
      </c>
      <c r="J21" s="122" t="s">
        <v>428</v>
      </c>
      <c r="K21" s="121">
        <v>1070</v>
      </c>
      <c r="L21" s="121">
        <v>225850</v>
      </c>
      <c r="M21" s="121">
        <f>SUM(N21,+U21)</f>
        <v>120248</v>
      </c>
      <c r="N21" s="121">
        <f>SUM(O21:R21,T21)</f>
        <v>3152</v>
      </c>
      <c r="O21" s="121">
        <v>0</v>
      </c>
      <c r="P21" s="121">
        <v>0</v>
      </c>
      <c r="Q21" s="121">
        <v>0</v>
      </c>
      <c r="R21" s="121">
        <v>3152</v>
      </c>
      <c r="S21" s="122" t="s">
        <v>428</v>
      </c>
      <c r="T21" s="121">
        <v>0</v>
      </c>
      <c r="U21" s="121">
        <v>117096</v>
      </c>
      <c r="V21" s="121">
        <f>+SUM(D21,M21)</f>
        <v>393156</v>
      </c>
      <c r="W21" s="121">
        <f>+SUM(E21,N21)</f>
        <v>50210</v>
      </c>
      <c r="X21" s="121">
        <f>+SUM(F21,O21)</f>
        <v>0</v>
      </c>
      <c r="Y21" s="121">
        <f>+SUM(G21,P21)</f>
        <v>0</v>
      </c>
      <c r="Z21" s="121">
        <f>+SUM(H21,Q21)</f>
        <v>24400</v>
      </c>
      <c r="AA21" s="121">
        <f>+SUM(I21,R21)</f>
        <v>24740</v>
      </c>
      <c r="AB21" s="122" t="str">
        <f>IF(+SUM(J21,S21)=0,"-",+SUM(J21,S21))</f>
        <v>-</v>
      </c>
      <c r="AC21" s="121">
        <f>+SUM(K21,T21)</f>
        <v>1070</v>
      </c>
      <c r="AD21" s="121">
        <f>+SUM(L21,U21)</f>
        <v>342946</v>
      </c>
      <c r="AE21" s="121">
        <f>SUM(AF21,+AK21)</f>
        <v>28736</v>
      </c>
      <c r="AF21" s="121">
        <f>SUM(AG21:AJ21)</f>
        <v>28736</v>
      </c>
      <c r="AG21" s="121">
        <v>0</v>
      </c>
      <c r="AH21" s="121">
        <v>28736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242791</v>
      </c>
      <c r="AN21" s="121">
        <f>SUM(AO21:AR21)</f>
        <v>103712</v>
      </c>
      <c r="AO21" s="121">
        <v>15505</v>
      </c>
      <c r="AP21" s="121">
        <v>67842</v>
      </c>
      <c r="AQ21" s="121">
        <v>20365</v>
      </c>
      <c r="AR21" s="121">
        <v>0</v>
      </c>
      <c r="AS21" s="121">
        <f>SUM(AT21:AV21)</f>
        <v>34232</v>
      </c>
      <c r="AT21" s="121">
        <v>8781</v>
      </c>
      <c r="AU21" s="121">
        <v>22292</v>
      </c>
      <c r="AV21" s="121">
        <v>3159</v>
      </c>
      <c r="AW21" s="121">
        <v>0</v>
      </c>
      <c r="AX21" s="121">
        <f>SUM(AY21:BB21)</f>
        <v>104847</v>
      </c>
      <c r="AY21" s="121">
        <v>33398</v>
      </c>
      <c r="AZ21" s="121">
        <v>63934</v>
      </c>
      <c r="BA21" s="121">
        <v>6688</v>
      </c>
      <c r="BB21" s="121">
        <v>827</v>
      </c>
      <c r="BC21" s="121">
        <v>0</v>
      </c>
      <c r="BD21" s="121">
        <v>0</v>
      </c>
      <c r="BE21" s="121">
        <v>1381</v>
      </c>
      <c r="BF21" s="121">
        <f>SUM(AE21,+AM21,+BE21)</f>
        <v>272908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119888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119888</v>
      </c>
      <c r="CA21" s="121">
        <v>17183</v>
      </c>
      <c r="CB21" s="121">
        <v>0</v>
      </c>
      <c r="CC21" s="121">
        <v>102705</v>
      </c>
      <c r="CD21" s="121">
        <v>0</v>
      </c>
      <c r="CE21" s="121">
        <v>0</v>
      </c>
      <c r="CF21" s="121">
        <v>0</v>
      </c>
      <c r="CG21" s="121">
        <v>360</v>
      </c>
      <c r="CH21" s="121">
        <f>SUM(BG21,+BO21,+CG21)</f>
        <v>120248</v>
      </c>
      <c r="CI21" s="121">
        <f>SUM(AE21,+BG21)</f>
        <v>28736</v>
      </c>
      <c r="CJ21" s="121">
        <f>SUM(AF21,+BH21)</f>
        <v>28736</v>
      </c>
      <c r="CK21" s="121">
        <f>SUM(AG21,+BI21)</f>
        <v>0</v>
      </c>
      <c r="CL21" s="121">
        <f>SUM(AH21,+BJ21)</f>
        <v>28736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362679</v>
      </c>
      <c r="CR21" s="121">
        <f>SUM(AN21,+BP21)</f>
        <v>103712</v>
      </c>
      <c r="CS21" s="121">
        <f>SUM(AO21,+BQ21)</f>
        <v>15505</v>
      </c>
      <c r="CT21" s="121">
        <f>SUM(AP21,+BR21)</f>
        <v>67842</v>
      </c>
      <c r="CU21" s="121">
        <f>SUM(AQ21,+BS21)</f>
        <v>20365</v>
      </c>
      <c r="CV21" s="121">
        <f>SUM(AR21,+BT21)</f>
        <v>0</v>
      </c>
      <c r="CW21" s="121">
        <f>SUM(AS21,+BU21)</f>
        <v>34232</v>
      </c>
      <c r="CX21" s="121">
        <f>SUM(AT21,+BV21)</f>
        <v>8781</v>
      </c>
      <c r="CY21" s="121">
        <f>SUM(AU21,+BW21)</f>
        <v>22292</v>
      </c>
      <c r="CZ21" s="121">
        <f>SUM(AV21,+BX21)</f>
        <v>3159</v>
      </c>
      <c r="DA21" s="121">
        <f>SUM(AW21,+BY21)</f>
        <v>0</v>
      </c>
      <c r="DB21" s="121">
        <f>SUM(AX21,+BZ21)</f>
        <v>224735</v>
      </c>
      <c r="DC21" s="121">
        <f>SUM(AY21,+CA21)</f>
        <v>50581</v>
      </c>
      <c r="DD21" s="121">
        <f>SUM(AZ21,+CB21)</f>
        <v>63934</v>
      </c>
      <c r="DE21" s="121">
        <f>SUM(BA21,+CC21)</f>
        <v>109393</v>
      </c>
      <c r="DF21" s="121">
        <f>SUM(BB21,+CD21)</f>
        <v>827</v>
      </c>
      <c r="DG21" s="121">
        <f>SUM(BC21,+CE21)</f>
        <v>0</v>
      </c>
      <c r="DH21" s="121">
        <f>SUM(BD21,+CF21)</f>
        <v>0</v>
      </c>
      <c r="DI21" s="121">
        <f>SUM(BE21,+CG21)</f>
        <v>1741</v>
      </c>
      <c r="DJ21" s="121">
        <f>SUM(BF21,+CH21)</f>
        <v>393156</v>
      </c>
    </row>
    <row r="22" spans="1:114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SUM(E22,+L22)</f>
        <v>324450</v>
      </c>
      <c r="E22" s="121">
        <f>SUM(F22:I22,K22)</f>
        <v>31551</v>
      </c>
      <c r="F22" s="121">
        <v>4418</v>
      </c>
      <c r="G22" s="121">
        <v>4531</v>
      </c>
      <c r="H22" s="121">
        <v>0</v>
      </c>
      <c r="I22" s="121">
        <v>18422</v>
      </c>
      <c r="J22" s="122" t="s">
        <v>428</v>
      </c>
      <c r="K22" s="121">
        <v>4180</v>
      </c>
      <c r="L22" s="121">
        <v>292899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428</v>
      </c>
      <c r="T22" s="121">
        <v>0</v>
      </c>
      <c r="U22" s="121">
        <v>0</v>
      </c>
      <c r="V22" s="121">
        <f>+SUM(D22,M22)</f>
        <v>324450</v>
      </c>
      <c r="W22" s="121">
        <f>+SUM(E22,N22)</f>
        <v>31551</v>
      </c>
      <c r="X22" s="121">
        <f>+SUM(F22,O22)</f>
        <v>4418</v>
      </c>
      <c r="Y22" s="121">
        <f>+SUM(G22,P22)</f>
        <v>4531</v>
      </c>
      <c r="Z22" s="121">
        <f>+SUM(H22,Q22)</f>
        <v>0</v>
      </c>
      <c r="AA22" s="121">
        <f>+SUM(I22,R22)</f>
        <v>18422</v>
      </c>
      <c r="AB22" s="122" t="str">
        <f>IF(+SUM(J22,S22)=0,"-",+SUM(J22,S22))</f>
        <v>-</v>
      </c>
      <c r="AC22" s="121">
        <f>+SUM(K22,T22)</f>
        <v>4180</v>
      </c>
      <c r="AD22" s="121">
        <f>+SUM(L22,U22)</f>
        <v>292899</v>
      </c>
      <c r="AE22" s="121">
        <f>SUM(AF22,+AK22)</f>
        <v>13255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13255</v>
      </c>
      <c r="AL22" s="121">
        <v>0</v>
      </c>
      <c r="AM22" s="121">
        <f>SUM(AN22,AS22,AW22,AX22,BD22)</f>
        <v>286799</v>
      </c>
      <c r="AN22" s="121">
        <f>SUM(AO22:AR22)</f>
        <v>134854</v>
      </c>
      <c r="AO22" s="121">
        <v>26971</v>
      </c>
      <c r="AP22" s="121">
        <v>94398</v>
      </c>
      <c r="AQ22" s="121">
        <v>13485</v>
      </c>
      <c r="AR22" s="121">
        <v>0</v>
      </c>
      <c r="AS22" s="121">
        <f>SUM(AT22:AV22)</f>
        <v>85459</v>
      </c>
      <c r="AT22" s="121">
        <v>9637</v>
      </c>
      <c r="AU22" s="121">
        <v>75822</v>
      </c>
      <c r="AV22" s="121">
        <v>0</v>
      </c>
      <c r="AW22" s="121">
        <v>9708</v>
      </c>
      <c r="AX22" s="121">
        <f>SUM(AY22:BB22)</f>
        <v>56778</v>
      </c>
      <c r="AY22" s="121">
        <v>0</v>
      </c>
      <c r="AZ22" s="121">
        <v>17620</v>
      </c>
      <c r="BA22" s="121">
        <v>5246</v>
      </c>
      <c r="BB22" s="121">
        <v>33912</v>
      </c>
      <c r="BC22" s="121">
        <v>24396</v>
      </c>
      <c r="BD22" s="121">
        <v>0</v>
      </c>
      <c r="BE22" s="121">
        <v>0</v>
      </c>
      <c r="BF22" s="121">
        <f>SUM(AE22,+AM22,+BE22)</f>
        <v>300054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13255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13255</v>
      </c>
      <c r="CP22" s="121">
        <f>SUM(AL22,+BN22)</f>
        <v>0</v>
      </c>
      <c r="CQ22" s="121">
        <f>SUM(AM22,+BO22)</f>
        <v>286799</v>
      </c>
      <c r="CR22" s="121">
        <f>SUM(AN22,+BP22)</f>
        <v>134854</v>
      </c>
      <c r="CS22" s="121">
        <f>SUM(AO22,+BQ22)</f>
        <v>26971</v>
      </c>
      <c r="CT22" s="121">
        <f>SUM(AP22,+BR22)</f>
        <v>94398</v>
      </c>
      <c r="CU22" s="121">
        <f>SUM(AQ22,+BS22)</f>
        <v>13485</v>
      </c>
      <c r="CV22" s="121">
        <f>SUM(AR22,+BT22)</f>
        <v>0</v>
      </c>
      <c r="CW22" s="121">
        <f>SUM(AS22,+BU22)</f>
        <v>85459</v>
      </c>
      <c r="CX22" s="121">
        <f>SUM(AT22,+BV22)</f>
        <v>9637</v>
      </c>
      <c r="CY22" s="121">
        <f>SUM(AU22,+BW22)</f>
        <v>75822</v>
      </c>
      <c r="CZ22" s="121">
        <f>SUM(AV22,+BX22)</f>
        <v>0</v>
      </c>
      <c r="DA22" s="121">
        <f>SUM(AW22,+BY22)</f>
        <v>9708</v>
      </c>
      <c r="DB22" s="121">
        <f>SUM(AX22,+BZ22)</f>
        <v>56778</v>
      </c>
      <c r="DC22" s="121">
        <f>SUM(AY22,+CA22)</f>
        <v>0</v>
      </c>
      <c r="DD22" s="121">
        <f>SUM(AZ22,+CB22)</f>
        <v>17620</v>
      </c>
      <c r="DE22" s="121">
        <f>SUM(BA22,+CC22)</f>
        <v>5246</v>
      </c>
      <c r="DF22" s="121">
        <f>SUM(BB22,+CD22)</f>
        <v>33912</v>
      </c>
      <c r="DG22" s="121">
        <f>SUM(BC22,+CE22)</f>
        <v>24396</v>
      </c>
      <c r="DH22" s="121">
        <f>SUM(BD22,+CF22)</f>
        <v>0</v>
      </c>
      <c r="DI22" s="121">
        <f>SUM(BE22,+CG22)</f>
        <v>0</v>
      </c>
      <c r="DJ22" s="121">
        <f>SUM(BF22,+CH22)</f>
        <v>300054</v>
      </c>
    </row>
    <row r="23" spans="1:114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SUM(E23,+L23)</f>
        <v>390653</v>
      </c>
      <c r="E23" s="121">
        <f>SUM(F23:I23,K23)</f>
        <v>66536</v>
      </c>
      <c r="F23" s="121">
        <v>0</v>
      </c>
      <c r="G23" s="121">
        <v>0</v>
      </c>
      <c r="H23" s="121">
        <v>0</v>
      </c>
      <c r="I23" s="121">
        <v>64404</v>
      </c>
      <c r="J23" s="122" t="s">
        <v>428</v>
      </c>
      <c r="K23" s="121">
        <v>2132</v>
      </c>
      <c r="L23" s="121">
        <v>324117</v>
      </c>
      <c r="M23" s="121">
        <f>SUM(N23,+U23)</f>
        <v>95182</v>
      </c>
      <c r="N23" s="121">
        <f>SUM(O23:R23,T23)</f>
        <v>6455</v>
      </c>
      <c r="O23" s="121">
        <v>1216</v>
      </c>
      <c r="P23" s="121">
        <v>1216</v>
      </c>
      <c r="Q23" s="121">
        <v>0</v>
      </c>
      <c r="R23" s="121">
        <v>4023</v>
      </c>
      <c r="S23" s="122" t="s">
        <v>428</v>
      </c>
      <c r="T23" s="121">
        <v>0</v>
      </c>
      <c r="U23" s="121">
        <v>88727</v>
      </c>
      <c r="V23" s="121">
        <f>+SUM(D23,M23)</f>
        <v>485835</v>
      </c>
      <c r="W23" s="121">
        <f>+SUM(E23,N23)</f>
        <v>72991</v>
      </c>
      <c r="X23" s="121">
        <f>+SUM(F23,O23)</f>
        <v>1216</v>
      </c>
      <c r="Y23" s="121">
        <f>+SUM(G23,P23)</f>
        <v>1216</v>
      </c>
      <c r="Z23" s="121">
        <f>+SUM(H23,Q23)</f>
        <v>0</v>
      </c>
      <c r="AA23" s="121">
        <f>+SUM(I23,R23)</f>
        <v>68427</v>
      </c>
      <c r="AB23" s="122" t="str">
        <f>IF(+SUM(J23,S23)=0,"-",+SUM(J23,S23))</f>
        <v>-</v>
      </c>
      <c r="AC23" s="121">
        <f>+SUM(K23,T23)</f>
        <v>2132</v>
      </c>
      <c r="AD23" s="121">
        <f>+SUM(L23,U23)</f>
        <v>412844</v>
      </c>
      <c r="AE23" s="121">
        <f>SUM(AF23,+AK23)</f>
        <v>627</v>
      </c>
      <c r="AF23" s="121">
        <f>SUM(AG23:AJ23)</f>
        <v>627</v>
      </c>
      <c r="AG23" s="121">
        <v>0</v>
      </c>
      <c r="AH23" s="121">
        <v>627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390026</v>
      </c>
      <c r="AN23" s="121">
        <f>SUM(AO23:AR23)</f>
        <v>122722</v>
      </c>
      <c r="AO23" s="121">
        <v>47945</v>
      </c>
      <c r="AP23" s="121">
        <v>59504</v>
      </c>
      <c r="AQ23" s="121">
        <v>15273</v>
      </c>
      <c r="AR23" s="121">
        <v>0</v>
      </c>
      <c r="AS23" s="121">
        <f>SUM(AT23:AV23)</f>
        <v>12331</v>
      </c>
      <c r="AT23" s="121">
        <v>5740</v>
      </c>
      <c r="AU23" s="121">
        <v>6591</v>
      </c>
      <c r="AV23" s="121">
        <v>0</v>
      </c>
      <c r="AW23" s="121">
        <v>0</v>
      </c>
      <c r="AX23" s="121">
        <f>SUM(AY23:BB23)</f>
        <v>254630</v>
      </c>
      <c r="AY23" s="121">
        <v>45573</v>
      </c>
      <c r="AZ23" s="121">
        <v>34912</v>
      </c>
      <c r="BA23" s="121">
        <v>174145</v>
      </c>
      <c r="BB23" s="121">
        <v>0</v>
      </c>
      <c r="BC23" s="121">
        <v>0</v>
      </c>
      <c r="BD23" s="121">
        <v>343</v>
      </c>
      <c r="BE23" s="121">
        <v>0</v>
      </c>
      <c r="BF23" s="121">
        <f>SUM(AE23,+AM23,+BE23)</f>
        <v>390653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95182</v>
      </c>
      <c r="BP23" s="121">
        <f>SUM(BQ23:BT23)</f>
        <v>3888</v>
      </c>
      <c r="BQ23" s="121">
        <v>3888</v>
      </c>
      <c r="BR23" s="121">
        <v>0</v>
      </c>
      <c r="BS23" s="121">
        <v>0</v>
      </c>
      <c r="BT23" s="121">
        <v>0</v>
      </c>
      <c r="BU23" s="121">
        <f>SUM(BV23:BX23)</f>
        <v>33419</v>
      </c>
      <c r="BV23" s="121">
        <v>0</v>
      </c>
      <c r="BW23" s="121">
        <v>33419</v>
      </c>
      <c r="BX23" s="121">
        <v>0</v>
      </c>
      <c r="BY23" s="121">
        <v>0</v>
      </c>
      <c r="BZ23" s="121">
        <f>SUM(CA23:CD23)</f>
        <v>57875</v>
      </c>
      <c r="CA23" s="121">
        <v>28524</v>
      </c>
      <c r="CB23" s="121">
        <v>29168</v>
      </c>
      <c r="CC23" s="121">
        <v>183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95182</v>
      </c>
      <c r="CI23" s="121">
        <f>SUM(AE23,+BG23)</f>
        <v>627</v>
      </c>
      <c r="CJ23" s="121">
        <f>SUM(AF23,+BH23)</f>
        <v>627</v>
      </c>
      <c r="CK23" s="121">
        <f>SUM(AG23,+BI23)</f>
        <v>0</v>
      </c>
      <c r="CL23" s="121">
        <f>SUM(AH23,+BJ23)</f>
        <v>627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485208</v>
      </c>
      <c r="CR23" s="121">
        <f>SUM(AN23,+BP23)</f>
        <v>126610</v>
      </c>
      <c r="CS23" s="121">
        <f>SUM(AO23,+BQ23)</f>
        <v>51833</v>
      </c>
      <c r="CT23" s="121">
        <f>SUM(AP23,+BR23)</f>
        <v>59504</v>
      </c>
      <c r="CU23" s="121">
        <f>SUM(AQ23,+BS23)</f>
        <v>15273</v>
      </c>
      <c r="CV23" s="121">
        <f>SUM(AR23,+BT23)</f>
        <v>0</v>
      </c>
      <c r="CW23" s="121">
        <f>SUM(AS23,+BU23)</f>
        <v>45750</v>
      </c>
      <c r="CX23" s="121">
        <f>SUM(AT23,+BV23)</f>
        <v>5740</v>
      </c>
      <c r="CY23" s="121">
        <f>SUM(AU23,+BW23)</f>
        <v>40010</v>
      </c>
      <c r="CZ23" s="121">
        <f>SUM(AV23,+BX23)</f>
        <v>0</v>
      </c>
      <c r="DA23" s="121">
        <f>SUM(AW23,+BY23)</f>
        <v>0</v>
      </c>
      <c r="DB23" s="121">
        <f>SUM(AX23,+BZ23)</f>
        <v>312505</v>
      </c>
      <c r="DC23" s="121">
        <f>SUM(AY23,+CA23)</f>
        <v>74097</v>
      </c>
      <c r="DD23" s="121">
        <f>SUM(AZ23,+CB23)</f>
        <v>64080</v>
      </c>
      <c r="DE23" s="121">
        <f>SUM(BA23,+CC23)</f>
        <v>174328</v>
      </c>
      <c r="DF23" s="121">
        <f>SUM(BB23,+CD23)</f>
        <v>0</v>
      </c>
      <c r="DG23" s="121">
        <f>SUM(BC23,+CE23)</f>
        <v>0</v>
      </c>
      <c r="DH23" s="121">
        <f>SUM(BD23,+CF23)</f>
        <v>343</v>
      </c>
      <c r="DI23" s="121">
        <f>SUM(BE23,+CG23)</f>
        <v>0</v>
      </c>
      <c r="DJ23" s="121">
        <f>SUM(BF23,+CH23)</f>
        <v>485835</v>
      </c>
    </row>
    <row r="24" spans="1:114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SUM(E24,+L24)</f>
        <v>264820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428</v>
      </c>
      <c r="K24" s="121">
        <v>0</v>
      </c>
      <c r="L24" s="121">
        <v>264820</v>
      </c>
      <c r="M24" s="121">
        <f>SUM(N24,+U24)</f>
        <v>78062</v>
      </c>
      <c r="N24" s="121">
        <f>SUM(O24:R24,T24)</f>
        <v>78062</v>
      </c>
      <c r="O24" s="121">
        <v>0</v>
      </c>
      <c r="P24" s="121">
        <v>0</v>
      </c>
      <c r="Q24" s="121">
        <v>0</v>
      </c>
      <c r="R24" s="121">
        <v>3000</v>
      </c>
      <c r="S24" s="122" t="s">
        <v>428</v>
      </c>
      <c r="T24" s="121">
        <v>75062</v>
      </c>
      <c r="U24" s="121">
        <v>0</v>
      </c>
      <c r="V24" s="121">
        <f>+SUM(D24,M24)</f>
        <v>342882</v>
      </c>
      <c r="W24" s="121">
        <f>+SUM(E24,N24)</f>
        <v>78062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3000</v>
      </c>
      <c r="AB24" s="122" t="str">
        <f>IF(+SUM(J24,S24)=0,"-",+SUM(J24,S24))</f>
        <v>-</v>
      </c>
      <c r="AC24" s="121">
        <f>+SUM(K24,T24)</f>
        <v>75062</v>
      </c>
      <c r="AD24" s="121">
        <f>+SUM(L24,U24)</f>
        <v>264820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116556</v>
      </c>
      <c r="AM24" s="121">
        <f>SUM(AN24,AS24,AW24,AX24,BD24)</f>
        <v>148264</v>
      </c>
      <c r="AN24" s="121">
        <f>SUM(AO24:AR24)</f>
        <v>59421</v>
      </c>
      <c r="AO24" s="121">
        <v>59421</v>
      </c>
      <c r="AP24" s="121">
        <v>0</v>
      </c>
      <c r="AQ24" s="121">
        <v>0</v>
      </c>
      <c r="AR24" s="121">
        <v>0</v>
      </c>
      <c r="AS24" s="121">
        <f>SUM(AT24:AV24)</f>
        <v>12862</v>
      </c>
      <c r="AT24" s="121">
        <v>7899</v>
      </c>
      <c r="AU24" s="121">
        <v>4963</v>
      </c>
      <c r="AV24" s="121">
        <v>0</v>
      </c>
      <c r="AW24" s="121">
        <v>0</v>
      </c>
      <c r="AX24" s="121">
        <f>SUM(AY24:BB24)</f>
        <v>75981</v>
      </c>
      <c r="AY24" s="121">
        <v>8227</v>
      </c>
      <c r="AZ24" s="121">
        <v>58175</v>
      </c>
      <c r="BA24" s="121">
        <v>128</v>
      </c>
      <c r="BB24" s="121">
        <v>9451</v>
      </c>
      <c r="BC24" s="121">
        <v>0</v>
      </c>
      <c r="BD24" s="121">
        <v>0</v>
      </c>
      <c r="BE24" s="121">
        <v>0</v>
      </c>
      <c r="BF24" s="121">
        <f>SUM(AE24,+AM24,+BE24)</f>
        <v>148264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78062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78062</v>
      </c>
      <c r="CA24" s="121">
        <v>0</v>
      </c>
      <c r="CB24" s="121">
        <v>0</v>
      </c>
      <c r="CC24" s="121">
        <v>0</v>
      </c>
      <c r="CD24" s="121">
        <v>78062</v>
      </c>
      <c r="CE24" s="121">
        <v>0</v>
      </c>
      <c r="CF24" s="121">
        <v>0</v>
      </c>
      <c r="CG24" s="121">
        <v>0</v>
      </c>
      <c r="CH24" s="121">
        <f>SUM(BG24,+BO24,+CG24)</f>
        <v>78062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116556</v>
      </c>
      <c r="CQ24" s="121">
        <f>SUM(AM24,+BO24)</f>
        <v>226326</v>
      </c>
      <c r="CR24" s="121">
        <f>SUM(AN24,+BP24)</f>
        <v>59421</v>
      </c>
      <c r="CS24" s="121">
        <f>SUM(AO24,+BQ24)</f>
        <v>59421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12862</v>
      </c>
      <c r="CX24" s="121">
        <f>SUM(AT24,+BV24)</f>
        <v>7899</v>
      </c>
      <c r="CY24" s="121">
        <f>SUM(AU24,+BW24)</f>
        <v>4963</v>
      </c>
      <c r="CZ24" s="121">
        <f>SUM(AV24,+BX24)</f>
        <v>0</v>
      </c>
      <c r="DA24" s="121">
        <f>SUM(AW24,+BY24)</f>
        <v>0</v>
      </c>
      <c r="DB24" s="121">
        <f>SUM(AX24,+BZ24)</f>
        <v>154043</v>
      </c>
      <c r="DC24" s="121">
        <f>SUM(AY24,+CA24)</f>
        <v>8227</v>
      </c>
      <c r="DD24" s="121">
        <f>SUM(AZ24,+CB24)</f>
        <v>58175</v>
      </c>
      <c r="DE24" s="121">
        <f>SUM(BA24,+CC24)</f>
        <v>128</v>
      </c>
      <c r="DF24" s="121">
        <f>SUM(BB24,+CD24)</f>
        <v>87513</v>
      </c>
      <c r="DG24" s="121">
        <f>SUM(BC24,+CE24)</f>
        <v>0</v>
      </c>
      <c r="DH24" s="121">
        <f>SUM(BD24,+CF24)</f>
        <v>0</v>
      </c>
      <c r="DI24" s="121">
        <f>SUM(BE24,+CG24)</f>
        <v>0</v>
      </c>
      <c r="DJ24" s="121">
        <f>SUM(BF24,+CH24)</f>
        <v>226326</v>
      </c>
    </row>
    <row r="25" spans="1:114" s="136" customFormat="1" ht="13.5" customHeight="1" x14ac:dyDescent="0.15">
      <c r="A25" s="119" t="s">
        <v>31</v>
      </c>
      <c r="B25" s="120" t="s">
        <v>375</v>
      </c>
      <c r="C25" s="119" t="s">
        <v>376</v>
      </c>
      <c r="D25" s="121">
        <f>SUM(E25,+L25)</f>
        <v>106214</v>
      </c>
      <c r="E25" s="121">
        <f>SUM(F25:I25,K25)</f>
        <v>20795</v>
      </c>
      <c r="F25" s="121">
        <v>0</v>
      </c>
      <c r="G25" s="121">
        <v>128</v>
      </c>
      <c r="H25" s="121">
        <v>500</v>
      </c>
      <c r="I25" s="121">
        <v>20147</v>
      </c>
      <c r="J25" s="122" t="s">
        <v>428</v>
      </c>
      <c r="K25" s="121">
        <v>20</v>
      </c>
      <c r="L25" s="121">
        <v>85419</v>
      </c>
      <c r="M25" s="121">
        <f>SUM(N25,+U25)</f>
        <v>1344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428</v>
      </c>
      <c r="T25" s="121">
        <v>0</v>
      </c>
      <c r="U25" s="121">
        <v>1344</v>
      </c>
      <c r="V25" s="121">
        <f>+SUM(D25,M25)</f>
        <v>107558</v>
      </c>
      <c r="W25" s="121">
        <f>+SUM(E25,N25)</f>
        <v>20795</v>
      </c>
      <c r="X25" s="121">
        <f>+SUM(F25,O25)</f>
        <v>0</v>
      </c>
      <c r="Y25" s="121">
        <f>+SUM(G25,P25)</f>
        <v>128</v>
      </c>
      <c r="Z25" s="121">
        <f>+SUM(H25,Q25)</f>
        <v>500</v>
      </c>
      <c r="AA25" s="121">
        <f>+SUM(I25,R25)</f>
        <v>20147</v>
      </c>
      <c r="AB25" s="122" t="str">
        <f>IF(+SUM(J25,S25)=0,"-",+SUM(J25,S25))</f>
        <v>-</v>
      </c>
      <c r="AC25" s="121">
        <f>+SUM(K25,T25)</f>
        <v>20</v>
      </c>
      <c r="AD25" s="121">
        <f>+SUM(L25,U25)</f>
        <v>86763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9702</v>
      </c>
      <c r="AM25" s="121">
        <f>SUM(AN25,AS25,AW25,AX25,BD25)</f>
        <v>93926</v>
      </c>
      <c r="AN25" s="121">
        <f>SUM(AO25:AR25)</f>
        <v>37569</v>
      </c>
      <c r="AO25" s="121">
        <v>0</v>
      </c>
      <c r="AP25" s="121">
        <v>37569</v>
      </c>
      <c r="AQ25" s="121">
        <v>0</v>
      </c>
      <c r="AR25" s="121">
        <v>0</v>
      </c>
      <c r="AS25" s="121">
        <f>SUM(AT25:AV25)</f>
        <v>11876</v>
      </c>
      <c r="AT25" s="121">
        <v>11876</v>
      </c>
      <c r="AU25" s="121">
        <v>0</v>
      </c>
      <c r="AV25" s="121">
        <v>0</v>
      </c>
      <c r="AW25" s="121">
        <v>0</v>
      </c>
      <c r="AX25" s="121">
        <f>SUM(AY25:BB25)</f>
        <v>44481</v>
      </c>
      <c r="AY25" s="121">
        <v>0</v>
      </c>
      <c r="AZ25" s="121">
        <v>36831</v>
      </c>
      <c r="BA25" s="121">
        <v>7650</v>
      </c>
      <c r="BB25" s="121">
        <v>0</v>
      </c>
      <c r="BC25" s="121">
        <v>0</v>
      </c>
      <c r="BD25" s="121">
        <v>0</v>
      </c>
      <c r="BE25" s="121">
        <v>2586</v>
      </c>
      <c r="BF25" s="121">
        <f>SUM(AE25,+AM25,+BE25)</f>
        <v>96512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1344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1344</v>
      </c>
      <c r="CA25" s="121">
        <v>0</v>
      </c>
      <c r="CB25" s="121">
        <v>1344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1344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9702</v>
      </c>
      <c r="CQ25" s="121">
        <f>SUM(AM25,+BO25)</f>
        <v>95270</v>
      </c>
      <c r="CR25" s="121">
        <f>SUM(AN25,+BP25)</f>
        <v>37569</v>
      </c>
      <c r="CS25" s="121">
        <f>SUM(AO25,+BQ25)</f>
        <v>0</v>
      </c>
      <c r="CT25" s="121">
        <f>SUM(AP25,+BR25)</f>
        <v>37569</v>
      </c>
      <c r="CU25" s="121">
        <f>SUM(AQ25,+BS25)</f>
        <v>0</v>
      </c>
      <c r="CV25" s="121">
        <f>SUM(AR25,+BT25)</f>
        <v>0</v>
      </c>
      <c r="CW25" s="121">
        <f>SUM(AS25,+BU25)</f>
        <v>11876</v>
      </c>
      <c r="CX25" s="121">
        <f>SUM(AT25,+BV25)</f>
        <v>11876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45825</v>
      </c>
      <c r="DC25" s="121">
        <f>SUM(AY25,+CA25)</f>
        <v>0</v>
      </c>
      <c r="DD25" s="121">
        <f>SUM(AZ25,+CB25)</f>
        <v>38175</v>
      </c>
      <c r="DE25" s="121">
        <f>SUM(BA25,+CC25)</f>
        <v>7650</v>
      </c>
      <c r="DF25" s="121">
        <f>SUM(BB25,+CD25)</f>
        <v>0</v>
      </c>
      <c r="DG25" s="121">
        <f>SUM(BC25,+CE25)</f>
        <v>0</v>
      </c>
      <c r="DH25" s="121">
        <f>SUM(BD25,+CF25)</f>
        <v>0</v>
      </c>
      <c r="DI25" s="121">
        <f>SUM(BE25,+CG25)</f>
        <v>2586</v>
      </c>
      <c r="DJ25" s="121">
        <f>SUM(BF25,+CH25)</f>
        <v>97856</v>
      </c>
    </row>
    <row r="26" spans="1:114" s="136" customFormat="1" ht="13.5" customHeight="1" x14ac:dyDescent="0.15">
      <c r="A26" s="119" t="s">
        <v>31</v>
      </c>
      <c r="B26" s="120" t="s">
        <v>377</v>
      </c>
      <c r="C26" s="119" t="s">
        <v>378</v>
      </c>
      <c r="D26" s="121">
        <f>SUM(E26,+L26)</f>
        <v>91560</v>
      </c>
      <c r="E26" s="121">
        <f>SUM(F26:I26,K26)</f>
        <v>15818</v>
      </c>
      <c r="F26" s="121">
        <v>0</v>
      </c>
      <c r="G26" s="121">
        <v>117</v>
      </c>
      <c r="H26" s="121">
        <v>500</v>
      </c>
      <c r="I26" s="121">
        <v>14947</v>
      </c>
      <c r="J26" s="122" t="s">
        <v>428</v>
      </c>
      <c r="K26" s="121">
        <v>254</v>
      </c>
      <c r="L26" s="121">
        <v>75742</v>
      </c>
      <c r="M26" s="121">
        <f>SUM(N26,+U26)</f>
        <v>9621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428</v>
      </c>
      <c r="T26" s="121">
        <v>0</v>
      </c>
      <c r="U26" s="121">
        <v>9621</v>
      </c>
      <c r="V26" s="121">
        <f>+SUM(D26,M26)</f>
        <v>101181</v>
      </c>
      <c r="W26" s="121">
        <f>+SUM(E26,N26)</f>
        <v>15818</v>
      </c>
      <c r="X26" s="121">
        <f>+SUM(F26,O26)</f>
        <v>0</v>
      </c>
      <c r="Y26" s="121">
        <f>+SUM(G26,P26)</f>
        <v>117</v>
      </c>
      <c r="Z26" s="121">
        <f>+SUM(H26,Q26)</f>
        <v>500</v>
      </c>
      <c r="AA26" s="121">
        <f>+SUM(I26,R26)</f>
        <v>14947</v>
      </c>
      <c r="AB26" s="122" t="str">
        <f>IF(+SUM(J26,S26)=0,"-",+SUM(J26,S26))</f>
        <v>-</v>
      </c>
      <c r="AC26" s="121">
        <f>+SUM(K26,T26)</f>
        <v>254</v>
      </c>
      <c r="AD26" s="121">
        <f>+SUM(L26,U26)</f>
        <v>85363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76627</v>
      </c>
      <c r="AN26" s="121">
        <f>SUM(AO26:AR26)</f>
        <v>39355</v>
      </c>
      <c r="AO26" s="121">
        <v>10724</v>
      </c>
      <c r="AP26" s="121">
        <v>28631</v>
      </c>
      <c r="AQ26" s="121">
        <v>0</v>
      </c>
      <c r="AR26" s="121">
        <v>0</v>
      </c>
      <c r="AS26" s="121">
        <f>SUM(AT26:AV26)</f>
        <v>3445</v>
      </c>
      <c r="AT26" s="121">
        <v>3445</v>
      </c>
      <c r="AU26" s="121">
        <v>0</v>
      </c>
      <c r="AV26" s="121">
        <v>0</v>
      </c>
      <c r="AW26" s="121">
        <v>0</v>
      </c>
      <c r="AX26" s="121">
        <f>SUM(AY26:BB26)</f>
        <v>33827</v>
      </c>
      <c r="AY26" s="121">
        <v>0</v>
      </c>
      <c r="AZ26" s="121">
        <v>27372</v>
      </c>
      <c r="BA26" s="121">
        <v>6455</v>
      </c>
      <c r="BB26" s="121">
        <v>0</v>
      </c>
      <c r="BC26" s="121">
        <v>7354</v>
      </c>
      <c r="BD26" s="121">
        <v>0</v>
      </c>
      <c r="BE26" s="121">
        <v>7579</v>
      </c>
      <c r="BF26" s="121">
        <f>SUM(AE26,+AM26,+BE26)</f>
        <v>84206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9621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9621</v>
      </c>
      <c r="CA26" s="121">
        <v>3300</v>
      </c>
      <c r="CB26" s="121">
        <v>6321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9621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86248</v>
      </c>
      <c r="CR26" s="121">
        <f>SUM(AN26,+BP26)</f>
        <v>39355</v>
      </c>
      <c r="CS26" s="121">
        <f>SUM(AO26,+BQ26)</f>
        <v>10724</v>
      </c>
      <c r="CT26" s="121">
        <f>SUM(AP26,+BR26)</f>
        <v>28631</v>
      </c>
      <c r="CU26" s="121">
        <f>SUM(AQ26,+BS26)</f>
        <v>0</v>
      </c>
      <c r="CV26" s="121">
        <f>SUM(AR26,+BT26)</f>
        <v>0</v>
      </c>
      <c r="CW26" s="121">
        <f>SUM(AS26,+BU26)</f>
        <v>3445</v>
      </c>
      <c r="CX26" s="121">
        <f>SUM(AT26,+BV26)</f>
        <v>3445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43448</v>
      </c>
      <c r="DC26" s="121">
        <f>SUM(AY26,+CA26)</f>
        <v>3300</v>
      </c>
      <c r="DD26" s="121">
        <f>SUM(AZ26,+CB26)</f>
        <v>33693</v>
      </c>
      <c r="DE26" s="121">
        <f>SUM(BA26,+CC26)</f>
        <v>6455</v>
      </c>
      <c r="DF26" s="121">
        <f>SUM(BB26,+CD26)</f>
        <v>0</v>
      </c>
      <c r="DG26" s="121">
        <f>SUM(BC26,+CE26)</f>
        <v>7354</v>
      </c>
      <c r="DH26" s="121">
        <f>SUM(BD26,+CF26)</f>
        <v>0</v>
      </c>
      <c r="DI26" s="121">
        <f>SUM(BE26,+CG26)</f>
        <v>7579</v>
      </c>
      <c r="DJ26" s="121">
        <f>SUM(BF26,+CH26)</f>
        <v>93827</v>
      </c>
    </row>
    <row r="27" spans="1:114" s="136" customFormat="1" ht="13.5" customHeight="1" x14ac:dyDescent="0.15">
      <c r="A27" s="119" t="s">
        <v>31</v>
      </c>
      <c r="B27" s="120" t="s">
        <v>379</v>
      </c>
      <c r="C27" s="119" t="s">
        <v>380</v>
      </c>
      <c r="D27" s="121">
        <f>SUM(E27,+L27)</f>
        <v>571102</v>
      </c>
      <c r="E27" s="121">
        <f>SUM(F27:I27,K27)</f>
        <v>117450</v>
      </c>
      <c r="F27" s="121">
        <v>0</v>
      </c>
      <c r="G27" s="121">
        <v>0</v>
      </c>
      <c r="H27" s="121">
        <v>0</v>
      </c>
      <c r="I27" s="121">
        <v>103401</v>
      </c>
      <c r="J27" s="122" t="s">
        <v>428</v>
      </c>
      <c r="K27" s="121">
        <v>14049</v>
      </c>
      <c r="L27" s="121">
        <v>453652</v>
      </c>
      <c r="M27" s="121">
        <f>SUM(N27,+U27)</f>
        <v>129086</v>
      </c>
      <c r="N27" s="121">
        <f>SUM(O27:R27,T27)</f>
        <v>4575</v>
      </c>
      <c r="O27" s="121">
        <v>0</v>
      </c>
      <c r="P27" s="121">
        <v>0</v>
      </c>
      <c r="Q27" s="121">
        <v>0</v>
      </c>
      <c r="R27" s="121">
        <v>4575</v>
      </c>
      <c r="S27" s="122" t="s">
        <v>428</v>
      </c>
      <c r="T27" s="121">
        <v>0</v>
      </c>
      <c r="U27" s="121">
        <v>124511</v>
      </c>
      <c r="V27" s="121">
        <f>+SUM(D27,M27)</f>
        <v>700188</v>
      </c>
      <c r="W27" s="121">
        <f>+SUM(E27,N27)</f>
        <v>122025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107976</v>
      </c>
      <c r="AB27" s="122" t="str">
        <f>IF(+SUM(J27,S27)=0,"-",+SUM(J27,S27))</f>
        <v>-</v>
      </c>
      <c r="AC27" s="121">
        <f>+SUM(K27,T27)</f>
        <v>14049</v>
      </c>
      <c r="AD27" s="121">
        <f>+SUM(L27,U27)</f>
        <v>578163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262575</v>
      </c>
      <c r="AN27" s="121">
        <f>SUM(AO27:AR27)</f>
        <v>195601</v>
      </c>
      <c r="AO27" s="121">
        <v>77526</v>
      </c>
      <c r="AP27" s="121">
        <v>85443</v>
      </c>
      <c r="AQ27" s="121">
        <v>32632</v>
      </c>
      <c r="AR27" s="121">
        <v>0</v>
      </c>
      <c r="AS27" s="121">
        <f>SUM(AT27:AV27)</f>
        <v>66974</v>
      </c>
      <c r="AT27" s="121">
        <v>15428</v>
      </c>
      <c r="AU27" s="121">
        <v>51546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308527</v>
      </c>
      <c r="BD27" s="121">
        <v>0</v>
      </c>
      <c r="BE27" s="121">
        <v>0</v>
      </c>
      <c r="BF27" s="121">
        <f>SUM(AE27,+AM27,+BE27)</f>
        <v>262575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129086</v>
      </c>
      <c r="BP27" s="121">
        <f>SUM(BQ27:BT27)</f>
        <v>1385</v>
      </c>
      <c r="BQ27" s="121">
        <v>1385</v>
      </c>
      <c r="BR27" s="121">
        <v>0</v>
      </c>
      <c r="BS27" s="121">
        <v>0</v>
      </c>
      <c r="BT27" s="121">
        <v>0</v>
      </c>
      <c r="BU27" s="121">
        <f>SUM(BV27:BX27)</f>
        <v>76326</v>
      </c>
      <c r="BV27" s="121">
        <v>76326</v>
      </c>
      <c r="BW27" s="121">
        <v>0</v>
      </c>
      <c r="BX27" s="121">
        <v>0</v>
      </c>
      <c r="BY27" s="121">
        <v>0</v>
      </c>
      <c r="BZ27" s="121">
        <f>SUM(CA27:CD27)</f>
        <v>51375</v>
      </c>
      <c r="CA27" s="121">
        <v>19800</v>
      </c>
      <c r="CB27" s="121">
        <v>0</v>
      </c>
      <c r="CC27" s="121">
        <v>31575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129086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391661</v>
      </c>
      <c r="CR27" s="121">
        <f>SUM(AN27,+BP27)</f>
        <v>196986</v>
      </c>
      <c r="CS27" s="121">
        <f>SUM(AO27,+BQ27)</f>
        <v>78911</v>
      </c>
      <c r="CT27" s="121">
        <f>SUM(AP27,+BR27)</f>
        <v>85443</v>
      </c>
      <c r="CU27" s="121">
        <f>SUM(AQ27,+BS27)</f>
        <v>32632</v>
      </c>
      <c r="CV27" s="121">
        <f>SUM(AR27,+BT27)</f>
        <v>0</v>
      </c>
      <c r="CW27" s="121">
        <f>SUM(AS27,+BU27)</f>
        <v>143300</v>
      </c>
      <c r="CX27" s="121">
        <f>SUM(AT27,+BV27)</f>
        <v>91754</v>
      </c>
      <c r="CY27" s="121">
        <f>SUM(AU27,+BW27)</f>
        <v>51546</v>
      </c>
      <c r="CZ27" s="121">
        <f>SUM(AV27,+BX27)</f>
        <v>0</v>
      </c>
      <c r="DA27" s="121">
        <f>SUM(AW27,+BY27)</f>
        <v>0</v>
      </c>
      <c r="DB27" s="121">
        <f>SUM(AX27,+BZ27)</f>
        <v>51375</v>
      </c>
      <c r="DC27" s="121">
        <f>SUM(AY27,+CA27)</f>
        <v>19800</v>
      </c>
      <c r="DD27" s="121">
        <f>SUM(AZ27,+CB27)</f>
        <v>0</v>
      </c>
      <c r="DE27" s="121">
        <f>SUM(BA27,+CC27)</f>
        <v>31575</v>
      </c>
      <c r="DF27" s="121">
        <f>SUM(BB27,+CD27)</f>
        <v>0</v>
      </c>
      <c r="DG27" s="121">
        <f>SUM(BC27,+CE27)</f>
        <v>308527</v>
      </c>
      <c r="DH27" s="121">
        <f>SUM(BD27,+CF27)</f>
        <v>0</v>
      </c>
      <c r="DI27" s="121">
        <f>SUM(BE27,+CG27)</f>
        <v>0</v>
      </c>
      <c r="DJ27" s="121">
        <f>SUM(BF27,+CH27)</f>
        <v>391661</v>
      </c>
    </row>
    <row r="28" spans="1:114" s="136" customFormat="1" ht="13.5" customHeight="1" x14ac:dyDescent="0.15">
      <c r="A28" s="119" t="s">
        <v>31</v>
      </c>
      <c r="B28" s="120" t="s">
        <v>381</v>
      </c>
      <c r="C28" s="119" t="s">
        <v>382</v>
      </c>
      <c r="D28" s="121">
        <f>SUM(E28,+L28)</f>
        <v>33541</v>
      </c>
      <c r="E28" s="121">
        <f>SUM(F28:I28,K28)</f>
        <v>6002</v>
      </c>
      <c r="F28" s="121">
        <v>0</v>
      </c>
      <c r="G28" s="121">
        <v>0</v>
      </c>
      <c r="H28" s="121">
        <v>5400</v>
      </c>
      <c r="I28" s="121">
        <v>0</v>
      </c>
      <c r="J28" s="122" t="s">
        <v>428</v>
      </c>
      <c r="K28" s="121">
        <v>602</v>
      </c>
      <c r="L28" s="121">
        <v>27539</v>
      </c>
      <c r="M28" s="121">
        <f>SUM(N28,+U28)</f>
        <v>16712</v>
      </c>
      <c r="N28" s="121">
        <f>SUM(O28:R28,T28)</f>
        <v>1610</v>
      </c>
      <c r="O28" s="121">
        <v>287</v>
      </c>
      <c r="P28" s="121">
        <v>423</v>
      </c>
      <c r="Q28" s="121">
        <v>900</v>
      </c>
      <c r="R28" s="121">
        <v>0</v>
      </c>
      <c r="S28" s="122" t="s">
        <v>428</v>
      </c>
      <c r="T28" s="121">
        <v>0</v>
      </c>
      <c r="U28" s="121">
        <v>15102</v>
      </c>
      <c r="V28" s="121">
        <f>+SUM(D28,M28)</f>
        <v>50253</v>
      </c>
      <c r="W28" s="121">
        <f>+SUM(E28,N28)</f>
        <v>7612</v>
      </c>
      <c r="X28" s="121">
        <f>+SUM(F28,O28)</f>
        <v>287</v>
      </c>
      <c r="Y28" s="121">
        <f>+SUM(G28,P28)</f>
        <v>423</v>
      </c>
      <c r="Z28" s="121">
        <f>+SUM(H28,Q28)</f>
        <v>6300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602</v>
      </c>
      <c r="AD28" s="121">
        <f>+SUM(L28,U28)</f>
        <v>42641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4123</v>
      </c>
      <c r="AM28" s="121">
        <f>SUM(AN28,AS28,AW28,AX28,BD28)</f>
        <v>4092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4092</v>
      </c>
      <c r="AY28" s="121">
        <v>4092</v>
      </c>
      <c r="AZ28" s="121">
        <v>0</v>
      </c>
      <c r="BA28" s="121">
        <v>0</v>
      </c>
      <c r="BB28" s="121">
        <v>0</v>
      </c>
      <c r="BC28" s="121">
        <v>24773</v>
      </c>
      <c r="BD28" s="121">
        <v>0</v>
      </c>
      <c r="BE28" s="121">
        <v>553</v>
      </c>
      <c r="BF28" s="121">
        <f>SUM(AE28,+AM28,+BE28)</f>
        <v>4645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4406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4406</v>
      </c>
      <c r="CA28" s="121">
        <v>4406</v>
      </c>
      <c r="CB28" s="121">
        <v>0</v>
      </c>
      <c r="CC28" s="121">
        <v>0</v>
      </c>
      <c r="CD28" s="121">
        <v>0</v>
      </c>
      <c r="CE28" s="121">
        <v>10614</v>
      </c>
      <c r="CF28" s="121">
        <v>0</v>
      </c>
      <c r="CG28" s="121">
        <v>1692</v>
      </c>
      <c r="CH28" s="121">
        <f>SUM(BG28,+BO28,+CG28)</f>
        <v>6098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4123</v>
      </c>
      <c r="CQ28" s="121">
        <f>SUM(AM28,+BO28)</f>
        <v>8498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8498</v>
      </c>
      <c r="DC28" s="121">
        <f>SUM(AY28,+CA28)</f>
        <v>8498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35387</v>
      </c>
      <c r="DH28" s="121">
        <f>SUM(BD28,+CF28)</f>
        <v>0</v>
      </c>
      <c r="DI28" s="121">
        <f>SUM(BE28,+CG28)</f>
        <v>2245</v>
      </c>
      <c r="DJ28" s="121">
        <f>SUM(BF28,+CH28)</f>
        <v>10743</v>
      </c>
    </row>
    <row r="29" spans="1:114" s="136" customFormat="1" ht="13.5" customHeight="1" x14ac:dyDescent="0.15">
      <c r="A29" s="119" t="s">
        <v>31</v>
      </c>
      <c r="B29" s="120" t="s">
        <v>383</v>
      </c>
      <c r="C29" s="119" t="s">
        <v>384</v>
      </c>
      <c r="D29" s="121">
        <f>SUM(E29,+L29)</f>
        <v>38523</v>
      </c>
      <c r="E29" s="121">
        <f>SUM(F29:I29,K29)</f>
        <v>5884</v>
      </c>
      <c r="F29" s="121">
        <v>0</v>
      </c>
      <c r="G29" s="121">
        <v>69</v>
      </c>
      <c r="H29" s="121">
        <v>5600</v>
      </c>
      <c r="I29" s="121">
        <v>0</v>
      </c>
      <c r="J29" s="122" t="s">
        <v>428</v>
      </c>
      <c r="K29" s="121">
        <v>215</v>
      </c>
      <c r="L29" s="121">
        <v>32639</v>
      </c>
      <c r="M29" s="121">
        <f>SUM(N29,+U29)</f>
        <v>33892</v>
      </c>
      <c r="N29" s="121">
        <f>SUM(O29:R29,T29)</f>
        <v>6700</v>
      </c>
      <c r="O29" s="121">
        <v>0</v>
      </c>
      <c r="P29" s="121">
        <v>802</v>
      </c>
      <c r="Q29" s="121">
        <v>0</v>
      </c>
      <c r="R29" s="121">
        <v>5898</v>
      </c>
      <c r="S29" s="122" t="s">
        <v>428</v>
      </c>
      <c r="T29" s="121">
        <v>0</v>
      </c>
      <c r="U29" s="121">
        <v>27192</v>
      </c>
      <c r="V29" s="121">
        <f>+SUM(D29,M29)</f>
        <v>72415</v>
      </c>
      <c r="W29" s="121">
        <f>+SUM(E29,N29)</f>
        <v>12584</v>
      </c>
      <c r="X29" s="121">
        <f>+SUM(F29,O29)</f>
        <v>0</v>
      </c>
      <c r="Y29" s="121">
        <f>+SUM(G29,P29)</f>
        <v>871</v>
      </c>
      <c r="Z29" s="121">
        <f>+SUM(H29,Q29)</f>
        <v>5600</v>
      </c>
      <c r="AA29" s="121">
        <f>+SUM(I29,R29)</f>
        <v>5898</v>
      </c>
      <c r="AB29" s="122" t="str">
        <f>IF(+SUM(J29,S29)=0,"-",+SUM(J29,S29))</f>
        <v>-</v>
      </c>
      <c r="AC29" s="121">
        <f>+SUM(K29,T29)</f>
        <v>215</v>
      </c>
      <c r="AD29" s="121">
        <f>+SUM(L29,U29)</f>
        <v>59831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5711</v>
      </c>
      <c r="AM29" s="121">
        <f>SUM(AN29,AS29,AW29,AX29,BD29)</f>
        <v>4092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4092</v>
      </c>
      <c r="AY29" s="121">
        <v>0</v>
      </c>
      <c r="AZ29" s="121">
        <v>0</v>
      </c>
      <c r="BA29" s="121">
        <v>0</v>
      </c>
      <c r="BB29" s="121">
        <v>4092</v>
      </c>
      <c r="BC29" s="121">
        <v>23758</v>
      </c>
      <c r="BD29" s="121">
        <v>0</v>
      </c>
      <c r="BE29" s="121">
        <v>4962</v>
      </c>
      <c r="BF29" s="121">
        <f>SUM(AE29,+AM29,+BE29)</f>
        <v>9054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20580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20580</v>
      </c>
      <c r="CA29" s="121">
        <v>20580</v>
      </c>
      <c r="CB29" s="121">
        <v>0</v>
      </c>
      <c r="CC29" s="121">
        <v>0</v>
      </c>
      <c r="CD29" s="121">
        <v>0</v>
      </c>
      <c r="CE29" s="121">
        <v>10906</v>
      </c>
      <c r="CF29" s="121">
        <v>0</v>
      </c>
      <c r="CG29" s="121">
        <v>2406</v>
      </c>
      <c r="CH29" s="121">
        <f>SUM(BG29,+BO29,+CG29)</f>
        <v>22986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5711</v>
      </c>
      <c r="CQ29" s="121">
        <f>SUM(AM29,+BO29)</f>
        <v>24672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24672</v>
      </c>
      <c r="DC29" s="121">
        <f>SUM(AY29,+CA29)</f>
        <v>20580</v>
      </c>
      <c r="DD29" s="121">
        <f>SUM(AZ29,+CB29)</f>
        <v>0</v>
      </c>
      <c r="DE29" s="121">
        <f>SUM(BA29,+CC29)</f>
        <v>0</v>
      </c>
      <c r="DF29" s="121">
        <f>SUM(BB29,+CD29)</f>
        <v>4092</v>
      </c>
      <c r="DG29" s="121">
        <f>SUM(BC29,+CE29)</f>
        <v>34664</v>
      </c>
      <c r="DH29" s="121">
        <f>SUM(BD29,+CF29)</f>
        <v>0</v>
      </c>
      <c r="DI29" s="121">
        <f>SUM(BE29,+CG29)</f>
        <v>7368</v>
      </c>
      <c r="DJ29" s="121">
        <f>SUM(BF29,+CH29)</f>
        <v>32040</v>
      </c>
    </row>
    <row r="30" spans="1:114" s="136" customFormat="1" ht="13.5" customHeight="1" x14ac:dyDescent="0.15">
      <c r="A30" s="119" t="s">
        <v>31</v>
      </c>
      <c r="B30" s="120" t="s">
        <v>385</v>
      </c>
      <c r="C30" s="119" t="s">
        <v>386</v>
      </c>
      <c r="D30" s="121">
        <f>SUM(E30,+L30)</f>
        <v>131120</v>
      </c>
      <c r="E30" s="121">
        <f>SUM(F30:I30,K30)</f>
        <v>15876</v>
      </c>
      <c r="F30" s="121">
        <v>0</v>
      </c>
      <c r="G30" s="121">
        <v>0</v>
      </c>
      <c r="H30" s="121">
        <v>0</v>
      </c>
      <c r="I30" s="121">
        <v>363</v>
      </c>
      <c r="J30" s="122" t="s">
        <v>428</v>
      </c>
      <c r="K30" s="121">
        <v>15513</v>
      </c>
      <c r="L30" s="121">
        <v>115244</v>
      </c>
      <c r="M30" s="121">
        <f>SUM(N30,+U30)</f>
        <v>63750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428</v>
      </c>
      <c r="T30" s="121">
        <v>0</v>
      </c>
      <c r="U30" s="121">
        <v>63750</v>
      </c>
      <c r="V30" s="121">
        <f>+SUM(D30,M30)</f>
        <v>194870</v>
      </c>
      <c r="W30" s="121">
        <f>+SUM(E30,N30)</f>
        <v>15876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363</v>
      </c>
      <c r="AB30" s="122" t="str">
        <f>IF(+SUM(J30,S30)=0,"-",+SUM(J30,S30))</f>
        <v>-</v>
      </c>
      <c r="AC30" s="121">
        <f>+SUM(K30,T30)</f>
        <v>15513</v>
      </c>
      <c r="AD30" s="121">
        <f>+SUM(L30,U30)</f>
        <v>178994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126157</v>
      </c>
      <c r="AN30" s="121">
        <f>SUM(AO30:AR30)</f>
        <v>58369</v>
      </c>
      <c r="AO30" s="121">
        <v>6236</v>
      </c>
      <c r="AP30" s="121">
        <v>52133</v>
      </c>
      <c r="AQ30" s="121">
        <v>0</v>
      </c>
      <c r="AR30" s="121">
        <v>0</v>
      </c>
      <c r="AS30" s="121">
        <f>SUM(AT30:AV30)</f>
        <v>2690</v>
      </c>
      <c r="AT30" s="121">
        <v>2690</v>
      </c>
      <c r="AU30" s="121">
        <v>0</v>
      </c>
      <c r="AV30" s="121">
        <v>0</v>
      </c>
      <c r="AW30" s="121">
        <v>0</v>
      </c>
      <c r="AX30" s="121">
        <f>SUM(AY30:BB30)</f>
        <v>65098</v>
      </c>
      <c r="AY30" s="121">
        <v>0</v>
      </c>
      <c r="AZ30" s="121">
        <v>62149</v>
      </c>
      <c r="BA30" s="121">
        <v>2949</v>
      </c>
      <c r="BB30" s="121">
        <v>0</v>
      </c>
      <c r="BC30" s="121">
        <v>0</v>
      </c>
      <c r="BD30" s="121">
        <v>0</v>
      </c>
      <c r="BE30" s="121">
        <v>4963</v>
      </c>
      <c r="BF30" s="121">
        <f>SUM(AE30,+AM30,+BE30)</f>
        <v>131120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62250</v>
      </c>
      <c r="BP30" s="121">
        <f>SUM(BQ30:BT30)</f>
        <v>6236</v>
      </c>
      <c r="BQ30" s="121">
        <v>6236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56014</v>
      </c>
      <c r="CA30" s="121">
        <v>11880</v>
      </c>
      <c r="CB30" s="121">
        <v>44134</v>
      </c>
      <c r="CC30" s="121">
        <v>0</v>
      </c>
      <c r="CD30" s="121">
        <v>0</v>
      </c>
      <c r="CE30" s="121">
        <v>0</v>
      </c>
      <c r="CF30" s="121">
        <v>0</v>
      </c>
      <c r="CG30" s="121">
        <v>1500</v>
      </c>
      <c r="CH30" s="121">
        <f>SUM(BG30,+BO30,+CG30)</f>
        <v>63750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188407</v>
      </c>
      <c r="CR30" s="121">
        <f>SUM(AN30,+BP30)</f>
        <v>64605</v>
      </c>
      <c r="CS30" s="121">
        <f>SUM(AO30,+BQ30)</f>
        <v>12472</v>
      </c>
      <c r="CT30" s="121">
        <f>SUM(AP30,+BR30)</f>
        <v>52133</v>
      </c>
      <c r="CU30" s="121">
        <f>SUM(AQ30,+BS30)</f>
        <v>0</v>
      </c>
      <c r="CV30" s="121">
        <f>SUM(AR30,+BT30)</f>
        <v>0</v>
      </c>
      <c r="CW30" s="121">
        <f>SUM(AS30,+BU30)</f>
        <v>2690</v>
      </c>
      <c r="CX30" s="121">
        <f>SUM(AT30,+BV30)</f>
        <v>2690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121112</v>
      </c>
      <c r="DC30" s="121">
        <f>SUM(AY30,+CA30)</f>
        <v>11880</v>
      </c>
      <c r="DD30" s="121">
        <f>SUM(AZ30,+CB30)</f>
        <v>106283</v>
      </c>
      <c r="DE30" s="121">
        <f>SUM(BA30,+CC30)</f>
        <v>2949</v>
      </c>
      <c r="DF30" s="121">
        <f>SUM(BB30,+CD30)</f>
        <v>0</v>
      </c>
      <c r="DG30" s="121">
        <f>SUM(BC30,+CE30)</f>
        <v>0</v>
      </c>
      <c r="DH30" s="121">
        <f>SUM(BD30,+CF30)</f>
        <v>0</v>
      </c>
      <c r="DI30" s="121">
        <f>SUM(BE30,+CG30)</f>
        <v>6463</v>
      </c>
      <c r="DJ30" s="121">
        <f>SUM(BF30,+CH30)</f>
        <v>194870</v>
      </c>
    </row>
    <row r="31" spans="1:114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SUM(E31,+L31)</f>
        <v>107112</v>
      </c>
      <c r="E31" s="121">
        <f>SUM(F31:I31,K31)</f>
        <v>7161</v>
      </c>
      <c r="F31" s="121">
        <v>0</v>
      </c>
      <c r="G31" s="121">
        <v>0</v>
      </c>
      <c r="H31" s="121">
        <v>0</v>
      </c>
      <c r="I31" s="121">
        <v>2865</v>
      </c>
      <c r="J31" s="122" t="s">
        <v>428</v>
      </c>
      <c r="K31" s="121">
        <v>4296</v>
      </c>
      <c r="L31" s="121">
        <v>99951</v>
      </c>
      <c r="M31" s="121">
        <f>SUM(N31,+U31)</f>
        <v>6720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428</v>
      </c>
      <c r="T31" s="121">
        <v>0</v>
      </c>
      <c r="U31" s="121">
        <v>6720</v>
      </c>
      <c r="V31" s="121">
        <f>+SUM(D31,M31)</f>
        <v>113832</v>
      </c>
      <c r="W31" s="121">
        <f>+SUM(E31,N31)</f>
        <v>7161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2865</v>
      </c>
      <c r="AB31" s="122" t="str">
        <f>IF(+SUM(J31,S31)=0,"-",+SUM(J31,S31))</f>
        <v>-</v>
      </c>
      <c r="AC31" s="121">
        <f>+SUM(K31,T31)</f>
        <v>4296</v>
      </c>
      <c r="AD31" s="121">
        <f>+SUM(L31,U31)</f>
        <v>106671</v>
      </c>
      <c r="AE31" s="121">
        <f>SUM(AF31,+AK31)</f>
        <v>3614</v>
      </c>
      <c r="AF31" s="121">
        <f>SUM(AG31:AJ31)</f>
        <v>3614</v>
      </c>
      <c r="AG31" s="121">
        <v>3614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103498</v>
      </c>
      <c r="AN31" s="121">
        <f>SUM(AO31:AR31)</f>
        <v>40418</v>
      </c>
      <c r="AO31" s="121">
        <v>0</v>
      </c>
      <c r="AP31" s="121">
        <v>20209</v>
      </c>
      <c r="AQ31" s="121">
        <v>20209</v>
      </c>
      <c r="AR31" s="121">
        <v>0</v>
      </c>
      <c r="AS31" s="121">
        <f>SUM(AT31:AV31)</f>
        <v>10890</v>
      </c>
      <c r="AT31" s="121">
        <v>4991</v>
      </c>
      <c r="AU31" s="121">
        <v>5807</v>
      </c>
      <c r="AV31" s="121">
        <v>92</v>
      </c>
      <c r="AW31" s="121">
        <v>0</v>
      </c>
      <c r="AX31" s="121">
        <f>SUM(AY31:BB31)</f>
        <v>52190</v>
      </c>
      <c r="AY31" s="121">
        <v>0</v>
      </c>
      <c r="AZ31" s="121">
        <v>45158</v>
      </c>
      <c r="BA31" s="121">
        <v>7032</v>
      </c>
      <c r="BB31" s="121">
        <v>0</v>
      </c>
      <c r="BC31" s="121">
        <v>0</v>
      </c>
      <c r="BD31" s="121">
        <v>0</v>
      </c>
      <c r="BE31" s="121">
        <v>0</v>
      </c>
      <c r="BF31" s="121">
        <f>SUM(AE31,+AM31,+BE31)</f>
        <v>107112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6720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2122</v>
      </c>
      <c r="BV31" s="121">
        <v>0</v>
      </c>
      <c r="BW31" s="121">
        <v>2122</v>
      </c>
      <c r="BX31" s="121">
        <v>0</v>
      </c>
      <c r="BY31" s="121">
        <v>0</v>
      </c>
      <c r="BZ31" s="121">
        <f>SUM(CA31:CD31)</f>
        <v>4598</v>
      </c>
      <c r="CA31" s="121">
        <v>0</v>
      </c>
      <c r="CB31" s="121">
        <v>1118</v>
      </c>
      <c r="CC31" s="121">
        <v>3480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6720</v>
      </c>
      <c r="CI31" s="121">
        <f>SUM(AE31,+BG31)</f>
        <v>3614</v>
      </c>
      <c r="CJ31" s="121">
        <f>SUM(AF31,+BH31)</f>
        <v>3614</v>
      </c>
      <c r="CK31" s="121">
        <f>SUM(AG31,+BI31)</f>
        <v>3614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110218</v>
      </c>
      <c r="CR31" s="121">
        <f>SUM(AN31,+BP31)</f>
        <v>40418</v>
      </c>
      <c r="CS31" s="121">
        <f>SUM(AO31,+BQ31)</f>
        <v>0</v>
      </c>
      <c r="CT31" s="121">
        <f>SUM(AP31,+BR31)</f>
        <v>20209</v>
      </c>
      <c r="CU31" s="121">
        <f>SUM(AQ31,+BS31)</f>
        <v>20209</v>
      </c>
      <c r="CV31" s="121">
        <f>SUM(AR31,+BT31)</f>
        <v>0</v>
      </c>
      <c r="CW31" s="121">
        <f>SUM(AS31,+BU31)</f>
        <v>13012</v>
      </c>
      <c r="CX31" s="121">
        <f>SUM(AT31,+BV31)</f>
        <v>4991</v>
      </c>
      <c r="CY31" s="121">
        <f>SUM(AU31,+BW31)</f>
        <v>7929</v>
      </c>
      <c r="CZ31" s="121">
        <f>SUM(AV31,+BX31)</f>
        <v>92</v>
      </c>
      <c r="DA31" s="121">
        <f>SUM(AW31,+BY31)</f>
        <v>0</v>
      </c>
      <c r="DB31" s="121">
        <f>SUM(AX31,+BZ31)</f>
        <v>56788</v>
      </c>
      <c r="DC31" s="121">
        <f>SUM(AY31,+CA31)</f>
        <v>0</v>
      </c>
      <c r="DD31" s="121">
        <f>SUM(AZ31,+CB31)</f>
        <v>46276</v>
      </c>
      <c r="DE31" s="121">
        <f>SUM(BA31,+CC31)</f>
        <v>10512</v>
      </c>
      <c r="DF31" s="121">
        <f>SUM(BB31,+CD31)</f>
        <v>0</v>
      </c>
      <c r="DG31" s="121">
        <f>SUM(BC31,+CE31)</f>
        <v>0</v>
      </c>
      <c r="DH31" s="121">
        <f>SUM(BD31,+CF31)</f>
        <v>0</v>
      </c>
      <c r="DI31" s="121">
        <f>SUM(BE31,+CG31)</f>
        <v>0</v>
      </c>
      <c r="DJ31" s="121">
        <f>SUM(BF31,+CH31)</f>
        <v>113832</v>
      </c>
    </row>
    <row r="32" spans="1:114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SUM(E32,+L32)</f>
        <v>865799</v>
      </c>
      <c r="E32" s="121">
        <f>SUM(F32:I32,K32)</f>
        <v>158106</v>
      </c>
      <c r="F32" s="121">
        <v>84010</v>
      </c>
      <c r="G32" s="121">
        <v>640</v>
      </c>
      <c r="H32" s="121">
        <v>0</v>
      </c>
      <c r="I32" s="121">
        <v>69300</v>
      </c>
      <c r="J32" s="122" t="s">
        <v>428</v>
      </c>
      <c r="K32" s="121">
        <v>4156</v>
      </c>
      <c r="L32" s="121">
        <v>707693</v>
      </c>
      <c r="M32" s="121">
        <f>SUM(N32,+U32)</f>
        <v>23559</v>
      </c>
      <c r="N32" s="121">
        <f>SUM(O32:R32,T32)</f>
        <v>125</v>
      </c>
      <c r="O32" s="121">
        <v>0</v>
      </c>
      <c r="P32" s="121">
        <v>0</v>
      </c>
      <c r="Q32" s="121">
        <v>0</v>
      </c>
      <c r="R32" s="121">
        <v>113</v>
      </c>
      <c r="S32" s="122" t="s">
        <v>428</v>
      </c>
      <c r="T32" s="121">
        <v>12</v>
      </c>
      <c r="U32" s="121">
        <v>23434</v>
      </c>
      <c r="V32" s="121">
        <f>+SUM(D32,M32)</f>
        <v>889358</v>
      </c>
      <c r="W32" s="121">
        <f>+SUM(E32,N32)</f>
        <v>158231</v>
      </c>
      <c r="X32" s="121">
        <f>+SUM(F32,O32)</f>
        <v>84010</v>
      </c>
      <c r="Y32" s="121">
        <f>+SUM(G32,P32)</f>
        <v>640</v>
      </c>
      <c r="Z32" s="121">
        <f>+SUM(H32,Q32)</f>
        <v>0</v>
      </c>
      <c r="AA32" s="121">
        <f>+SUM(I32,R32)</f>
        <v>69413</v>
      </c>
      <c r="AB32" s="122" t="str">
        <f>IF(+SUM(J32,S32)=0,"-",+SUM(J32,S32))</f>
        <v>-</v>
      </c>
      <c r="AC32" s="121">
        <f>+SUM(K32,T32)</f>
        <v>4168</v>
      </c>
      <c r="AD32" s="121">
        <f>+SUM(L32,U32)</f>
        <v>731127</v>
      </c>
      <c r="AE32" s="121">
        <f>SUM(AF32,+AK32)</f>
        <v>405627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405627</v>
      </c>
      <c r="AL32" s="121">
        <v>29488</v>
      </c>
      <c r="AM32" s="121">
        <f>SUM(AN32,AS32,AW32,AX32,BD32)</f>
        <v>413890</v>
      </c>
      <c r="AN32" s="121">
        <f>SUM(AO32:AR32)</f>
        <v>172999</v>
      </c>
      <c r="AO32" s="121">
        <v>24235</v>
      </c>
      <c r="AP32" s="121">
        <v>148764</v>
      </c>
      <c r="AQ32" s="121">
        <v>0</v>
      </c>
      <c r="AR32" s="121">
        <v>0</v>
      </c>
      <c r="AS32" s="121">
        <f>SUM(AT32:AV32)</f>
        <v>12746</v>
      </c>
      <c r="AT32" s="121">
        <v>7254</v>
      </c>
      <c r="AU32" s="121">
        <v>5492</v>
      </c>
      <c r="AV32" s="121">
        <v>0</v>
      </c>
      <c r="AW32" s="121">
        <v>7278</v>
      </c>
      <c r="AX32" s="121">
        <f>SUM(AY32:BB32)</f>
        <v>220867</v>
      </c>
      <c r="AY32" s="121">
        <v>0</v>
      </c>
      <c r="AZ32" s="121">
        <v>46</v>
      </c>
      <c r="BA32" s="121">
        <v>215675</v>
      </c>
      <c r="BB32" s="121">
        <v>5146</v>
      </c>
      <c r="BC32" s="121">
        <v>0</v>
      </c>
      <c r="BD32" s="121">
        <v>0</v>
      </c>
      <c r="BE32" s="121">
        <v>16794</v>
      </c>
      <c r="BF32" s="121">
        <f>SUM(AE32,+AM32,+BE32)</f>
        <v>836311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2300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2300</v>
      </c>
      <c r="CA32" s="121">
        <v>2300</v>
      </c>
      <c r="CB32" s="121">
        <v>0</v>
      </c>
      <c r="CC32" s="121">
        <v>0</v>
      </c>
      <c r="CD32" s="121">
        <v>0</v>
      </c>
      <c r="CE32" s="121">
        <v>21085</v>
      </c>
      <c r="CF32" s="121">
        <v>0</v>
      </c>
      <c r="CG32" s="121">
        <v>174</v>
      </c>
      <c r="CH32" s="121">
        <f>SUM(BG32,+BO32,+CG32)</f>
        <v>2474</v>
      </c>
      <c r="CI32" s="121">
        <f>SUM(AE32,+BG32)</f>
        <v>405627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405627</v>
      </c>
      <c r="CP32" s="121">
        <f>SUM(AL32,+BN32)</f>
        <v>29488</v>
      </c>
      <c r="CQ32" s="121">
        <f>SUM(AM32,+BO32)</f>
        <v>416190</v>
      </c>
      <c r="CR32" s="121">
        <f>SUM(AN32,+BP32)</f>
        <v>172999</v>
      </c>
      <c r="CS32" s="121">
        <f>SUM(AO32,+BQ32)</f>
        <v>24235</v>
      </c>
      <c r="CT32" s="121">
        <f>SUM(AP32,+BR32)</f>
        <v>148764</v>
      </c>
      <c r="CU32" s="121">
        <f>SUM(AQ32,+BS32)</f>
        <v>0</v>
      </c>
      <c r="CV32" s="121">
        <f>SUM(AR32,+BT32)</f>
        <v>0</v>
      </c>
      <c r="CW32" s="121">
        <f>SUM(AS32,+BU32)</f>
        <v>12746</v>
      </c>
      <c r="CX32" s="121">
        <f>SUM(AT32,+BV32)</f>
        <v>7254</v>
      </c>
      <c r="CY32" s="121">
        <f>SUM(AU32,+BW32)</f>
        <v>5492</v>
      </c>
      <c r="CZ32" s="121">
        <f>SUM(AV32,+BX32)</f>
        <v>0</v>
      </c>
      <c r="DA32" s="121">
        <f>SUM(AW32,+BY32)</f>
        <v>7278</v>
      </c>
      <c r="DB32" s="121">
        <f>SUM(AX32,+BZ32)</f>
        <v>223167</v>
      </c>
      <c r="DC32" s="121">
        <f>SUM(AY32,+CA32)</f>
        <v>2300</v>
      </c>
      <c r="DD32" s="121">
        <f>SUM(AZ32,+CB32)</f>
        <v>46</v>
      </c>
      <c r="DE32" s="121">
        <f>SUM(BA32,+CC32)</f>
        <v>215675</v>
      </c>
      <c r="DF32" s="121">
        <f>SUM(BB32,+CD32)</f>
        <v>5146</v>
      </c>
      <c r="DG32" s="121">
        <f>SUM(BC32,+CE32)</f>
        <v>21085</v>
      </c>
      <c r="DH32" s="121">
        <f>SUM(BD32,+CF32)</f>
        <v>0</v>
      </c>
      <c r="DI32" s="121">
        <f>SUM(BE32,+CG32)</f>
        <v>16968</v>
      </c>
      <c r="DJ32" s="121">
        <f>SUM(BF32,+CH32)</f>
        <v>838785</v>
      </c>
    </row>
    <row r="33" spans="1:114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SUM(E33,+L33)</f>
        <v>281745</v>
      </c>
      <c r="E33" s="121">
        <f>SUM(F33:I33,K33)</f>
        <v>1630</v>
      </c>
      <c r="F33" s="121">
        <v>0</v>
      </c>
      <c r="G33" s="121">
        <v>0</v>
      </c>
      <c r="H33" s="121">
        <v>0</v>
      </c>
      <c r="I33" s="121">
        <v>90</v>
      </c>
      <c r="J33" s="122" t="s">
        <v>428</v>
      </c>
      <c r="K33" s="121">
        <v>1540</v>
      </c>
      <c r="L33" s="121">
        <v>280115</v>
      </c>
      <c r="M33" s="121">
        <f>SUM(N33,+U33)</f>
        <v>38519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428</v>
      </c>
      <c r="T33" s="121">
        <v>0</v>
      </c>
      <c r="U33" s="121">
        <v>38519</v>
      </c>
      <c r="V33" s="121">
        <f>+SUM(D33,M33)</f>
        <v>320264</v>
      </c>
      <c r="W33" s="121">
        <f>+SUM(E33,N33)</f>
        <v>1630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90</v>
      </c>
      <c r="AB33" s="122" t="str">
        <f>IF(+SUM(J33,S33)=0,"-",+SUM(J33,S33))</f>
        <v>-</v>
      </c>
      <c r="AC33" s="121">
        <f>+SUM(K33,T33)</f>
        <v>1540</v>
      </c>
      <c r="AD33" s="121">
        <f>+SUM(L33,U33)</f>
        <v>318634</v>
      </c>
      <c r="AE33" s="121">
        <f>SUM(AF33,+AK33)</f>
        <v>2338</v>
      </c>
      <c r="AF33" s="121">
        <f>SUM(AG33:AJ33)</f>
        <v>2338</v>
      </c>
      <c r="AG33" s="121">
        <v>0</v>
      </c>
      <c r="AH33" s="121">
        <v>0</v>
      </c>
      <c r="AI33" s="121">
        <v>0</v>
      </c>
      <c r="AJ33" s="121">
        <v>2338</v>
      </c>
      <c r="AK33" s="121">
        <v>0</v>
      </c>
      <c r="AL33" s="121">
        <v>26389</v>
      </c>
      <c r="AM33" s="121">
        <f>SUM(AN33,AS33,AW33,AX33,BD33)</f>
        <v>114992</v>
      </c>
      <c r="AN33" s="121">
        <f>SUM(AO33:AR33)</f>
        <v>5380</v>
      </c>
      <c r="AO33" s="121">
        <v>5380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109612</v>
      </c>
      <c r="AY33" s="121">
        <v>93067</v>
      </c>
      <c r="AZ33" s="121">
        <v>0</v>
      </c>
      <c r="BA33" s="121">
        <v>11554</v>
      </c>
      <c r="BB33" s="121">
        <v>4991</v>
      </c>
      <c r="BC33" s="121">
        <v>135342</v>
      </c>
      <c r="BD33" s="121">
        <v>0</v>
      </c>
      <c r="BE33" s="121">
        <v>2684</v>
      </c>
      <c r="BF33" s="121">
        <f>SUM(AE33,+AM33,+BE33)</f>
        <v>120014</v>
      </c>
      <c r="BG33" s="121">
        <f>SUM(BH33,+BM33)</f>
        <v>15</v>
      </c>
      <c r="BH33" s="121">
        <f>SUM(BI33:BL33)</f>
        <v>15</v>
      </c>
      <c r="BI33" s="121">
        <v>15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9921</v>
      </c>
      <c r="BP33" s="121">
        <f>SUM(BQ33:BT33)</f>
        <v>1793</v>
      </c>
      <c r="BQ33" s="121">
        <v>1793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8128</v>
      </c>
      <c r="CA33" s="121">
        <v>1540</v>
      </c>
      <c r="CB33" s="121">
        <v>0</v>
      </c>
      <c r="CC33" s="121">
        <v>0</v>
      </c>
      <c r="CD33" s="121">
        <v>6588</v>
      </c>
      <c r="CE33" s="121">
        <v>28583</v>
      </c>
      <c r="CF33" s="121">
        <v>0</v>
      </c>
      <c r="CG33" s="121">
        <v>0</v>
      </c>
      <c r="CH33" s="121">
        <f>SUM(BG33,+BO33,+CG33)</f>
        <v>9936</v>
      </c>
      <c r="CI33" s="121">
        <f>SUM(AE33,+BG33)</f>
        <v>2353</v>
      </c>
      <c r="CJ33" s="121">
        <f>SUM(AF33,+BH33)</f>
        <v>2353</v>
      </c>
      <c r="CK33" s="121">
        <f>SUM(AG33,+BI33)</f>
        <v>15</v>
      </c>
      <c r="CL33" s="121">
        <f>SUM(AH33,+BJ33)</f>
        <v>0</v>
      </c>
      <c r="CM33" s="121">
        <f>SUM(AI33,+BK33)</f>
        <v>0</v>
      </c>
      <c r="CN33" s="121">
        <f>SUM(AJ33,+BL33)</f>
        <v>2338</v>
      </c>
      <c r="CO33" s="121">
        <f>SUM(AK33,+BM33)</f>
        <v>0</v>
      </c>
      <c r="CP33" s="121">
        <f>SUM(AL33,+BN33)</f>
        <v>26389</v>
      </c>
      <c r="CQ33" s="121">
        <f>SUM(AM33,+BO33)</f>
        <v>124913</v>
      </c>
      <c r="CR33" s="121">
        <f>SUM(AN33,+BP33)</f>
        <v>7173</v>
      </c>
      <c r="CS33" s="121">
        <f>SUM(AO33,+BQ33)</f>
        <v>7173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117740</v>
      </c>
      <c r="DC33" s="121">
        <f>SUM(AY33,+CA33)</f>
        <v>94607</v>
      </c>
      <c r="DD33" s="121">
        <f>SUM(AZ33,+CB33)</f>
        <v>0</v>
      </c>
      <c r="DE33" s="121">
        <f>SUM(BA33,+CC33)</f>
        <v>11554</v>
      </c>
      <c r="DF33" s="121">
        <f>SUM(BB33,+CD33)</f>
        <v>11579</v>
      </c>
      <c r="DG33" s="121">
        <f>SUM(BC33,+CE33)</f>
        <v>163925</v>
      </c>
      <c r="DH33" s="121">
        <f>SUM(BD33,+CF33)</f>
        <v>0</v>
      </c>
      <c r="DI33" s="121">
        <f>SUM(BE33,+CG33)</f>
        <v>2684</v>
      </c>
      <c r="DJ33" s="121">
        <f>SUM(BF33,+CH33)</f>
        <v>129950</v>
      </c>
    </row>
    <row r="34" spans="1:114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SUM(E34,+L34)</f>
        <v>847999</v>
      </c>
      <c r="E34" s="121">
        <f>SUM(F34:I34,K34)</f>
        <v>106306</v>
      </c>
      <c r="F34" s="121">
        <v>0</v>
      </c>
      <c r="G34" s="121">
        <v>0</v>
      </c>
      <c r="H34" s="121">
        <v>0</v>
      </c>
      <c r="I34" s="121">
        <v>61439</v>
      </c>
      <c r="J34" s="122" t="s">
        <v>428</v>
      </c>
      <c r="K34" s="121">
        <v>44867</v>
      </c>
      <c r="L34" s="121">
        <v>741693</v>
      </c>
      <c r="M34" s="121">
        <f>SUM(N34,+U34)</f>
        <v>41388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428</v>
      </c>
      <c r="T34" s="121">
        <v>0</v>
      </c>
      <c r="U34" s="121">
        <v>41388</v>
      </c>
      <c r="V34" s="121">
        <f>+SUM(D34,M34)</f>
        <v>889387</v>
      </c>
      <c r="W34" s="121">
        <f>+SUM(E34,N34)</f>
        <v>106306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61439</v>
      </c>
      <c r="AB34" s="122" t="str">
        <f>IF(+SUM(J34,S34)=0,"-",+SUM(J34,S34))</f>
        <v>-</v>
      </c>
      <c r="AC34" s="121">
        <f>+SUM(K34,T34)</f>
        <v>44867</v>
      </c>
      <c r="AD34" s="121">
        <f>+SUM(L34,U34)</f>
        <v>783081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37037</v>
      </c>
      <c r="AM34" s="121">
        <f>SUM(AN34,AS34,AW34,AX34,BD34)</f>
        <v>644786</v>
      </c>
      <c r="AN34" s="121">
        <f>SUM(AO34:AR34)</f>
        <v>45200</v>
      </c>
      <c r="AO34" s="121">
        <v>45200</v>
      </c>
      <c r="AP34" s="121">
        <v>0</v>
      </c>
      <c r="AQ34" s="121">
        <v>0</v>
      </c>
      <c r="AR34" s="121">
        <v>0</v>
      </c>
      <c r="AS34" s="121">
        <f>SUM(AT34:AV34)</f>
        <v>202054</v>
      </c>
      <c r="AT34" s="121">
        <v>2590</v>
      </c>
      <c r="AU34" s="121">
        <v>199464</v>
      </c>
      <c r="AV34" s="121">
        <v>0</v>
      </c>
      <c r="AW34" s="121">
        <v>0</v>
      </c>
      <c r="AX34" s="121">
        <f>SUM(AY34:BB34)</f>
        <v>392869</v>
      </c>
      <c r="AY34" s="121">
        <v>151744</v>
      </c>
      <c r="AZ34" s="121">
        <v>32131</v>
      </c>
      <c r="BA34" s="121">
        <v>202851</v>
      </c>
      <c r="BB34" s="121">
        <v>6143</v>
      </c>
      <c r="BC34" s="121">
        <v>23085</v>
      </c>
      <c r="BD34" s="121">
        <v>4663</v>
      </c>
      <c r="BE34" s="121">
        <v>143091</v>
      </c>
      <c r="BF34" s="121">
        <f>SUM(AE34,+AM34,+BE34)</f>
        <v>787877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41388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37037</v>
      </c>
      <c r="CQ34" s="121">
        <f>SUM(AM34,+BO34)</f>
        <v>644786</v>
      </c>
      <c r="CR34" s="121">
        <f>SUM(AN34,+BP34)</f>
        <v>45200</v>
      </c>
      <c r="CS34" s="121">
        <f>SUM(AO34,+BQ34)</f>
        <v>45200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202054</v>
      </c>
      <c r="CX34" s="121">
        <f>SUM(AT34,+BV34)</f>
        <v>2590</v>
      </c>
      <c r="CY34" s="121">
        <f>SUM(AU34,+BW34)</f>
        <v>199464</v>
      </c>
      <c r="CZ34" s="121">
        <f>SUM(AV34,+BX34)</f>
        <v>0</v>
      </c>
      <c r="DA34" s="121">
        <f>SUM(AW34,+BY34)</f>
        <v>0</v>
      </c>
      <c r="DB34" s="121">
        <f>SUM(AX34,+BZ34)</f>
        <v>392869</v>
      </c>
      <c r="DC34" s="121">
        <f>SUM(AY34,+CA34)</f>
        <v>151744</v>
      </c>
      <c r="DD34" s="121">
        <f>SUM(AZ34,+CB34)</f>
        <v>32131</v>
      </c>
      <c r="DE34" s="121">
        <f>SUM(BA34,+CC34)</f>
        <v>202851</v>
      </c>
      <c r="DF34" s="121">
        <f>SUM(BB34,+CD34)</f>
        <v>6143</v>
      </c>
      <c r="DG34" s="121">
        <f>SUM(BC34,+CE34)</f>
        <v>64473</v>
      </c>
      <c r="DH34" s="121">
        <f>SUM(BD34,+CF34)</f>
        <v>4663</v>
      </c>
      <c r="DI34" s="121">
        <f>SUM(BE34,+CG34)</f>
        <v>143091</v>
      </c>
      <c r="DJ34" s="121">
        <f>SUM(BF34,+CH34)</f>
        <v>787877</v>
      </c>
    </row>
    <row r="35" spans="1:114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SUM(E35,+L35)</f>
        <v>452422</v>
      </c>
      <c r="E35" s="121">
        <f>SUM(F35:I35,K35)</f>
        <v>109887</v>
      </c>
      <c r="F35" s="121">
        <v>0</v>
      </c>
      <c r="G35" s="121">
        <v>966</v>
      </c>
      <c r="H35" s="121">
        <v>46400</v>
      </c>
      <c r="I35" s="121">
        <v>61904</v>
      </c>
      <c r="J35" s="122" t="s">
        <v>428</v>
      </c>
      <c r="K35" s="121">
        <v>617</v>
      </c>
      <c r="L35" s="121">
        <v>342535</v>
      </c>
      <c r="M35" s="121">
        <f>SUM(N35,+U35)</f>
        <v>20929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428</v>
      </c>
      <c r="T35" s="121">
        <v>0</v>
      </c>
      <c r="U35" s="121">
        <v>20929</v>
      </c>
      <c r="V35" s="121">
        <f>+SUM(D35,M35)</f>
        <v>473351</v>
      </c>
      <c r="W35" s="121">
        <f>+SUM(E35,N35)</f>
        <v>109887</v>
      </c>
      <c r="X35" s="121">
        <f>+SUM(F35,O35)</f>
        <v>0</v>
      </c>
      <c r="Y35" s="121">
        <f>+SUM(G35,P35)</f>
        <v>966</v>
      </c>
      <c r="Z35" s="121">
        <f>+SUM(H35,Q35)</f>
        <v>46400</v>
      </c>
      <c r="AA35" s="121">
        <f>+SUM(I35,R35)</f>
        <v>61904</v>
      </c>
      <c r="AB35" s="122" t="str">
        <f>IF(+SUM(J35,S35)=0,"-",+SUM(J35,S35))</f>
        <v>-</v>
      </c>
      <c r="AC35" s="121">
        <f>+SUM(K35,T35)</f>
        <v>617</v>
      </c>
      <c r="AD35" s="121">
        <f>+SUM(L35,U35)</f>
        <v>363464</v>
      </c>
      <c r="AE35" s="121">
        <f>SUM(AF35,+AK35)</f>
        <v>45099</v>
      </c>
      <c r="AF35" s="121">
        <f>SUM(AG35:AJ35)</f>
        <v>45099</v>
      </c>
      <c r="AG35" s="121">
        <v>0</v>
      </c>
      <c r="AH35" s="121">
        <v>45099</v>
      </c>
      <c r="AI35" s="121">
        <v>0</v>
      </c>
      <c r="AJ35" s="121">
        <v>0</v>
      </c>
      <c r="AK35" s="121">
        <v>0</v>
      </c>
      <c r="AL35" s="121">
        <v>36818</v>
      </c>
      <c r="AM35" s="121">
        <f>SUM(AN35,AS35,AW35,AX35,BD35)</f>
        <v>368273</v>
      </c>
      <c r="AN35" s="121">
        <f>SUM(AO35:AR35)</f>
        <v>100425</v>
      </c>
      <c r="AO35" s="121">
        <v>43447</v>
      </c>
      <c r="AP35" s="121">
        <v>0</v>
      </c>
      <c r="AQ35" s="121">
        <v>56978</v>
      </c>
      <c r="AR35" s="121">
        <v>0</v>
      </c>
      <c r="AS35" s="121">
        <f>SUM(AT35:AV35)</f>
        <v>23385</v>
      </c>
      <c r="AT35" s="121">
        <v>0</v>
      </c>
      <c r="AU35" s="121">
        <v>23385</v>
      </c>
      <c r="AV35" s="121">
        <v>0</v>
      </c>
      <c r="AW35" s="121">
        <v>0</v>
      </c>
      <c r="AX35" s="121">
        <f>SUM(AY35:BB35)</f>
        <v>244463</v>
      </c>
      <c r="AY35" s="121">
        <v>76072</v>
      </c>
      <c r="AZ35" s="121">
        <v>117396</v>
      </c>
      <c r="BA35" s="121">
        <v>28553</v>
      </c>
      <c r="BB35" s="121">
        <v>22442</v>
      </c>
      <c r="BC35" s="121">
        <v>0</v>
      </c>
      <c r="BD35" s="121">
        <v>0</v>
      </c>
      <c r="BE35" s="121">
        <v>2232</v>
      </c>
      <c r="BF35" s="121">
        <f>SUM(AE35,+AM35,+BE35)</f>
        <v>415604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20929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45099</v>
      </c>
      <c r="CJ35" s="121">
        <f>SUM(AF35,+BH35)</f>
        <v>45099</v>
      </c>
      <c r="CK35" s="121">
        <f>SUM(AG35,+BI35)</f>
        <v>0</v>
      </c>
      <c r="CL35" s="121">
        <f>SUM(AH35,+BJ35)</f>
        <v>45099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36818</v>
      </c>
      <c r="CQ35" s="121">
        <f>SUM(AM35,+BO35)</f>
        <v>368273</v>
      </c>
      <c r="CR35" s="121">
        <f>SUM(AN35,+BP35)</f>
        <v>100425</v>
      </c>
      <c r="CS35" s="121">
        <f>SUM(AO35,+BQ35)</f>
        <v>43447</v>
      </c>
      <c r="CT35" s="121">
        <f>SUM(AP35,+BR35)</f>
        <v>0</v>
      </c>
      <c r="CU35" s="121">
        <f>SUM(AQ35,+BS35)</f>
        <v>56978</v>
      </c>
      <c r="CV35" s="121">
        <f>SUM(AR35,+BT35)</f>
        <v>0</v>
      </c>
      <c r="CW35" s="121">
        <f>SUM(AS35,+BU35)</f>
        <v>23385</v>
      </c>
      <c r="CX35" s="121">
        <f>SUM(AT35,+BV35)</f>
        <v>0</v>
      </c>
      <c r="CY35" s="121">
        <f>SUM(AU35,+BW35)</f>
        <v>23385</v>
      </c>
      <c r="CZ35" s="121">
        <f>SUM(AV35,+BX35)</f>
        <v>0</v>
      </c>
      <c r="DA35" s="121">
        <f>SUM(AW35,+BY35)</f>
        <v>0</v>
      </c>
      <c r="DB35" s="121">
        <f>SUM(AX35,+BZ35)</f>
        <v>244463</v>
      </c>
      <c r="DC35" s="121">
        <f>SUM(AY35,+CA35)</f>
        <v>76072</v>
      </c>
      <c r="DD35" s="121">
        <f>SUM(AZ35,+CB35)</f>
        <v>117396</v>
      </c>
      <c r="DE35" s="121">
        <f>SUM(BA35,+CC35)</f>
        <v>28553</v>
      </c>
      <c r="DF35" s="121">
        <f>SUM(BB35,+CD35)</f>
        <v>22442</v>
      </c>
      <c r="DG35" s="121">
        <f>SUM(BC35,+CE35)</f>
        <v>20929</v>
      </c>
      <c r="DH35" s="121">
        <f>SUM(BD35,+CF35)</f>
        <v>0</v>
      </c>
      <c r="DI35" s="121">
        <f>SUM(BE35,+CG35)</f>
        <v>2232</v>
      </c>
      <c r="DJ35" s="121">
        <f>SUM(BF35,+CH35)</f>
        <v>415604</v>
      </c>
    </row>
    <row r="36" spans="1:114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SUM(E36,+L36)</f>
        <v>195005</v>
      </c>
      <c r="E36" s="121">
        <f>SUM(F36:I36,K36)</f>
        <v>4696</v>
      </c>
      <c r="F36" s="121">
        <v>0</v>
      </c>
      <c r="G36" s="121">
        <v>0</v>
      </c>
      <c r="H36" s="121">
        <v>0</v>
      </c>
      <c r="I36" s="121">
        <v>4552</v>
      </c>
      <c r="J36" s="122" t="s">
        <v>428</v>
      </c>
      <c r="K36" s="121">
        <v>144</v>
      </c>
      <c r="L36" s="121">
        <v>190309</v>
      </c>
      <c r="M36" s="121">
        <f>SUM(N36,+U36)</f>
        <v>76244</v>
      </c>
      <c r="N36" s="121">
        <f>SUM(O36:R36,T36)</f>
        <v>27132</v>
      </c>
      <c r="O36" s="121">
        <v>0</v>
      </c>
      <c r="P36" s="121">
        <v>0</v>
      </c>
      <c r="Q36" s="121">
        <v>0</v>
      </c>
      <c r="R36" s="121">
        <v>26532</v>
      </c>
      <c r="S36" s="122" t="s">
        <v>428</v>
      </c>
      <c r="T36" s="121">
        <v>600</v>
      </c>
      <c r="U36" s="121">
        <v>49112</v>
      </c>
      <c r="V36" s="121">
        <f>+SUM(D36,M36)</f>
        <v>271249</v>
      </c>
      <c r="W36" s="121">
        <f>+SUM(E36,N36)</f>
        <v>31828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31084</v>
      </c>
      <c r="AB36" s="122" t="str">
        <f>IF(+SUM(J36,S36)=0,"-",+SUM(J36,S36))</f>
        <v>-</v>
      </c>
      <c r="AC36" s="121">
        <f>+SUM(K36,T36)</f>
        <v>744</v>
      </c>
      <c r="AD36" s="121">
        <f>+SUM(L36,U36)</f>
        <v>239421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107618</v>
      </c>
      <c r="AN36" s="121">
        <f>SUM(AO36:AR36)</f>
        <v>88469</v>
      </c>
      <c r="AO36" s="121">
        <v>22349</v>
      </c>
      <c r="AP36" s="121">
        <v>66120</v>
      </c>
      <c r="AQ36" s="121">
        <v>0</v>
      </c>
      <c r="AR36" s="121">
        <v>0</v>
      </c>
      <c r="AS36" s="121">
        <f>SUM(AT36:AV36)</f>
        <v>17277</v>
      </c>
      <c r="AT36" s="121">
        <v>0</v>
      </c>
      <c r="AU36" s="121">
        <v>17277</v>
      </c>
      <c r="AV36" s="121">
        <v>0</v>
      </c>
      <c r="AW36" s="121">
        <v>1872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87387</v>
      </c>
      <c r="BD36" s="121">
        <v>0</v>
      </c>
      <c r="BE36" s="121">
        <v>0</v>
      </c>
      <c r="BF36" s="121">
        <f>SUM(AE36,+AM36,+BE36)</f>
        <v>107618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76244</v>
      </c>
      <c r="BP36" s="121">
        <f>SUM(BQ36:BT36)</f>
        <v>14054</v>
      </c>
      <c r="BQ36" s="121">
        <v>14054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62190</v>
      </c>
      <c r="CA36" s="121">
        <v>28601</v>
      </c>
      <c r="CB36" s="121">
        <v>0</v>
      </c>
      <c r="CC36" s="121">
        <v>33371</v>
      </c>
      <c r="CD36" s="121">
        <v>218</v>
      </c>
      <c r="CE36" s="121">
        <v>0</v>
      </c>
      <c r="CF36" s="121">
        <v>0</v>
      </c>
      <c r="CG36" s="121">
        <v>0</v>
      </c>
      <c r="CH36" s="121">
        <f>SUM(BG36,+BO36,+CG36)</f>
        <v>76244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183862</v>
      </c>
      <c r="CR36" s="121">
        <f>SUM(AN36,+BP36)</f>
        <v>102523</v>
      </c>
      <c r="CS36" s="121">
        <f>SUM(AO36,+BQ36)</f>
        <v>36403</v>
      </c>
      <c r="CT36" s="121">
        <f>SUM(AP36,+BR36)</f>
        <v>66120</v>
      </c>
      <c r="CU36" s="121">
        <f>SUM(AQ36,+BS36)</f>
        <v>0</v>
      </c>
      <c r="CV36" s="121">
        <f>SUM(AR36,+BT36)</f>
        <v>0</v>
      </c>
      <c r="CW36" s="121">
        <f>SUM(AS36,+BU36)</f>
        <v>17277</v>
      </c>
      <c r="CX36" s="121">
        <f>SUM(AT36,+BV36)</f>
        <v>0</v>
      </c>
      <c r="CY36" s="121">
        <f>SUM(AU36,+BW36)</f>
        <v>17277</v>
      </c>
      <c r="CZ36" s="121">
        <f>SUM(AV36,+BX36)</f>
        <v>0</v>
      </c>
      <c r="DA36" s="121">
        <f>SUM(AW36,+BY36)</f>
        <v>1872</v>
      </c>
      <c r="DB36" s="121">
        <f>SUM(AX36,+BZ36)</f>
        <v>62190</v>
      </c>
      <c r="DC36" s="121">
        <f>SUM(AY36,+CA36)</f>
        <v>28601</v>
      </c>
      <c r="DD36" s="121">
        <f>SUM(AZ36,+CB36)</f>
        <v>0</v>
      </c>
      <c r="DE36" s="121">
        <f>SUM(BA36,+CC36)</f>
        <v>33371</v>
      </c>
      <c r="DF36" s="121">
        <f>SUM(BB36,+CD36)</f>
        <v>218</v>
      </c>
      <c r="DG36" s="121">
        <f>SUM(BC36,+CE36)</f>
        <v>87387</v>
      </c>
      <c r="DH36" s="121">
        <f>SUM(BD36,+CF36)</f>
        <v>0</v>
      </c>
      <c r="DI36" s="121">
        <f>SUM(BE36,+CG36)</f>
        <v>0</v>
      </c>
      <c r="DJ36" s="121">
        <f>SUM(BF36,+CH36)</f>
        <v>183862</v>
      </c>
    </row>
    <row r="37" spans="1:114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>SUM(E37,+L37)</f>
        <v>529449</v>
      </c>
      <c r="E37" s="121">
        <f>SUM(F37:I37,K37)</f>
        <v>53918</v>
      </c>
      <c r="F37" s="121">
        <v>0</v>
      </c>
      <c r="G37" s="121">
        <v>0</v>
      </c>
      <c r="H37" s="121">
        <v>0</v>
      </c>
      <c r="I37" s="121">
        <v>50228</v>
      </c>
      <c r="J37" s="122" t="s">
        <v>428</v>
      </c>
      <c r="K37" s="121">
        <v>3690</v>
      </c>
      <c r="L37" s="121">
        <v>475531</v>
      </c>
      <c r="M37" s="121">
        <f>SUM(N37,+U37)</f>
        <v>58829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428</v>
      </c>
      <c r="T37" s="121">
        <v>0</v>
      </c>
      <c r="U37" s="121">
        <v>58829</v>
      </c>
      <c r="V37" s="121">
        <f>+SUM(D37,M37)</f>
        <v>588278</v>
      </c>
      <c r="W37" s="121">
        <f>+SUM(E37,N37)</f>
        <v>53918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50228</v>
      </c>
      <c r="AB37" s="122" t="str">
        <f>IF(+SUM(J37,S37)=0,"-",+SUM(J37,S37))</f>
        <v>-</v>
      </c>
      <c r="AC37" s="121">
        <f>+SUM(K37,T37)</f>
        <v>3690</v>
      </c>
      <c r="AD37" s="121">
        <f>+SUM(L37,U37)</f>
        <v>534360</v>
      </c>
      <c r="AE37" s="121">
        <f>SUM(AF37,+AK37)</f>
        <v>2178</v>
      </c>
      <c r="AF37" s="121">
        <f>SUM(AG37:AJ37)</f>
        <v>2178</v>
      </c>
      <c r="AG37" s="121">
        <v>0</v>
      </c>
      <c r="AH37" s="121">
        <v>0</v>
      </c>
      <c r="AI37" s="121">
        <v>2178</v>
      </c>
      <c r="AJ37" s="121">
        <v>0</v>
      </c>
      <c r="AK37" s="121">
        <v>0</v>
      </c>
      <c r="AL37" s="121">
        <v>161698</v>
      </c>
      <c r="AM37" s="121">
        <f>SUM(AN37,AS37,AW37,AX37,BD37)</f>
        <v>37158</v>
      </c>
      <c r="AN37" s="121">
        <f>SUM(AO37:AR37)</f>
        <v>29527</v>
      </c>
      <c r="AO37" s="121">
        <v>25777</v>
      </c>
      <c r="AP37" s="121">
        <v>0</v>
      </c>
      <c r="AQ37" s="121">
        <v>0</v>
      </c>
      <c r="AR37" s="121">
        <v>3750</v>
      </c>
      <c r="AS37" s="121">
        <f>SUM(AT37:AV37)</f>
        <v>4745</v>
      </c>
      <c r="AT37" s="121">
        <v>0</v>
      </c>
      <c r="AU37" s="121">
        <v>0</v>
      </c>
      <c r="AV37" s="121">
        <v>4745</v>
      </c>
      <c r="AW37" s="121">
        <v>0</v>
      </c>
      <c r="AX37" s="121">
        <f>SUM(AY37:BB37)</f>
        <v>2886</v>
      </c>
      <c r="AY37" s="121">
        <v>0</v>
      </c>
      <c r="AZ37" s="121">
        <v>0</v>
      </c>
      <c r="BA37" s="121">
        <v>1463</v>
      </c>
      <c r="BB37" s="121">
        <v>1423</v>
      </c>
      <c r="BC37" s="121">
        <v>314865</v>
      </c>
      <c r="BD37" s="121">
        <v>0</v>
      </c>
      <c r="BE37" s="121">
        <v>13550</v>
      </c>
      <c r="BF37" s="121">
        <f>SUM(AE37,+AM37,+BE37)</f>
        <v>52886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58290</v>
      </c>
      <c r="BP37" s="121">
        <f>SUM(BQ37:BT37)</f>
        <v>19151</v>
      </c>
      <c r="BQ37" s="121">
        <v>19151</v>
      </c>
      <c r="BR37" s="121">
        <v>0</v>
      </c>
      <c r="BS37" s="121">
        <v>0</v>
      </c>
      <c r="BT37" s="121">
        <v>0</v>
      </c>
      <c r="BU37" s="121">
        <f>SUM(BV37:BX37)</f>
        <v>165</v>
      </c>
      <c r="BV37" s="121">
        <v>0</v>
      </c>
      <c r="BW37" s="121">
        <v>165</v>
      </c>
      <c r="BX37" s="121">
        <v>0</v>
      </c>
      <c r="BY37" s="121">
        <v>0</v>
      </c>
      <c r="BZ37" s="121">
        <f>SUM(CA37:CD37)</f>
        <v>38974</v>
      </c>
      <c r="CA37" s="121">
        <v>0</v>
      </c>
      <c r="CB37" s="121">
        <v>38816</v>
      </c>
      <c r="CC37" s="121">
        <v>0</v>
      </c>
      <c r="CD37" s="121">
        <v>158</v>
      </c>
      <c r="CE37" s="121">
        <v>0</v>
      </c>
      <c r="CF37" s="121">
        <v>0</v>
      </c>
      <c r="CG37" s="121">
        <v>539</v>
      </c>
      <c r="CH37" s="121">
        <f>SUM(BG37,+BO37,+CG37)</f>
        <v>58829</v>
      </c>
      <c r="CI37" s="121">
        <f>SUM(AE37,+BG37)</f>
        <v>2178</v>
      </c>
      <c r="CJ37" s="121">
        <f>SUM(AF37,+BH37)</f>
        <v>2178</v>
      </c>
      <c r="CK37" s="121">
        <f>SUM(AG37,+BI37)</f>
        <v>0</v>
      </c>
      <c r="CL37" s="121">
        <f>SUM(AH37,+BJ37)</f>
        <v>0</v>
      </c>
      <c r="CM37" s="121">
        <f>SUM(AI37,+BK37)</f>
        <v>2178</v>
      </c>
      <c r="CN37" s="121">
        <f>SUM(AJ37,+BL37)</f>
        <v>0</v>
      </c>
      <c r="CO37" s="121">
        <f>SUM(AK37,+BM37)</f>
        <v>0</v>
      </c>
      <c r="CP37" s="121">
        <f>SUM(AL37,+BN37)</f>
        <v>161698</v>
      </c>
      <c r="CQ37" s="121">
        <f>SUM(AM37,+BO37)</f>
        <v>95448</v>
      </c>
      <c r="CR37" s="121">
        <f>SUM(AN37,+BP37)</f>
        <v>48678</v>
      </c>
      <c r="CS37" s="121">
        <f>SUM(AO37,+BQ37)</f>
        <v>44928</v>
      </c>
      <c r="CT37" s="121">
        <f>SUM(AP37,+BR37)</f>
        <v>0</v>
      </c>
      <c r="CU37" s="121">
        <f>SUM(AQ37,+BS37)</f>
        <v>0</v>
      </c>
      <c r="CV37" s="121">
        <f>SUM(AR37,+BT37)</f>
        <v>3750</v>
      </c>
      <c r="CW37" s="121">
        <f>SUM(AS37,+BU37)</f>
        <v>4910</v>
      </c>
      <c r="CX37" s="121">
        <f>SUM(AT37,+BV37)</f>
        <v>0</v>
      </c>
      <c r="CY37" s="121">
        <f>SUM(AU37,+BW37)</f>
        <v>165</v>
      </c>
      <c r="CZ37" s="121">
        <f>SUM(AV37,+BX37)</f>
        <v>4745</v>
      </c>
      <c r="DA37" s="121">
        <f>SUM(AW37,+BY37)</f>
        <v>0</v>
      </c>
      <c r="DB37" s="121">
        <f>SUM(AX37,+BZ37)</f>
        <v>41860</v>
      </c>
      <c r="DC37" s="121">
        <f>SUM(AY37,+CA37)</f>
        <v>0</v>
      </c>
      <c r="DD37" s="121">
        <f>SUM(AZ37,+CB37)</f>
        <v>38816</v>
      </c>
      <c r="DE37" s="121">
        <f>SUM(BA37,+CC37)</f>
        <v>1463</v>
      </c>
      <c r="DF37" s="121">
        <f>SUM(BB37,+CD37)</f>
        <v>1581</v>
      </c>
      <c r="DG37" s="121">
        <f>SUM(BC37,+CE37)</f>
        <v>314865</v>
      </c>
      <c r="DH37" s="121">
        <f>SUM(BD37,+CF37)</f>
        <v>0</v>
      </c>
      <c r="DI37" s="121">
        <f>SUM(BE37,+CG37)</f>
        <v>14089</v>
      </c>
      <c r="DJ37" s="121">
        <f>SUM(BF37,+CH37)</f>
        <v>111715</v>
      </c>
    </row>
    <row r="38" spans="1:114" s="136" customFormat="1" ht="13.5" customHeight="1" x14ac:dyDescent="0.15">
      <c r="A38" s="119" t="s">
        <v>31</v>
      </c>
      <c r="B38" s="120" t="s">
        <v>407</v>
      </c>
      <c r="C38" s="119" t="s">
        <v>408</v>
      </c>
      <c r="D38" s="121">
        <f>SUM(E38,+L38)</f>
        <v>142348</v>
      </c>
      <c r="E38" s="121">
        <f>SUM(F38:I38,K38)</f>
        <v>10324</v>
      </c>
      <c r="F38" s="121">
        <v>0</v>
      </c>
      <c r="G38" s="121">
        <v>0</v>
      </c>
      <c r="H38" s="121">
        <v>0</v>
      </c>
      <c r="I38" s="121">
        <v>8424</v>
      </c>
      <c r="J38" s="122" t="s">
        <v>428</v>
      </c>
      <c r="K38" s="121">
        <v>1900</v>
      </c>
      <c r="L38" s="121">
        <v>132024</v>
      </c>
      <c r="M38" s="121">
        <f>SUM(N38,+U38)</f>
        <v>106999</v>
      </c>
      <c r="N38" s="121">
        <f>SUM(O38:R38,T38)</f>
        <v>48168</v>
      </c>
      <c r="O38" s="121">
        <v>0</v>
      </c>
      <c r="P38" s="121">
        <v>0</v>
      </c>
      <c r="Q38" s="121">
        <v>0</v>
      </c>
      <c r="R38" s="121">
        <v>9353</v>
      </c>
      <c r="S38" s="122" t="s">
        <v>428</v>
      </c>
      <c r="T38" s="121">
        <v>38815</v>
      </c>
      <c r="U38" s="121">
        <v>58831</v>
      </c>
      <c r="V38" s="121">
        <f>+SUM(D38,M38)</f>
        <v>249347</v>
      </c>
      <c r="W38" s="121">
        <f>+SUM(E38,N38)</f>
        <v>58492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17777</v>
      </c>
      <c r="AB38" s="122" t="str">
        <f>IF(+SUM(J38,S38)=0,"-",+SUM(J38,S38))</f>
        <v>-</v>
      </c>
      <c r="AC38" s="121">
        <f>+SUM(K38,T38)</f>
        <v>40715</v>
      </c>
      <c r="AD38" s="121">
        <f>+SUM(L38,U38)</f>
        <v>190855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41198</v>
      </c>
      <c r="AM38" s="121">
        <f>SUM(AN38,AS38,AW38,AX38,BD38)</f>
        <v>41744</v>
      </c>
      <c r="AN38" s="121">
        <f>SUM(AO38:AR38)</f>
        <v>34846</v>
      </c>
      <c r="AO38" s="121">
        <v>21781</v>
      </c>
      <c r="AP38" s="121">
        <v>13065</v>
      </c>
      <c r="AQ38" s="121">
        <v>0</v>
      </c>
      <c r="AR38" s="121">
        <v>0</v>
      </c>
      <c r="AS38" s="121">
        <f>SUM(AT38:AV38)</f>
        <v>6898</v>
      </c>
      <c r="AT38" s="121">
        <v>6898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59406</v>
      </c>
      <c r="BD38" s="121">
        <v>0</v>
      </c>
      <c r="BE38" s="121">
        <v>0</v>
      </c>
      <c r="BF38" s="121">
        <f>SUM(AE38,+AM38,+BE38)</f>
        <v>41744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106999</v>
      </c>
      <c r="BP38" s="121">
        <f>SUM(BQ38:BT38)</f>
        <v>12863</v>
      </c>
      <c r="BQ38" s="121">
        <v>12863</v>
      </c>
      <c r="BR38" s="121">
        <v>0</v>
      </c>
      <c r="BS38" s="121">
        <v>0</v>
      </c>
      <c r="BT38" s="121">
        <v>0</v>
      </c>
      <c r="BU38" s="121">
        <f>SUM(BV38:BX38)</f>
        <v>38955</v>
      </c>
      <c r="BV38" s="121">
        <v>490</v>
      </c>
      <c r="BW38" s="121">
        <v>38465</v>
      </c>
      <c r="BX38" s="121">
        <v>0</v>
      </c>
      <c r="BY38" s="121">
        <v>0</v>
      </c>
      <c r="BZ38" s="121">
        <f>SUM(CA38:CD38)</f>
        <v>55181</v>
      </c>
      <c r="CA38" s="121">
        <v>32604</v>
      </c>
      <c r="CB38" s="121">
        <v>21395</v>
      </c>
      <c r="CC38" s="121">
        <v>1182</v>
      </c>
      <c r="CD38" s="121">
        <v>0</v>
      </c>
      <c r="CE38" s="121">
        <v>0</v>
      </c>
      <c r="CF38" s="121">
        <v>0</v>
      </c>
      <c r="CG38" s="121">
        <v>0</v>
      </c>
      <c r="CH38" s="121">
        <f>SUM(BG38,+BO38,+CG38)</f>
        <v>106999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41198</v>
      </c>
      <c r="CQ38" s="121">
        <f>SUM(AM38,+BO38)</f>
        <v>148743</v>
      </c>
      <c r="CR38" s="121">
        <f>SUM(AN38,+BP38)</f>
        <v>47709</v>
      </c>
      <c r="CS38" s="121">
        <f>SUM(AO38,+BQ38)</f>
        <v>34644</v>
      </c>
      <c r="CT38" s="121">
        <f>SUM(AP38,+BR38)</f>
        <v>13065</v>
      </c>
      <c r="CU38" s="121">
        <f>SUM(AQ38,+BS38)</f>
        <v>0</v>
      </c>
      <c r="CV38" s="121">
        <f>SUM(AR38,+BT38)</f>
        <v>0</v>
      </c>
      <c r="CW38" s="121">
        <f>SUM(AS38,+BU38)</f>
        <v>45853</v>
      </c>
      <c r="CX38" s="121">
        <f>SUM(AT38,+BV38)</f>
        <v>7388</v>
      </c>
      <c r="CY38" s="121">
        <f>SUM(AU38,+BW38)</f>
        <v>38465</v>
      </c>
      <c r="CZ38" s="121">
        <f>SUM(AV38,+BX38)</f>
        <v>0</v>
      </c>
      <c r="DA38" s="121">
        <f>SUM(AW38,+BY38)</f>
        <v>0</v>
      </c>
      <c r="DB38" s="121">
        <f>SUM(AX38,+BZ38)</f>
        <v>55181</v>
      </c>
      <c r="DC38" s="121">
        <f>SUM(AY38,+CA38)</f>
        <v>32604</v>
      </c>
      <c r="DD38" s="121">
        <f>SUM(AZ38,+CB38)</f>
        <v>21395</v>
      </c>
      <c r="DE38" s="121">
        <f>SUM(BA38,+CC38)</f>
        <v>1182</v>
      </c>
      <c r="DF38" s="121">
        <f>SUM(BB38,+CD38)</f>
        <v>0</v>
      </c>
      <c r="DG38" s="121">
        <f>SUM(BC38,+CE38)</f>
        <v>59406</v>
      </c>
      <c r="DH38" s="121">
        <f>SUM(BD38,+CF38)</f>
        <v>0</v>
      </c>
      <c r="DI38" s="121">
        <f>SUM(BE38,+CG38)</f>
        <v>0</v>
      </c>
      <c r="DJ38" s="121">
        <f>SUM(BF38,+CH38)</f>
        <v>148743</v>
      </c>
    </row>
    <row r="39" spans="1:114" s="136" customFormat="1" ht="13.5" customHeight="1" x14ac:dyDescent="0.15">
      <c r="A39" s="119" t="s">
        <v>31</v>
      </c>
      <c r="B39" s="120" t="s">
        <v>409</v>
      </c>
      <c r="C39" s="119" t="s">
        <v>410</v>
      </c>
      <c r="D39" s="121">
        <f>SUM(E39,+L39)</f>
        <v>41560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428</v>
      </c>
      <c r="K39" s="121">
        <v>0</v>
      </c>
      <c r="L39" s="121">
        <v>41560</v>
      </c>
      <c r="M39" s="121">
        <f>SUM(N39,+U39)</f>
        <v>19801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428</v>
      </c>
      <c r="T39" s="121">
        <v>0</v>
      </c>
      <c r="U39" s="121">
        <v>19801</v>
      </c>
      <c r="V39" s="121">
        <f>+SUM(D39,M39)</f>
        <v>61361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61361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18799</v>
      </c>
      <c r="AN39" s="121">
        <f>SUM(AO39:AR39)</f>
        <v>10420</v>
      </c>
      <c r="AO39" s="121">
        <v>0</v>
      </c>
      <c r="AP39" s="121">
        <v>10420</v>
      </c>
      <c r="AQ39" s="121">
        <v>0</v>
      </c>
      <c r="AR39" s="121">
        <v>0</v>
      </c>
      <c r="AS39" s="121">
        <f>SUM(AT39:AV39)</f>
        <v>1120</v>
      </c>
      <c r="AT39" s="121">
        <v>1120</v>
      </c>
      <c r="AU39" s="121">
        <v>0</v>
      </c>
      <c r="AV39" s="121">
        <v>0</v>
      </c>
      <c r="AW39" s="121">
        <v>7259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22761</v>
      </c>
      <c r="BD39" s="121">
        <v>0</v>
      </c>
      <c r="BE39" s="121">
        <v>0</v>
      </c>
      <c r="BF39" s="121">
        <f>SUM(AE39,+AM39,+BE39)</f>
        <v>18799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19801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19801</v>
      </c>
      <c r="CA39" s="121">
        <v>4161</v>
      </c>
      <c r="CB39" s="121">
        <v>0</v>
      </c>
      <c r="CC39" s="121">
        <v>0</v>
      </c>
      <c r="CD39" s="121">
        <v>15640</v>
      </c>
      <c r="CE39" s="121">
        <v>0</v>
      </c>
      <c r="CF39" s="121">
        <v>0</v>
      </c>
      <c r="CG39" s="121">
        <v>0</v>
      </c>
      <c r="CH39" s="121">
        <f>SUM(BG39,+BO39,+CG39)</f>
        <v>19801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38600</v>
      </c>
      <c r="CR39" s="121">
        <f>SUM(AN39,+BP39)</f>
        <v>10420</v>
      </c>
      <c r="CS39" s="121">
        <f>SUM(AO39,+BQ39)</f>
        <v>0</v>
      </c>
      <c r="CT39" s="121">
        <f>SUM(AP39,+BR39)</f>
        <v>10420</v>
      </c>
      <c r="CU39" s="121">
        <f>SUM(AQ39,+BS39)</f>
        <v>0</v>
      </c>
      <c r="CV39" s="121">
        <f>SUM(AR39,+BT39)</f>
        <v>0</v>
      </c>
      <c r="CW39" s="121">
        <f>SUM(AS39,+BU39)</f>
        <v>1120</v>
      </c>
      <c r="CX39" s="121">
        <f>SUM(AT39,+BV39)</f>
        <v>1120</v>
      </c>
      <c r="CY39" s="121">
        <f>SUM(AU39,+BW39)</f>
        <v>0</v>
      </c>
      <c r="CZ39" s="121">
        <f>SUM(AV39,+BX39)</f>
        <v>0</v>
      </c>
      <c r="DA39" s="121">
        <f>SUM(AW39,+BY39)</f>
        <v>7259</v>
      </c>
      <c r="DB39" s="121">
        <f>SUM(AX39,+BZ39)</f>
        <v>19801</v>
      </c>
      <c r="DC39" s="121">
        <f>SUM(AY39,+CA39)</f>
        <v>4161</v>
      </c>
      <c r="DD39" s="121">
        <f>SUM(AZ39,+CB39)</f>
        <v>0</v>
      </c>
      <c r="DE39" s="121">
        <f>SUM(BA39,+CC39)</f>
        <v>0</v>
      </c>
      <c r="DF39" s="121">
        <f>SUM(BB39,+CD39)</f>
        <v>15640</v>
      </c>
      <c r="DG39" s="121">
        <f>SUM(BC39,+CE39)</f>
        <v>22761</v>
      </c>
      <c r="DH39" s="121">
        <f>SUM(BD39,+CF39)</f>
        <v>0</v>
      </c>
      <c r="DI39" s="121">
        <f>SUM(BE39,+CG39)</f>
        <v>0</v>
      </c>
      <c r="DJ39" s="121">
        <f>SUM(BF39,+CH39)</f>
        <v>38600</v>
      </c>
    </row>
    <row r="40" spans="1:114" s="136" customFormat="1" ht="13.5" customHeight="1" x14ac:dyDescent="0.15">
      <c r="A40" s="119" t="s">
        <v>31</v>
      </c>
      <c r="B40" s="120" t="s">
        <v>411</v>
      </c>
      <c r="C40" s="119" t="s">
        <v>412</v>
      </c>
      <c r="D40" s="121">
        <f>SUM(E40,+L40)</f>
        <v>75935</v>
      </c>
      <c r="E40" s="121">
        <f>SUM(F40:I40,K40)</f>
        <v>24239</v>
      </c>
      <c r="F40" s="121">
        <v>0</v>
      </c>
      <c r="G40" s="121">
        <v>0</v>
      </c>
      <c r="H40" s="121">
        <v>13700</v>
      </c>
      <c r="I40" s="121">
        <v>10039</v>
      </c>
      <c r="J40" s="122" t="s">
        <v>428</v>
      </c>
      <c r="K40" s="121">
        <v>500</v>
      </c>
      <c r="L40" s="121">
        <v>51696</v>
      </c>
      <c r="M40" s="121">
        <f>SUM(N40,+U40)</f>
        <v>15000</v>
      </c>
      <c r="N40" s="121">
        <f>SUM(O40:R40,T40)</f>
        <v>15000</v>
      </c>
      <c r="O40" s="121">
        <v>0</v>
      </c>
      <c r="P40" s="121">
        <v>0</v>
      </c>
      <c r="Q40" s="121">
        <v>0</v>
      </c>
      <c r="R40" s="121">
        <v>0</v>
      </c>
      <c r="S40" s="122" t="s">
        <v>428</v>
      </c>
      <c r="T40" s="121">
        <v>15000</v>
      </c>
      <c r="U40" s="121">
        <v>0</v>
      </c>
      <c r="V40" s="121">
        <f>+SUM(D40,M40)</f>
        <v>90935</v>
      </c>
      <c r="W40" s="121">
        <f>+SUM(E40,N40)</f>
        <v>39239</v>
      </c>
      <c r="X40" s="121">
        <f>+SUM(F40,O40)</f>
        <v>0</v>
      </c>
      <c r="Y40" s="121">
        <f>+SUM(G40,P40)</f>
        <v>0</v>
      </c>
      <c r="Z40" s="121">
        <f>+SUM(H40,Q40)</f>
        <v>13700</v>
      </c>
      <c r="AA40" s="121">
        <f>+SUM(I40,R40)</f>
        <v>10039</v>
      </c>
      <c r="AB40" s="122" t="str">
        <f>IF(+SUM(J40,S40)=0,"-",+SUM(J40,S40))</f>
        <v>-</v>
      </c>
      <c r="AC40" s="121">
        <f>+SUM(K40,T40)</f>
        <v>15500</v>
      </c>
      <c r="AD40" s="121">
        <f>+SUM(L40,U40)</f>
        <v>51696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26336</v>
      </c>
      <c r="AN40" s="121">
        <f>SUM(AO40:AR40)</f>
        <v>19453</v>
      </c>
      <c r="AO40" s="121">
        <v>0</v>
      </c>
      <c r="AP40" s="121">
        <v>19453</v>
      </c>
      <c r="AQ40" s="121">
        <v>0</v>
      </c>
      <c r="AR40" s="121">
        <v>0</v>
      </c>
      <c r="AS40" s="121">
        <f>SUM(AT40:AV40)</f>
        <v>6802</v>
      </c>
      <c r="AT40" s="121">
        <v>6802</v>
      </c>
      <c r="AU40" s="121">
        <v>0</v>
      </c>
      <c r="AV40" s="121">
        <v>0</v>
      </c>
      <c r="AW40" s="121">
        <v>69</v>
      </c>
      <c r="AX40" s="121">
        <f>SUM(AY40:BB40)</f>
        <v>12</v>
      </c>
      <c r="AY40" s="121">
        <v>0</v>
      </c>
      <c r="AZ40" s="121">
        <v>0</v>
      </c>
      <c r="BA40" s="121">
        <v>12</v>
      </c>
      <c r="BB40" s="121">
        <v>0</v>
      </c>
      <c r="BC40" s="121">
        <v>49599</v>
      </c>
      <c r="BD40" s="121">
        <v>0</v>
      </c>
      <c r="BE40" s="121">
        <v>0</v>
      </c>
      <c r="BF40" s="121">
        <f>SUM(AE40,+AM40,+BE40)</f>
        <v>26336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15000</v>
      </c>
      <c r="CH40" s="121">
        <f>SUM(BG40,+BO40,+CG40)</f>
        <v>15000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26336</v>
      </c>
      <c r="CR40" s="121">
        <f>SUM(AN40,+BP40)</f>
        <v>19453</v>
      </c>
      <c r="CS40" s="121">
        <f>SUM(AO40,+BQ40)</f>
        <v>0</v>
      </c>
      <c r="CT40" s="121">
        <f>SUM(AP40,+BR40)</f>
        <v>19453</v>
      </c>
      <c r="CU40" s="121">
        <f>SUM(AQ40,+BS40)</f>
        <v>0</v>
      </c>
      <c r="CV40" s="121">
        <f>SUM(AR40,+BT40)</f>
        <v>0</v>
      </c>
      <c r="CW40" s="121">
        <f>SUM(AS40,+BU40)</f>
        <v>6802</v>
      </c>
      <c r="CX40" s="121">
        <f>SUM(AT40,+BV40)</f>
        <v>6802</v>
      </c>
      <c r="CY40" s="121">
        <f>SUM(AU40,+BW40)</f>
        <v>0</v>
      </c>
      <c r="CZ40" s="121">
        <f>SUM(AV40,+BX40)</f>
        <v>0</v>
      </c>
      <c r="DA40" s="121">
        <f>SUM(AW40,+BY40)</f>
        <v>69</v>
      </c>
      <c r="DB40" s="121">
        <f>SUM(AX40,+BZ40)</f>
        <v>12</v>
      </c>
      <c r="DC40" s="121">
        <f>SUM(AY40,+CA40)</f>
        <v>0</v>
      </c>
      <c r="DD40" s="121">
        <f>SUM(AZ40,+CB40)</f>
        <v>0</v>
      </c>
      <c r="DE40" s="121">
        <f>SUM(BA40,+CC40)</f>
        <v>12</v>
      </c>
      <c r="DF40" s="121">
        <f>SUM(BB40,+CD40)</f>
        <v>0</v>
      </c>
      <c r="DG40" s="121">
        <f>SUM(BC40,+CE40)</f>
        <v>49599</v>
      </c>
      <c r="DH40" s="121">
        <f>SUM(BD40,+CF40)</f>
        <v>0</v>
      </c>
      <c r="DI40" s="121">
        <f>SUM(BE40,+CG40)</f>
        <v>15000</v>
      </c>
      <c r="DJ40" s="121">
        <f>SUM(BF40,+CH40)</f>
        <v>41336</v>
      </c>
    </row>
    <row r="41" spans="1:114" s="136" customFormat="1" ht="13.5" customHeight="1" x14ac:dyDescent="0.15">
      <c r="A41" s="119" t="s">
        <v>31</v>
      </c>
      <c r="B41" s="120" t="s">
        <v>413</v>
      </c>
      <c r="C41" s="119" t="s">
        <v>414</v>
      </c>
      <c r="D41" s="121">
        <f>SUM(E41,+L41)</f>
        <v>14731</v>
      </c>
      <c r="E41" s="121">
        <f>SUM(F41:I41,K41)</f>
        <v>1034</v>
      </c>
      <c r="F41" s="121">
        <v>0</v>
      </c>
      <c r="G41" s="121">
        <v>0</v>
      </c>
      <c r="H41" s="121">
        <v>0</v>
      </c>
      <c r="I41" s="121">
        <v>962</v>
      </c>
      <c r="J41" s="122" t="s">
        <v>428</v>
      </c>
      <c r="K41" s="121">
        <v>72</v>
      </c>
      <c r="L41" s="121">
        <v>13697</v>
      </c>
      <c r="M41" s="121">
        <f>SUM(N41,+U41)</f>
        <v>7693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428</v>
      </c>
      <c r="T41" s="121">
        <v>0</v>
      </c>
      <c r="U41" s="121">
        <v>7693</v>
      </c>
      <c r="V41" s="121">
        <f>+SUM(D41,M41)</f>
        <v>22424</v>
      </c>
      <c r="W41" s="121">
        <f>+SUM(E41,N41)</f>
        <v>1034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962</v>
      </c>
      <c r="AB41" s="122" t="str">
        <f>IF(+SUM(J41,S41)=0,"-",+SUM(J41,S41))</f>
        <v>-</v>
      </c>
      <c r="AC41" s="121">
        <f>+SUM(K41,T41)</f>
        <v>72</v>
      </c>
      <c r="AD41" s="121">
        <f>+SUM(L41,U41)</f>
        <v>21390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14731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1095</v>
      </c>
      <c r="AT41" s="121">
        <v>1095</v>
      </c>
      <c r="AU41" s="121">
        <v>0</v>
      </c>
      <c r="AV41" s="121">
        <v>0</v>
      </c>
      <c r="AW41" s="121">
        <v>0</v>
      </c>
      <c r="AX41" s="121">
        <f>SUM(AY41:BB41)</f>
        <v>13608</v>
      </c>
      <c r="AY41" s="121">
        <v>6985</v>
      </c>
      <c r="AZ41" s="121">
        <v>62</v>
      </c>
      <c r="BA41" s="121">
        <v>6561</v>
      </c>
      <c r="BB41" s="121">
        <v>0</v>
      </c>
      <c r="BC41" s="121">
        <v>0</v>
      </c>
      <c r="BD41" s="121">
        <v>28</v>
      </c>
      <c r="BE41" s="121">
        <v>0</v>
      </c>
      <c r="BF41" s="121">
        <f>SUM(AE41,+AM41,+BE41)</f>
        <v>14731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7693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7693</v>
      </c>
      <c r="CA41" s="121">
        <v>0</v>
      </c>
      <c r="CB41" s="121">
        <v>0</v>
      </c>
      <c r="CC41" s="121">
        <v>7693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7693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22424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1095</v>
      </c>
      <c r="CX41" s="121">
        <f>SUM(AT41,+BV41)</f>
        <v>1095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21301</v>
      </c>
      <c r="DC41" s="121">
        <f>SUM(AY41,+CA41)</f>
        <v>6985</v>
      </c>
      <c r="DD41" s="121">
        <f>SUM(AZ41,+CB41)</f>
        <v>62</v>
      </c>
      <c r="DE41" s="121">
        <f>SUM(BA41,+CC41)</f>
        <v>14254</v>
      </c>
      <c r="DF41" s="121">
        <f>SUM(BB41,+CD41)</f>
        <v>0</v>
      </c>
      <c r="DG41" s="121">
        <f>SUM(BC41,+CE41)</f>
        <v>0</v>
      </c>
      <c r="DH41" s="121">
        <f>SUM(BD41,+CF41)</f>
        <v>28</v>
      </c>
      <c r="DI41" s="121">
        <f>SUM(BE41,+CG41)</f>
        <v>0</v>
      </c>
      <c r="DJ41" s="121">
        <f>SUM(BF41,+CH41)</f>
        <v>22424</v>
      </c>
    </row>
    <row r="42" spans="1:114" s="136" customFormat="1" ht="13.5" customHeight="1" x14ac:dyDescent="0.15">
      <c r="A42" s="119" t="s">
        <v>31</v>
      </c>
      <c r="B42" s="120" t="s">
        <v>415</v>
      </c>
      <c r="C42" s="119" t="s">
        <v>416</v>
      </c>
      <c r="D42" s="121">
        <f>SUM(E42,+L42)</f>
        <v>105864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428</v>
      </c>
      <c r="K42" s="121">
        <v>0</v>
      </c>
      <c r="L42" s="121">
        <v>105864</v>
      </c>
      <c r="M42" s="121">
        <f>SUM(N42,+U42)</f>
        <v>62005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428</v>
      </c>
      <c r="T42" s="121">
        <v>0</v>
      </c>
      <c r="U42" s="121">
        <v>62005</v>
      </c>
      <c r="V42" s="121">
        <f>+SUM(D42,M42)</f>
        <v>167869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167869</v>
      </c>
      <c r="AE42" s="121">
        <f>SUM(AF42,+AK42)</f>
        <v>26810</v>
      </c>
      <c r="AF42" s="121">
        <f>SUM(AG42:AJ42)</f>
        <v>26810</v>
      </c>
      <c r="AG42" s="121">
        <v>0</v>
      </c>
      <c r="AH42" s="121">
        <v>26810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79054</v>
      </c>
      <c r="AN42" s="121">
        <f>SUM(AO42:AR42)</f>
        <v>11270</v>
      </c>
      <c r="AO42" s="121">
        <v>11270</v>
      </c>
      <c r="AP42" s="121">
        <v>0</v>
      </c>
      <c r="AQ42" s="121">
        <v>0</v>
      </c>
      <c r="AR42" s="121">
        <v>0</v>
      </c>
      <c r="AS42" s="121">
        <f>SUM(AT42:AV42)</f>
        <v>12478</v>
      </c>
      <c r="AT42" s="121">
        <v>2875</v>
      </c>
      <c r="AU42" s="121">
        <v>9603</v>
      </c>
      <c r="AV42" s="121">
        <v>0</v>
      </c>
      <c r="AW42" s="121">
        <v>0</v>
      </c>
      <c r="AX42" s="121">
        <f>SUM(AY42:BB42)</f>
        <v>55306</v>
      </c>
      <c r="AY42" s="121">
        <v>38702</v>
      </c>
      <c r="AZ42" s="121">
        <v>9164</v>
      </c>
      <c r="BA42" s="121">
        <v>7440</v>
      </c>
      <c r="BB42" s="121">
        <v>0</v>
      </c>
      <c r="BC42" s="121">
        <v>0</v>
      </c>
      <c r="BD42" s="121">
        <v>0</v>
      </c>
      <c r="BE42" s="121">
        <v>0</v>
      </c>
      <c r="BF42" s="121">
        <f>SUM(AE42,+AM42,+BE42)</f>
        <v>105864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62005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1601</v>
      </c>
      <c r="BV42" s="121">
        <v>1601</v>
      </c>
      <c r="BW42" s="121">
        <v>0</v>
      </c>
      <c r="BX42" s="121">
        <v>0</v>
      </c>
      <c r="BY42" s="121">
        <v>0</v>
      </c>
      <c r="BZ42" s="121">
        <f>SUM(CA42:CD42)</f>
        <v>60404</v>
      </c>
      <c r="CA42" s="121">
        <v>16451</v>
      </c>
      <c r="CB42" s="121">
        <v>43953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62005</v>
      </c>
      <c r="CI42" s="121">
        <f>SUM(AE42,+BG42)</f>
        <v>26810</v>
      </c>
      <c r="CJ42" s="121">
        <f>SUM(AF42,+BH42)</f>
        <v>26810</v>
      </c>
      <c r="CK42" s="121">
        <f>SUM(AG42,+BI42)</f>
        <v>0</v>
      </c>
      <c r="CL42" s="121">
        <f>SUM(AH42,+BJ42)</f>
        <v>26810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141059</v>
      </c>
      <c r="CR42" s="121">
        <f>SUM(AN42,+BP42)</f>
        <v>11270</v>
      </c>
      <c r="CS42" s="121">
        <f>SUM(AO42,+BQ42)</f>
        <v>11270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14079</v>
      </c>
      <c r="CX42" s="121">
        <f>SUM(AT42,+BV42)</f>
        <v>4476</v>
      </c>
      <c r="CY42" s="121">
        <f>SUM(AU42,+BW42)</f>
        <v>9603</v>
      </c>
      <c r="CZ42" s="121">
        <f>SUM(AV42,+BX42)</f>
        <v>0</v>
      </c>
      <c r="DA42" s="121">
        <f>SUM(AW42,+BY42)</f>
        <v>0</v>
      </c>
      <c r="DB42" s="121">
        <f>SUM(AX42,+BZ42)</f>
        <v>115710</v>
      </c>
      <c r="DC42" s="121">
        <f>SUM(AY42,+CA42)</f>
        <v>55153</v>
      </c>
      <c r="DD42" s="121">
        <f>SUM(AZ42,+CB42)</f>
        <v>53117</v>
      </c>
      <c r="DE42" s="121">
        <f>SUM(BA42,+CC42)</f>
        <v>7440</v>
      </c>
      <c r="DF42" s="121">
        <f>SUM(BB42,+CD42)</f>
        <v>0</v>
      </c>
      <c r="DG42" s="121">
        <f>SUM(BC42,+CE42)</f>
        <v>0</v>
      </c>
      <c r="DH42" s="121">
        <f>SUM(BD42,+CF42)</f>
        <v>0</v>
      </c>
      <c r="DI42" s="121">
        <f>SUM(BE42,+CG42)</f>
        <v>0</v>
      </c>
      <c r="DJ42" s="121">
        <f>SUM(BF42,+CH42)</f>
        <v>167869</v>
      </c>
    </row>
    <row r="43" spans="1:114" s="136" customFormat="1" ht="13.5" customHeight="1" x14ac:dyDescent="0.15">
      <c r="A43" s="119" t="s">
        <v>31</v>
      </c>
      <c r="B43" s="120" t="s">
        <v>417</v>
      </c>
      <c r="C43" s="119" t="s">
        <v>418</v>
      </c>
      <c r="D43" s="121">
        <f>SUM(E43,+L43)</f>
        <v>45698</v>
      </c>
      <c r="E43" s="121">
        <f>SUM(F43:I43,K43)</f>
        <v>17800</v>
      </c>
      <c r="F43" s="121">
        <v>0</v>
      </c>
      <c r="G43" s="121">
        <v>0</v>
      </c>
      <c r="H43" s="121">
        <v>17800</v>
      </c>
      <c r="I43" s="121">
        <v>0</v>
      </c>
      <c r="J43" s="122" t="s">
        <v>428</v>
      </c>
      <c r="K43" s="121">
        <v>0</v>
      </c>
      <c r="L43" s="121">
        <v>27898</v>
      </c>
      <c r="M43" s="121">
        <f>SUM(N43,+U43)</f>
        <v>3834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428</v>
      </c>
      <c r="T43" s="121">
        <v>0</v>
      </c>
      <c r="U43" s="121">
        <v>3834</v>
      </c>
      <c r="V43" s="121">
        <f>+SUM(D43,M43)</f>
        <v>49532</v>
      </c>
      <c r="W43" s="121">
        <f>+SUM(E43,N43)</f>
        <v>17800</v>
      </c>
      <c r="X43" s="121">
        <f>+SUM(F43,O43)</f>
        <v>0</v>
      </c>
      <c r="Y43" s="121">
        <f>+SUM(G43,P43)</f>
        <v>0</v>
      </c>
      <c r="Z43" s="121">
        <f>+SUM(H43,Q43)</f>
        <v>17800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31732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17820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27878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3834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17820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31712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31</v>
      </c>
      <c r="B44" s="120" t="s">
        <v>421</v>
      </c>
      <c r="C44" s="119" t="s">
        <v>422</v>
      </c>
      <c r="D44" s="121">
        <f>SUM(E44,+L44)</f>
        <v>29962</v>
      </c>
      <c r="E44" s="121">
        <f>SUM(F44:I44,K44)</f>
        <v>11800</v>
      </c>
      <c r="F44" s="121">
        <v>0</v>
      </c>
      <c r="G44" s="121">
        <v>0</v>
      </c>
      <c r="H44" s="121">
        <v>11800</v>
      </c>
      <c r="I44" s="121">
        <v>0</v>
      </c>
      <c r="J44" s="122" t="s">
        <v>428</v>
      </c>
      <c r="K44" s="121">
        <v>0</v>
      </c>
      <c r="L44" s="121">
        <v>18162</v>
      </c>
      <c r="M44" s="121">
        <f>SUM(N44,+U44)</f>
        <v>2411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428</v>
      </c>
      <c r="T44" s="121">
        <v>0</v>
      </c>
      <c r="U44" s="121">
        <v>2411</v>
      </c>
      <c r="V44" s="121">
        <f>+SUM(D44,M44)</f>
        <v>32373</v>
      </c>
      <c r="W44" s="121">
        <f>+SUM(E44,N44)</f>
        <v>11800</v>
      </c>
      <c r="X44" s="121">
        <f>+SUM(F44,O44)</f>
        <v>0</v>
      </c>
      <c r="Y44" s="121">
        <f>+SUM(G44,P44)</f>
        <v>0</v>
      </c>
      <c r="Z44" s="121">
        <f>+SUM(H44,Q44)</f>
        <v>11800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20573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11880</v>
      </c>
      <c r="AM44" s="121">
        <f>SUM(AN44,AS44,AW44,AX44,BD44)</f>
        <v>0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18082</v>
      </c>
      <c r="BD44" s="121">
        <v>0</v>
      </c>
      <c r="BE44" s="121">
        <v>0</v>
      </c>
      <c r="BF44" s="121">
        <f>SUM(AE44,+AM44,+BE44)</f>
        <v>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2411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11880</v>
      </c>
      <c r="CQ44" s="121">
        <f>SUM(AM44,+BO44)</f>
        <v>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20493</v>
      </c>
      <c r="DH44" s="121">
        <f>SUM(BD44,+CF44)</f>
        <v>0</v>
      </c>
      <c r="DI44" s="121">
        <f>SUM(BE44,+CG44)</f>
        <v>0</v>
      </c>
      <c r="DJ44" s="121">
        <f>SUM(BF44,+CH44)</f>
        <v>0</v>
      </c>
    </row>
    <row r="45" spans="1:114" s="136" customFormat="1" ht="13.5" customHeight="1" x14ac:dyDescent="0.15">
      <c r="A45" s="119" t="s">
        <v>31</v>
      </c>
      <c r="B45" s="120" t="s">
        <v>423</v>
      </c>
      <c r="C45" s="119" t="s">
        <v>424</v>
      </c>
      <c r="D45" s="121">
        <f>SUM(E45,+L45)</f>
        <v>81797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428</v>
      </c>
      <c r="K45" s="121">
        <v>0</v>
      </c>
      <c r="L45" s="121">
        <v>81797</v>
      </c>
      <c r="M45" s="121">
        <f>SUM(N45,+U45)</f>
        <v>15596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428</v>
      </c>
      <c r="T45" s="121">
        <v>0</v>
      </c>
      <c r="U45" s="121">
        <v>15596</v>
      </c>
      <c r="V45" s="121">
        <f>+SUM(D45,M45)</f>
        <v>97393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97393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31416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31416</v>
      </c>
      <c r="AT45" s="121">
        <v>31416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50381</v>
      </c>
      <c r="BD45" s="121">
        <v>0</v>
      </c>
      <c r="BE45" s="121">
        <v>0</v>
      </c>
      <c r="BF45" s="121">
        <f>SUM(AE45,+AM45,+BE45)</f>
        <v>31416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15596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15596</v>
      </c>
      <c r="BV45" s="121">
        <v>15596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0</v>
      </c>
      <c r="CF45" s="121">
        <v>0</v>
      </c>
      <c r="CG45" s="121">
        <v>0</v>
      </c>
      <c r="CH45" s="121">
        <f>SUM(BG45,+BO45,+CG45)</f>
        <v>15596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47012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47012</v>
      </c>
      <c r="CX45" s="121">
        <f>SUM(AT45,+BV45)</f>
        <v>47012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50381</v>
      </c>
      <c r="DH45" s="121">
        <f>SUM(BD45,+CF45)</f>
        <v>0</v>
      </c>
      <c r="DI45" s="121">
        <f>SUM(BE45,+CG45)</f>
        <v>0</v>
      </c>
      <c r="DJ45" s="121">
        <f>SUM(BF45,+CH45)</f>
        <v>47012</v>
      </c>
    </row>
    <row r="46" spans="1:114" s="136" customFormat="1" ht="13.5" customHeight="1" x14ac:dyDescent="0.15">
      <c r="A46" s="119" t="s">
        <v>31</v>
      </c>
      <c r="B46" s="120" t="s">
        <v>426</v>
      </c>
      <c r="C46" s="119" t="s">
        <v>427</v>
      </c>
      <c r="D46" s="121">
        <f>SUM(E46,+L46)</f>
        <v>64512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428</v>
      </c>
      <c r="K46" s="121">
        <v>0</v>
      </c>
      <c r="L46" s="121">
        <v>64512</v>
      </c>
      <c r="M46" s="121">
        <f>SUM(N46,+U46)</f>
        <v>11395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428</v>
      </c>
      <c r="T46" s="121">
        <v>0</v>
      </c>
      <c r="U46" s="121">
        <v>11395</v>
      </c>
      <c r="V46" s="121">
        <f>+SUM(D46,M46)</f>
        <v>75907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75907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20743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43769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11395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20743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55164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6">
    <sortCondition ref="A8:A46"/>
    <sortCondition ref="B8:B46"/>
    <sortCondition ref="C8:C4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5" man="1"/>
    <brk id="30" min="1" max="45" man="1"/>
    <brk id="38" min="1" max="45" man="1"/>
    <brk id="66" min="1" max="45" man="1"/>
    <brk id="94" min="1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SUM(E7,+L7)</f>
        <v>2700815</v>
      </c>
      <c r="E7" s="140">
        <f>SUM(F7:I7)+K7</f>
        <v>2198792</v>
      </c>
      <c r="F7" s="140">
        <f t="shared" ref="F7:L7" si="0">SUM(F$8:F$57)</f>
        <v>433380</v>
      </c>
      <c r="G7" s="140">
        <f t="shared" si="0"/>
        <v>0</v>
      </c>
      <c r="H7" s="140">
        <f t="shared" si="0"/>
        <v>1446700</v>
      </c>
      <c r="I7" s="140">
        <f t="shared" si="0"/>
        <v>199235</v>
      </c>
      <c r="J7" s="140">
        <f t="shared" si="0"/>
        <v>2837300</v>
      </c>
      <c r="K7" s="140">
        <f t="shared" si="0"/>
        <v>119477</v>
      </c>
      <c r="L7" s="140">
        <f t="shared" si="0"/>
        <v>502023</v>
      </c>
      <c r="M7" s="140">
        <f>SUM(N7,+U7)</f>
        <v>81386</v>
      </c>
      <c r="N7" s="140">
        <f>SUM(O7:R7,T7)</f>
        <v>75478</v>
      </c>
      <c r="O7" s="140">
        <f t="shared" ref="O7:U7" si="1">SUM(O$8:O$57)</f>
        <v>3303</v>
      </c>
      <c r="P7" s="140">
        <f t="shared" si="1"/>
        <v>0</v>
      </c>
      <c r="Q7" s="140">
        <f t="shared" si="1"/>
        <v>0</v>
      </c>
      <c r="R7" s="140">
        <f t="shared" si="1"/>
        <v>68727</v>
      </c>
      <c r="S7" s="140">
        <f t="shared" si="1"/>
        <v>1186496</v>
      </c>
      <c r="T7" s="140">
        <f t="shared" si="1"/>
        <v>3448</v>
      </c>
      <c r="U7" s="140">
        <f t="shared" si="1"/>
        <v>5908</v>
      </c>
      <c r="V7" s="140">
        <f t="shared" ref="V7:AD7" si="2">+SUM(D7,M7)</f>
        <v>2782201</v>
      </c>
      <c r="W7" s="140">
        <f t="shared" si="2"/>
        <v>2274270</v>
      </c>
      <c r="X7" s="140">
        <f t="shared" si="2"/>
        <v>436683</v>
      </c>
      <c r="Y7" s="140">
        <f t="shared" si="2"/>
        <v>0</v>
      </c>
      <c r="Z7" s="140">
        <f t="shared" si="2"/>
        <v>1446700</v>
      </c>
      <c r="AA7" s="140">
        <f t="shared" si="2"/>
        <v>267962</v>
      </c>
      <c r="AB7" s="140">
        <f t="shared" si="2"/>
        <v>4023796</v>
      </c>
      <c r="AC7" s="140">
        <f t="shared" si="2"/>
        <v>122925</v>
      </c>
      <c r="AD7" s="140">
        <f t="shared" si="2"/>
        <v>507931</v>
      </c>
      <c r="AE7" s="140">
        <f>SUM(AF7,+AK7)</f>
        <v>2462512</v>
      </c>
      <c r="AF7" s="140">
        <f>SUM(AG7:AJ7)</f>
        <v>2424713</v>
      </c>
      <c r="AG7" s="140">
        <f>SUM(AG$8:AG$57)</f>
        <v>0</v>
      </c>
      <c r="AH7" s="140">
        <f>SUM(AH$8:AH$57)</f>
        <v>2424713</v>
      </c>
      <c r="AI7" s="140">
        <f>SUM(AI$8:AI$57)</f>
        <v>0</v>
      </c>
      <c r="AJ7" s="140">
        <f>SUM(AJ$8:AJ$57)</f>
        <v>0</v>
      </c>
      <c r="AK7" s="140">
        <f>SUM(AK$8:AK$57)</f>
        <v>37799</v>
      </c>
      <c r="AL7" s="143" t="s">
        <v>314</v>
      </c>
      <c r="AM7" s="140">
        <f>SUM(AN7,AS7,AW7,AX7,BD7)</f>
        <v>2318510</v>
      </c>
      <c r="AN7" s="140">
        <f>SUM(AO7:AR7)</f>
        <v>612427</v>
      </c>
      <c r="AO7" s="140">
        <f>SUM(AO$8:AO$57)</f>
        <v>225876</v>
      </c>
      <c r="AP7" s="140">
        <f>SUM(AP$8:AP$57)</f>
        <v>154427</v>
      </c>
      <c r="AQ7" s="140">
        <f>SUM(AQ$8:AQ$57)</f>
        <v>219571</v>
      </c>
      <c r="AR7" s="140">
        <f>SUM(AR$8:AR$57)</f>
        <v>12553</v>
      </c>
      <c r="AS7" s="140">
        <f>SUM(AT7:AV7)</f>
        <v>319923</v>
      </c>
      <c r="AT7" s="140">
        <f>SUM(AT$8:AT$57)</f>
        <v>26025</v>
      </c>
      <c r="AU7" s="140">
        <f>SUM(AU$8:AU$57)</f>
        <v>292610</v>
      </c>
      <c r="AV7" s="140">
        <f>SUM(AV$8:AV$57)</f>
        <v>1288</v>
      </c>
      <c r="AW7" s="140">
        <f>SUM(AW$8:AW$57)</f>
        <v>6897</v>
      </c>
      <c r="AX7" s="140">
        <f>SUM(AY7:BB7)</f>
        <v>1379263</v>
      </c>
      <c r="AY7" s="140">
        <f>SUM(AY$8:AY$57)</f>
        <v>7019</v>
      </c>
      <c r="AZ7" s="140">
        <f>SUM(AZ$8:AZ$57)</f>
        <v>1006368</v>
      </c>
      <c r="BA7" s="140">
        <f>SUM(BA$8:BA$57)</f>
        <v>52830</v>
      </c>
      <c r="BB7" s="140">
        <f>SUM(BB$8:BB$57)</f>
        <v>313046</v>
      </c>
      <c r="BC7" s="143" t="s">
        <v>315</v>
      </c>
      <c r="BD7" s="140">
        <f>SUM(BD$8:BD$57)</f>
        <v>0</v>
      </c>
      <c r="BE7" s="140">
        <f>SUM(BE$8:BE$57)</f>
        <v>757093</v>
      </c>
      <c r="BF7" s="140">
        <f>SUM(AE7,+AM7,+BE7)</f>
        <v>5538115</v>
      </c>
      <c r="BG7" s="140">
        <f>SUM(BH7,+BM7)</f>
        <v>9974</v>
      </c>
      <c r="BH7" s="140">
        <f>SUM(BI7:BL7)</f>
        <v>9974</v>
      </c>
      <c r="BI7" s="140">
        <f>SUM(BI$8:BI$57)</f>
        <v>0</v>
      </c>
      <c r="BJ7" s="140">
        <f>SUM(BJ$8:BJ$57)</f>
        <v>9974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1225934</v>
      </c>
      <c r="BP7" s="140">
        <f>SUM(BQ7:BT7)</f>
        <v>86523</v>
      </c>
      <c r="BQ7" s="140">
        <f>SUM(BQ$8:BQ$57)</f>
        <v>48103</v>
      </c>
      <c r="BR7" s="140">
        <f>SUM(BR$8:BR$57)</f>
        <v>0</v>
      </c>
      <c r="BS7" s="140">
        <f>SUM(BS$8:BS$57)</f>
        <v>38420</v>
      </c>
      <c r="BT7" s="140">
        <f>SUM(BT$8:BT$57)</f>
        <v>0</v>
      </c>
      <c r="BU7" s="140">
        <f>SUM(BV7:BX7)</f>
        <v>89583</v>
      </c>
      <c r="BV7" s="140">
        <f>SUM(BV$8:BV$57)</f>
        <v>0</v>
      </c>
      <c r="BW7" s="140">
        <f>SUM(BW$8:BW$57)</f>
        <v>89583</v>
      </c>
      <c r="BX7" s="140">
        <f>SUM(BX$8:BX$57)</f>
        <v>0</v>
      </c>
      <c r="BY7" s="140">
        <f>SUM(BY$8:BY$57)</f>
        <v>0</v>
      </c>
      <c r="BZ7" s="140">
        <f>SUM(CA7:CD7)</f>
        <v>1047668</v>
      </c>
      <c r="CA7" s="140">
        <f>SUM(CA$8:CA$57)</f>
        <v>152687</v>
      </c>
      <c r="CB7" s="140">
        <f>SUM(CB$8:CB$57)</f>
        <v>803416</v>
      </c>
      <c r="CC7" s="140">
        <f>SUM(CC$8:CC$57)</f>
        <v>3234</v>
      </c>
      <c r="CD7" s="140">
        <f>SUM(CD$8:CD$57)</f>
        <v>88331</v>
      </c>
      <c r="CE7" s="143" t="s">
        <v>314</v>
      </c>
      <c r="CF7" s="140">
        <f>SUM(CF$8:CF$57)</f>
        <v>2160</v>
      </c>
      <c r="CG7" s="140">
        <f>SUM(CG$8:CG$57)</f>
        <v>31974</v>
      </c>
      <c r="CH7" s="140">
        <f>SUM(BG7,+BO7,+CG7)</f>
        <v>1267882</v>
      </c>
      <c r="CI7" s="140">
        <f t="shared" ref="CI7:CO7" si="3">SUM(AE7,+BG7)</f>
        <v>2472486</v>
      </c>
      <c r="CJ7" s="140">
        <f t="shared" si="3"/>
        <v>2434687</v>
      </c>
      <c r="CK7" s="140">
        <f t="shared" si="3"/>
        <v>0</v>
      </c>
      <c r="CL7" s="140">
        <f t="shared" si="3"/>
        <v>2434687</v>
      </c>
      <c r="CM7" s="140">
        <f t="shared" si="3"/>
        <v>0</v>
      </c>
      <c r="CN7" s="140">
        <f t="shared" si="3"/>
        <v>0</v>
      </c>
      <c r="CO7" s="140">
        <f t="shared" si="3"/>
        <v>37799</v>
      </c>
      <c r="CP7" s="143" t="s">
        <v>314</v>
      </c>
      <c r="CQ7" s="140">
        <f t="shared" ref="CQ7:DF7" si="4">SUM(AM7,+BO7)</f>
        <v>3544444</v>
      </c>
      <c r="CR7" s="140">
        <f t="shared" si="4"/>
        <v>698950</v>
      </c>
      <c r="CS7" s="140">
        <f t="shared" si="4"/>
        <v>273979</v>
      </c>
      <c r="CT7" s="140">
        <f t="shared" si="4"/>
        <v>154427</v>
      </c>
      <c r="CU7" s="140">
        <f t="shared" si="4"/>
        <v>257991</v>
      </c>
      <c r="CV7" s="140">
        <f t="shared" si="4"/>
        <v>12553</v>
      </c>
      <c r="CW7" s="140">
        <f t="shared" si="4"/>
        <v>409506</v>
      </c>
      <c r="CX7" s="140">
        <f t="shared" si="4"/>
        <v>26025</v>
      </c>
      <c r="CY7" s="140">
        <f t="shared" si="4"/>
        <v>382193</v>
      </c>
      <c r="CZ7" s="140">
        <f t="shared" si="4"/>
        <v>1288</v>
      </c>
      <c r="DA7" s="140">
        <f t="shared" si="4"/>
        <v>6897</v>
      </c>
      <c r="DB7" s="140">
        <f t="shared" si="4"/>
        <v>2426931</v>
      </c>
      <c r="DC7" s="140">
        <f t="shared" si="4"/>
        <v>159706</v>
      </c>
      <c r="DD7" s="140">
        <f t="shared" si="4"/>
        <v>1809784</v>
      </c>
      <c r="DE7" s="140">
        <f t="shared" si="4"/>
        <v>56064</v>
      </c>
      <c r="DF7" s="140">
        <f t="shared" si="4"/>
        <v>401377</v>
      </c>
      <c r="DG7" s="143" t="s">
        <v>314</v>
      </c>
      <c r="DH7" s="140">
        <f>SUM(BD7,+CF7)</f>
        <v>2160</v>
      </c>
      <c r="DI7" s="140">
        <f>SUM(BE7,+CG7)</f>
        <v>789067</v>
      </c>
      <c r="DJ7" s="140">
        <f>SUM(BF7,+CH7)</f>
        <v>6805997</v>
      </c>
    </row>
    <row r="8" spans="1:114" s="136" customFormat="1" ht="13.5" customHeight="1" x14ac:dyDescent="0.15">
      <c r="A8" s="119" t="s">
        <v>31</v>
      </c>
      <c r="B8" s="120" t="s">
        <v>331</v>
      </c>
      <c r="C8" s="119" t="s">
        <v>332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1032675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1032675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428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428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428</v>
      </c>
      <c r="BO8" s="121">
        <f>SUM(BP8,BU8,BY8,BZ8,CF8)</f>
        <v>1032675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1030515</v>
      </c>
      <c r="CA8" s="121">
        <v>140529</v>
      </c>
      <c r="CB8" s="121">
        <v>800800</v>
      </c>
      <c r="CC8" s="121">
        <v>855</v>
      </c>
      <c r="CD8" s="121">
        <v>88331</v>
      </c>
      <c r="CE8" s="122" t="s">
        <v>428</v>
      </c>
      <c r="CF8" s="121">
        <v>2160</v>
      </c>
      <c r="CG8" s="121">
        <v>0</v>
      </c>
      <c r="CH8" s="121">
        <f>SUM(BG8,+BO8,+CG8)</f>
        <v>1032675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428</v>
      </c>
      <c r="CQ8" s="121">
        <f>SUM(AM8,+BO8)</f>
        <v>1032675</v>
      </c>
      <c r="CR8" s="121">
        <f>SUM(AN8,+BP8)</f>
        <v>0</v>
      </c>
      <c r="CS8" s="121">
        <f>SUM(AO8,+BQ8)</f>
        <v>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1030515</v>
      </c>
      <c r="DC8" s="121">
        <f>SUM(AY8,+CA8)</f>
        <v>140529</v>
      </c>
      <c r="DD8" s="121">
        <f>SUM(AZ8,+CB8)</f>
        <v>800800</v>
      </c>
      <c r="DE8" s="121">
        <f>SUM(BA8,+CC8)</f>
        <v>855</v>
      </c>
      <c r="DF8" s="121">
        <f>SUM(BB8,+CD8)</f>
        <v>88331</v>
      </c>
      <c r="DG8" s="122" t="s">
        <v>428</v>
      </c>
      <c r="DH8" s="121">
        <f>SUM(BD8,+CF8)</f>
        <v>2160</v>
      </c>
      <c r="DI8" s="121">
        <f>SUM(BE8,+CG8)</f>
        <v>0</v>
      </c>
      <c r="DJ8" s="121">
        <f>SUM(BF8,+CH8)</f>
        <v>1032675</v>
      </c>
    </row>
    <row r="9" spans="1:114" s="136" customFormat="1" ht="13.5" customHeight="1" x14ac:dyDescent="0.15">
      <c r="A9" s="119" t="s">
        <v>31</v>
      </c>
      <c r="B9" s="120" t="s">
        <v>359</v>
      </c>
      <c r="C9" s="119" t="s">
        <v>360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16192</v>
      </c>
      <c r="N9" s="121">
        <f>SUM(O9:R9,T9)</f>
        <v>10284</v>
      </c>
      <c r="O9" s="121">
        <v>3303</v>
      </c>
      <c r="P9" s="121">
        <v>0</v>
      </c>
      <c r="Q9" s="121">
        <v>0</v>
      </c>
      <c r="R9" s="121">
        <v>6981</v>
      </c>
      <c r="S9" s="121">
        <v>93543</v>
      </c>
      <c r="T9" s="121">
        <v>0</v>
      </c>
      <c r="U9" s="121">
        <v>5908</v>
      </c>
      <c r="V9" s="121">
        <f>+SUM(D9,M9)</f>
        <v>16192</v>
      </c>
      <c r="W9" s="121">
        <f>+SUM(E9,N9)</f>
        <v>10284</v>
      </c>
      <c r="X9" s="121">
        <f>+SUM(F9,O9)</f>
        <v>3303</v>
      </c>
      <c r="Y9" s="121">
        <f>+SUM(G9,P9)</f>
        <v>0</v>
      </c>
      <c r="Z9" s="121">
        <f>+SUM(H9,Q9)</f>
        <v>0</v>
      </c>
      <c r="AA9" s="121">
        <f>+SUM(I9,R9)</f>
        <v>6981</v>
      </c>
      <c r="AB9" s="121">
        <f>+SUM(J9,S9)</f>
        <v>93543</v>
      </c>
      <c r="AC9" s="121">
        <f>+SUM(K9,T9)</f>
        <v>0</v>
      </c>
      <c r="AD9" s="121">
        <f>+SUM(L9,U9)</f>
        <v>5908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428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428</v>
      </c>
      <c r="BD9" s="121">
        <v>0</v>
      </c>
      <c r="BE9" s="121">
        <v>0</v>
      </c>
      <c r="BF9" s="121">
        <f>SUM(AE9,+AM9,+BE9)</f>
        <v>0</v>
      </c>
      <c r="BG9" s="121">
        <f>SUM(BH9,+BM9)</f>
        <v>9974</v>
      </c>
      <c r="BH9" s="121">
        <f>SUM(BI9:BL9)</f>
        <v>9974</v>
      </c>
      <c r="BI9" s="121">
        <v>0</v>
      </c>
      <c r="BJ9" s="121">
        <v>9974</v>
      </c>
      <c r="BK9" s="121">
        <v>0</v>
      </c>
      <c r="BL9" s="121">
        <v>0</v>
      </c>
      <c r="BM9" s="121">
        <v>0</v>
      </c>
      <c r="BN9" s="122" t="s">
        <v>428</v>
      </c>
      <c r="BO9" s="121">
        <f>SUM(BP9,BU9,BY9,BZ9,CF9)</f>
        <v>99761</v>
      </c>
      <c r="BP9" s="121">
        <f>SUM(BQ9:BT9)</f>
        <v>43354</v>
      </c>
      <c r="BQ9" s="121">
        <v>8230</v>
      </c>
      <c r="BR9" s="121">
        <v>0</v>
      </c>
      <c r="BS9" s="121">
        <v>35124</v>
      </c>
      <c r="BT9" s="121">
        <v>0</v>
      </c>
      <c r="BU9" s="121">
        <f>SUM(BV9:BX9)</f>
        <v>49996</v>
      </c>
      <c r="BV9" s="121">
        <v>0</v>
      </c>
      <c r="BW9" s="121">
        <v>49996</v>
      </c>
      <c r="BX9" s="121">
        <v>0</v>
      </c>
      <c r="BY9" s="121">
        <v>0</v>
      </c>
      <c r="BZ9" s="121">
        <f>SUM(CA9:CD9)</f>
        <v>6411</v>
      </c>
      <c r="CA9" s="121">
        <v>1416</v>
      </c>
      <c r="CB9" s="121">
        <v>2616</v>
      </c>
      <c r="CC9" s="121">
        <v>2379</v>
      </c>
      <c r="CD9" s="121">
        <v>0</v>
      </c>
      <c r="CE9" s="122" t="s">
        <v>428</v>
      </c>
      <c r="CF9" s="121">
        <v>0</v>
      </c>
      <c r="CG9" s="121">
        <v>0</v>
      </c>
      <c r="CH9" s="121">
        <f>SUM(BG9,+BO9,+CG9)</f>
        <v>109735</v>
      </c>
      <c r="CI9" s="121">
        <f>SUM(AE9,+BG9)</f>
        <v>9974</v>
      </c>
      <c r="CJ9" s="121">
        <f>SUM(AF9,+BH9)</f>
        <v>9974</v>
      </c>
      <c r="CK9" s="121">
        <f>SUM(AG9,+BI9)</f>
        <v>0</v>
      </c>
      <c r="CL9" s="121">
        <f>SUM(AH9,+BJ9)</f>
        <v>9974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428</v>
      </c>
      <c r="CQ9" s="121">
        <f>SUM(AM9,+BO9)</f>
        <v>99761</v>
      </c>
      <c r="CR9" s="121">
        <f>SUM(AN9,+BP9)</f>
        <v>43354</v>
      </c>
      <c r="CS9" s="121">
        <f>SUM(AO9,+BQ9)</f>
        <v>8230</v>
      </c>
      <c r="CT9" s="121">
        <f>SUM(AP9,+BR9)</f>
        <v>0</v>
      </c>
      <c r="CU9" s="121">
        <f>SUM(AQ9,+BS9)</f>
        <v>35124</v>
      </c>
      <c r="CV9" s="121">
        <f>SUM(AR9,+BT9)</f>
        <v>0</v>
      </c>
      <c r="CW9" s="121">
        <f>SUM(AS9,+BU9)</f>
        <v>49996</v>
      </c>
      <c r="CX9" s="121">
        <f>SUM(AT9,+BV9)</f>
        <v>0</v>
      </c>
      <c r="CY9" s="121">
        <f>SUM(AU9,+BW9)</f>
        <v>49996</v>
      </c>
      <c r="CZ9" s="121">
        <f>SUM(AV9,+BX9)</f>
        <v>0</v>
      </c>
      <c r="DA9" s="121">
        <f>SUM(AW9,+BY9)</f>
        <v>0</v>
      </c>
      <c r="DB9" s="121">
        <f>SUM(AX9,+BZ9)</f>
        <v>6411</v>
      </c>
      <c r="DC9" s="121">
        <f>SUM(AY9,+CA9)</f>
        <v>1416</v>
      </c>
      <c r="DD9" s="121">
        <f>SUM(AZ9,+CB9)</f>
        <v>2616</v>
      </c>
      <c r="DE9" s="121">
        <f>SUM(BA9,+CC9)</f>
        <v>2379</v>
      </c>
      <c r="DF9" s="121">
        <f>SUM(BB9,+CD9)</f>
        <v>0</v>
      </c>
      <c r="DG9" s="122" t="s">
        <v>428</v>
      </c>
      <c r="DH9" s="121">
        <f>SUM(BD9,+CF9)</f>
        <v>0</v>
      </c>
      <c r="DI9" s="121">
        <f>SUM(BE9,+CG9)</f>
        <v>0</v>
      </c>
      <c r="DJ9" s="121">
        <f>SUM(BF9,+CH9)</f>
        <v>109735</v>
      </c>
    </row>
    <row r="10" spans="1:114" s="136" customFormat="1" ht="13.5" customHeight="1" x14ac:dyDescent="0.15">
      <c r="A10" s="119" t="s">
        <v>31</v>
      </c>
      <c r="B10" s="120" t="s">
        <v>419</v>
      </c>
      <c r="C10" s="119" t="s">
        <v>420</v>
      </c>
      <c r="D10" s="121">
        <f>SUM(E10,+L10)</f>
        <v>24669</v>
      </c>
      <c r="E10" s="121">
        <f>SUM(F10:I10)+K10</f>
        <v>6822</v>
      </c>
      <c r="F10" s="121">
        <v>0</v>
      </c>
      <c r="G10" s="121">
        <v>0</v>
      </c>
      <c r="H10" s="121">
        <v>0</v>
      </c>
      <c r="I10" s="121">
        <v>5951</v>
      </c>
      <c r="J10" s="121">
        <v>75660</v>
      </c>
      <c r="K10" s="121">
        <v>871</v>
      </c>
      <c r="L10" s="121">
        <v>17847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6245</v>
      </c>
      <c r="T10" s="121">
        <v>0</v>
      </c>
      <c r="U10" s="121">
        <v>0</v>
      </c>
      <c r="V10" s="121">
        <f>+SUM(D10,M10)</f>
        <v>24669</v>
      </c>
      <c r="W10" s="121">
        <f>+SUM(E10,N10)</f>
        <v>6822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5951</v>
      </c>
      <c r="AB10" s="121">
        <f>+SUM(J10,S10)</f>
        <v>81905</v>
      </c>
      <c r="AC10" s="121">
        <f>+SUM(K10,T10)</f>
        <v>871</v>
      </c>
      <c r="AD10" s="121">
        <f>+SUM(L10,U10)</f>
        <v>17847</v>
      </c>
      <c r="AE10" s="121">
        <f>SUM(AF10,+AK10)</f>
        <v>29700</v>
      </c>
      <c r="AF10" s="121">
        <f>SUM(AG10:AJ10)</f>
        <v>29700</v>
      </c>
      <c r="AG10" s="121">
        <v>0</v>
      </c>
      <c r="AH10" s="121">
        <v>29700</v>
      </c>
      <c r="AI10" s="121">
        <v>0</v>
      </c>
      <c r="AJ10" s="121">
        <v>0</v>
      </c>
      <c r="AK10" s="121">
        <v>0</v>
      </c>
      <c r="AL10" s="122" t="s">
        <v>428</v>
      </c>
      <c r="AM10" s="121">
        <f>SUM(AN10,AS10,AW10,AX10,BD10)</f>
        <v>67186</v>
      </c>
      <c r="AN10" s="121">
        <f>SUM(AO10:AR10)</f>
        <v>38569</v>
      </c>
      <c r="AO10" s="121">
        <v>8505</v>
      </c>
      <c r="AP10" s="121">
        <v>13486</v>
      </c>
      <c r="AQ10" s="121">
        <v>16578</v>
      </c>
      <c r="AR10" s="121">
        <v>0</v>
      </c>
      <c r="AS10" s="121">
        <f>SUM(AT10:AV10)</f>
        <v>12965</v>
      </c>
      <c r="AT10" s="121">
        <v>2861</v>
      </c>
      <c r="AU10" s="121">
        <v>10104</v>
      </c>
      <c r="AV10" s="121">
        <v>0</v>
      </c>
      <c r="AW10" s="121">
        <v>0</v>
      </c>
      <c r="AX10" s="121">
        <f>SUM(AY10:BB10)</f>
        <v>15652</v>
      </c>
      <c r="AY10" s="121">
        <v>2556</v>
      </c>
      <c r="AZ10" s="121">
        <v>3520</v>
      </c>
      <c r="BA10" s="121">
        <v>1937</v>
      </c>
      <c r="BB10" s="121">
        <v>7639</v>
      </c>
      <c r="BC10" s="122" t="s">
        <v>428</v>
      </c>
      <c r="BD10" s="121">
        <v>0</v>
      </c>
      <c r="BE10" s="121">
        <v>3443</v>
      </c>
      <c r="BF10" s="121">
        <f>SUM(AE10,+AM10,+BE10)</f>
        <v>100329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428</v>
      </c>
      <c r="BO10" s="121">
        <f>SUM(BP10,BU10,BY10,BZ10,CF10)</f>
        <v>6245</v>
      </c>
      <c r="BP10" s="121">
        <f>SUM(BQ10:BT10)</f>
        <v>3296</v>
      </c>
      <c r="BQ10" s="121">
        <v>0</v>
      </c>
      <c r="BR10" s="121">
        <v>0</v>
      </c>
      <c r="BS10" s="121">
        <v>3296</v>
      </c>
      <c r="BT10" s="121">
        <v>0</v>
      </c>
      <c r="BU10" s="121">
        <f>SUM(BV10:BX10)</f>
        <v>2949</v>
      </c>
      <c r="BV10" s="121">
        <v>0</v>
      </c>
      <c r="BW10" s="121">
        <v>2949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428</v>
      </c>
      <c r="CF10" s="121">
        <v>0</v>
      </c>
      <c r="CG10" s="121">
        <v>0</v>
      </c>
      <c r="CH10" s="121">
        <f>SUM(BG10,+BO10,+CG10)</f>
        <v>6245</v>
      </c>
      <c r="CI10" s="121">
        <f>SUM(AE10,+BG10)</f>
        <v>29700</v>
      </c>
      <c r="CJ10" s="121">
        <f>SUM(AF10,+BH10)</f>
        <v>29700</v>
      </c>
      <c r="CK10" s="121">
        <f>SUM(AG10,+BI10)</f>
        <v>0</v>
      </c>
      <c r="CL10" s="121">
        <f>SUM(AH10,+BJ10)</f>
        <v>29700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428</v>
      </c>
      <c r="CQ10" s="121">
        <f>SUM(AM10,+BO10)</f>
        <v>73431</v>
      </c>
      <c r="CR10" s="121">
        <f>SUM(AN10,+BP10)</f>
        <v>41865</v>
      </c>
      <c r="CS10" s="121">
        <f>SUM(AO10,+BQ10)</f>
        <v>8505</v>
      </c>
      <c r="CT10" s="121">
        <f>SUM(AP10,+BR10)</f>
        <v>13486</v>
      </c>
      <c r="CU10" s="121">
        <f>SUM(AQ10,+BS10)</f>
        <v>19874</v>
      </c>
      <c r="CV10" s="121">
        <f>SUM(AR10,+BT10)</f>
        <v>0</v>
      </c>
      <c r="CW10" s="121">
        <f>SUM(AS10,+BU10)</f>
        <v>15914</v>
      </c>
      <c r="CX10" s="121">
        <f>SUM(AT10,+BV10)</f>
        <v>2861</v>
      </c>
      <c r="CY10" s="121">
        <f>SUM(AU10,+BW10)</f>
        <v>13053</v>
      </c>
      <c r="CZ10" s="121">
        <f>SUM(AV10,+BX10)</f>
        <v>0</v>
      </c>
      <c r="DA10" s="121">
        <f>SUM(AW10,+BY10)</f>
        <v>0</v>
      </c>
      <c r="DB10" s="121">
        <f>SUM(AX10,+BZ10)</f>
        <v>15652</v>
      </c>
      <c r="DC10" s="121">
        <f>SUM(AY10,+CA10)</f>
        <v>2556</v>
      </c>
      <c r="DD10" s="121">
        <f>SUM(AZ10,+CB10)</f>
        <v>3520</v>
      </c>
      <c r="DE10" s="121">
        <f>SUM(BA10,+CC10)</f>
        <v>1937</v>
      </c>
      <c r="DF10" s="121">
        <f>SUM(BB10,+CD10)</f>
        <v>7639</v>
      </c>
      <c r="DG10" s="122" t="s">
        <v>428</v>
      </c>
      <c r="DH10" s="121">
        <f>SUM(BD10,+CF10)</f>
        <v>0</v>
      </c>
      <c r="DI10" s="121">
        <f>SUM(BE10,+CG10)</f>
        <v>3443</v>
      </c>
      <c r="DJ10" s="121">
        <f>SUM(BF10,+CH10)</f>
        <v>106574</v>
      </c>
    </row>
    <row r="11" spans="1:114" s="136" customFormat="1" ht="13.5" customHeight="1" x14ac:dyDescent="0.15">
      <c r="A11" s="119" t="s">
        <v>31</v>
      </c>
      <c r="B11" s="120" t="s">
        <v>353</v>
      </c>
      <c r="C11" s="119" t="s">
        <v>354</v>
      </c>
      <c r="D11" s="121">
        <f>SUM(E11,+L11)</f>
        <v>2062169</v>
      </c>
      <c r="E11" s="121">
        <f>SUM(F11:I11)+K11</f>
        <v>1853134</v>
      </c>
      <c r="F11" s="121">
        <v>286691</v>
      </c>
      <c r="G11" s="121">
        <v>0</v>
      </c>
      <c r="H11" s="121">
        <v>1442000</v>
      </c>
      <c r="I11" s="121">
        <v>124443</v>
      </c>
      <c r="J11" s="121">
        <v>524348</v>
      </c>
      <c r="K11" s="121">
        <v>0</v>
      </c>
      <c r="L11" s="121">
        <v>209035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2062169</v>
      </c>
      <c r="W11" s="121">
        <f>+SUM(E11,N11)</f>
        <v>1853134</v>
      </c>
      <c r="X11" s="121">
        <f>+SUM(F11,O11)</f>
        <v>286691</v>
      </c>
      <c r="Y11" s="121">
        <f>+SUM(G11,P11)</f>
        <v>0</v>
      </c>
      <c r="Z11" s="121">
        <f>+SUM(H11,Q11)</f>
        <v>1442000</v>
      </c>
      <c r="AA11" s="121">
        <f>+SUM(I11,R11)</f>
        <v>124443</v>
      </c>
      <c r="AB11" s="121">
        <f>+SUM(J11,S11)</f>
        <v>524348</v>
      </c>
      <c r="AC11" s="121">
        <f>+SUM(K11,T11)</f>
        <v>0</v>
      </c>
      <c r="AD11" s="121">
        <f>+SUM(L11,U11)</f>
        <v>209035</v>
      </c>
      <c r="AE11" s="121">
        <f>SUM(AF11,+AK11)</f>
        <v>2018656</v>
      </c>
      <c r="AF11" s="121">
        <f>SUM(AG11:AJ11)</f>
        <v>2018656</v>
      </c>
      <c r="AG11" s="121">
        <v>0</v>
      </c>
      <c r="AH11" s="121">
        <v>2018656</v>
      </c>
      <c r="AI11" s="121">
        <v>0</v>
      </c>
      <c r="AJ11" s="121">
        <v>0</v>
      </c>
      <c r="AK11" s="121">
        <v>0</v>
      </c>
      <c r="AL11" s="122" t="s">
        <v>428</v>
      </c>
      <c r="AM11" s="121">
        <f>SUM(AN11,AS11,AW11,AX11,BD11)</f>
        <v>500163</v>
      </c>
      <c r="AN11" s="121">
        <f>SUM(AO11:AR11)</f>
        <v>59713</v>
      </c>
      <c r="AO11" s="121">
        <v>59713</v>
      </c>
      <c r="AP11" s="121">
        <v>0</v>
      </c>
      <c r="AQ11" s="121">
        <v>0</v>
      </c>
      <c r="AR11" s="121">
        <v>0</v>
      </c>
      <c r="AS11" s="121">
        <f>SUM(AT11:AV11)</f>
        <v>155085</v>
      </c>
      <c r="AT11" s="121">
        <v>0</v>
      </c>
      <c r="AU11" s="121">
        <v>155085</v>
      </c>
      <c r="AV11" s="121">
        <v>0</v>
      </c>
      <c r="AW11" s="121">
        <v>0</v>
      </c>
      <c r="AX11" s="121">
        <f>SUM(AY11:BB11)</f>
        <v>285365</v>
      </c>
      <c r="AY11" s="121">
        <v>0</v>
      </c>
      <c r="AZ11" s="121">
        <v>285365</v>
      </c>
      <c r="BA11" s="121">
        <v>0</v>
      </c>
      <c r="BB11" s="121">
        <v>0</v>
      </c>
      <c r="BC11" s="122" t="s">
        <v>428</v>
      </c>
      <c r="BD11" s="121">
        <v>0</v>
      </c>
      <c r="BE11" s="121">
        <v>67698</v>
      </c>
      <c r="BF11" s="121">
        <f>SUM(AE11,+AM11,+BE11)</f>
        <v>2586517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428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428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2018656</v>
      </c>
      <c r="CJ11" s="121">
        <f>SUM(AF11,+BH11)</f>
        <v>2018656</v>
      </c>
      <c r="CK11" s="121">
        <f>SUM(AG11,+BI11)</f>
        <v>0</v>
      </c>
      <c r="CL11" s="121">
        <f>SUM(AH11,+BJ11)</f>
        <v>2018656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428</v>
      </c>
      <c r="CQ11" s="121">
        <f>SUM(AM11,+BO11)</f>
        <v>500163</v>
      </c>
      <c r="CR11" s="121">
        <f>SUM(AN11,+BP11)</f>
        <v>59713</v>
      </c>
      <c r="CS11" s="121">
        <f>SUM(AO11,+BQ11)</f>
        <v>59713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155085</v>
      </c>
      <c r="CX11" s="121">
        <f>SUM(AT11,+BV11)</f>
        <v>0</v>
      </c>
      <c r="CY11" s="121">
        <f>SUM(AU11,+BW11)</f>
        <v>155085</v>
      </c>
      <c r="CZ11" s="121">
        <f>SUM(AV11,+BX11)</f>
        <v>0</v>
      </c>
      <c r="DA11" s="121">
        <f>SUM(AW11,+BY11)</f>
        <v>0</v>
      </c>
      <c r="DB11" s="121">
        <f>SUM(AX11,+BZ11)</f>
        <v>285365</v>
      </c>
      <c r="DC11" s="121">
        <f>SUM(AY11,+CA11)</f>
        <v>0</v>
      </c>
      <c r="DD11" s="121">
        <f>SUM(AZ11,+CB11)</f>
        <v>285365</v>
      </c>
      <c r="DE11" s="121">
        <f>SUM(BA11,+CC11)</f>
        <v>0</v>
      </c>
      <c r="DF11" s="121">
        <f>SUM(BB11,+CD11)</f>
        <v>0</v>
      </c>
      <c r="DG11" s="122" t="s">
        <v>428</v>
      </c>
      <c r="DH11" s="121">
        <f>SUM(BD11,+CF11)</f>
        <v>0</v>
      </c>
      <c r="DI11" s="121">
        <f>SUM(BE11,+CG11)</f>
        <v>67698</v>
      </c>
      <c r="DJ11" s="121">
        <f>SUM(BF11,+CH11)</f>
        <v>2586517</v>
      </c>
    </row>
    <row r="12" spans="1:114" s="136" customFormat="1" ht="13.5" customHeight="1" x14ac:dyDescent="0.15">
      <c r="A12" s="119" t="s">
        <v>31</v>
      </c>
      <c r="B12" s="120" t="s">
        <v>399</v>
      </c>
      <c r="C12" s="119" t="s">
        <v>425</v>
      </c>
      <c r="D12" s="121">
        <f>SUM(E12,+L12)</f>
        <v>32483</v>
      </c>
      <c r="E12" s="121">
        <f>SUM(F12:I12)+K12</f>
        <v>32483</v>
      </c>
      <c r="F12" s="121">
        <v>0</v>
      </c>
      <c r="G12" s="121">
        <v>0</v>
      </c>
      <c r="H12" s="121">
        <v>0</v>
      </c>
      <c r="I12" s="121">
        <v>32483</v>
      </c>
      <c r="J12" s="121">
        <v>163129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32483</v>
      </c>
      <c r="W12" s="121">
        <f>+SUM(E12,N12)</f>
        <v>32483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32483</v>
      </c>
      <c r="AB12" s="121">
        <f>+SUM(J12,S12)</f>
        <v>163129</v>
      </c>
      <c r="AC12" s="121">
        <f>+SUM(K12,T12)</f>
        <v>0</v>
      </c>
      <c r="AD12" s="121">
        <f>+SUM(L12,U12)</f>
        <v>0</v>
      </c>
      <c r="AE12" s="121">
        <f>SUM(AF12,+AK12)</f>
        <v>6903</v>
      </c>
      <c r="AF12" s="121">
        <f>SUM(AG12:AJ12)</f>
        <v>6903</v>
      </c>
      <c r="AG12" s="121">
        <v>0</v>
      </c>
      <c r="AH12" s="121">
        <v>6903</v>
      </c>
      <c r="AI12" s="121">
        <v>0</v>
      </c>
      <c r="AJ12" s="121">
        <v>0</v>
      </c>
      <c r="AK12" s="121">
        <v>0</v>
      </c>
      <c r="AL12" s="122" t="s">
        <v>428</v>
      </c>
      <c r="AM12" s="121">
        <f>SUM(AN12,AS12,AW12,AX12,BD12)</f>
        <v>170326</v>
      </c>
      <c r="AN12" s="121">
        <f>SUM(AO12:AR12)</f>
        <v>81594</v>
      </c>
      <c r="AO12" s="121">
        <v>25106</v>
      </c>
      <c r="AP12" s="121">
        <v>0</v>
      </c>
      <c r="AQ12" s="121">
        <v>43935</v>
      </c>
      <c r="AR12" s="121">
        <v>12553</v>
      </c>
      <c r="AS12" s="121">
        <f>SUM(AT12:AV12)</f>
        <v>10007</v>
      </c>
      <c r="AT12" s="121">
        <v>3581</v>
      </c>
      <c r="AU12" s="121">
        <v>5138</v>
      </c>
      <c r="AV12" s="121">
        <v>1288</v>
      </c>
      <c r="AW12" s="121">
        <v>0</v>
      </c>
      <c r="AX12" s="121">
        <f>SUM(AY12:BB12)</f>
        <v>78725</v>
      </c>
      <c r="AY12" s="121">
        <v>0</v>
      </c>
      <c r="AZ12" s="121">
        <v>75346</v>
      </c>
      <c r="BA12" s="121">
        <v>1638</v>
      </c>
      <c r="BB12" s="121">
        <v>1741</v>
      </c>
      <c r="BC12" s="122" t="s">
        <v>428</v>
      </c>
      <c r="BD12" s="121">
        <v>0</v>
      </c>
      <c r="BE12" s="121">
        <v>18383</v>
      </c>
      <c r="BF12" s="121">
        <f>SUM(AE12,+AM12,+BE12)</f>
        <v>195612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428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428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6903</v>
      </c>
      <c r="CJ12" s="121">
        <f>SUM(AF12,+BH12)</f>
        <v>6903</v>
      </c>
      <c r="CK12" s="121">
        <f>SUM(AG12,+BI12)</f>
        <v>0</v>
      </c>
      <c r="CL12" s="121">
        <f>SUM(AH12,+BJ12)</f>
        <v>6903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428</v>
      </c>
      <c r="CQ12" s="121">
        <f>SUM(AM12,+BO12)</f>
        <v>170326</v>
      </c>
      <c r="CR12" s="121">
        <f>SUM(AN12,+BP12)</f>
        <v>81594</v>
      </c>
      <c r="CS12" s="121">
        <f>SUM(AO12,+BQ12)</f>
        <v>25106</v>
      </c>
      <c r="CT12" s="121">
        <f>SUM(AP12,+BR12)</f>
        <v>0</v>
      </c>
      <c r="CU12" s="121">
        <f>SUM(AQ12,+BS12)</f>
        <v>43935</v>
      </c>
      <c r="CV12" s="121">
        <f>SUM(AR12,+BT12)</f>
        <v>12553</v>
      </c>
      <c r="CW12" s="121">
        <f>SUM(AS12,+BU12)</f>
        <v>10007</v>
      </c>
      <c r="CX12" s="121">
        <f>SUM(AT12,+BV12)</f>
        <v>3581</v>
      </c>
      <c r="CY12" s="121">
        <f>SUM(AU12,+BW12)</f>
        <v>5138</v>
      </c>
      <c r="CZ12" s="121">
        <f>SUM(AV12,+BX12)</f>
        <v>1288</v>
      </c>
      <c r="DA12" s="121">
        <f>SUM(AW12,+BY12)</f>
        <v>0</v>
      </c>
      <c r="DB12" s="121">
        <f>SUM(AX12,+BZ12)</f>
        <v>78725</v>
      </c>
      <c r="DC12" s="121">
        <f>SUM(AY12,+CA12)</f>
        <v>0</v>
      </c>
      <c r="DD12" s="121">
        <f>SUM(AZ12,+CB12)</f>
        <v>75346</v>
      </c>
      <c r="DE12" s="121">
        <f>SUM(BA12,+CC12)</f>
        <v>1638</v>
      </c>
      <c r="DF12" s="121">
        <f>SUM(BB12,+CD12)</f>
        <v>1741</v>
      </c>
      <c r="DG12" s="122" t="s">
        <v>428</v>
      </c>
      <c r="DH12" s="121">
        <f>SUM(BD12,+CF12)</f>
        <v>0</v>
      </c>
      <c r="DI12" s="121">
        <f>SUM(BE12,+CG12)</f>
        <v>18383</v>
      </c>
      <c r="DJ12" s="121">
        <f>SUM(BF12,+CH12)</f>
        <v>195612</v>
      </c>
    </row>
    <row r="13" spans="1:114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65194</v>
      </c>
      <c r="N13" s="121">
        <f>SUM(O13:R13,T13)</f>
        <v>65194</v>
      </c>
      <c r="O13" s="121">
        <v>0</v>
      </c>
      <c r="P13" s="121">
        <v>0</v>
      </c>
      <c r="Q13" s="121">
        <v>0</v>
      </c>
      <c r="R13" s="121">
        <v>61746</v>
      </c>
      <c r="S13" s="121">
        <v>54033</v>
      </c>
      <c r="T13" s="121">
        <v>3448</v>
      </c>
      <c r="U13" s="121">
        <v>0</v>
      </c>
      <c r="V13" s="121">
        <f>+SUM(D13,M13)</f>
        <v>65194</v>
      </c>
      <c r="W13" s="121">
        <f>+SUM(E13,N13)</f>
        <v>65194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61746</v>
      </c>
      <c r="AB13" s="121">
        <f>+SUM(J13,S13)</f>
        <v>54033</v>
      </c>
      <c r="AC13" s="121">
        <f>+SUM(K13,T13)</f>
        <v>3448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428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428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428</v>
      </c>
      <c r="BO13" s="121">
        <f>SUM(BP13,BU13,BY13,BZ13,CF13)</f>
        <v>87253</v>
      </c>
      <c r="BP13" s="121">
        <f>SUM(BQ13:BT13)</f>
        <v>39873</v>
      </c>
      <c r="BQ13" s="121">
        <v>39873</v>
      </c>
      <c r="BR13" s="121">
        <v>0</v>
      </c>
      <c r="BS13" s="121">
        <v>0</v>
      </c>
      <c r="BT13" s="121">
        <v>0</v>
      </c>
      <c r="BU13" s="121">
        <f>SUM(BV13:BX13)</f>
        <v>36638</v>
      </c>
      <c r="BV13" s="121">
        <v>0</v>
      </c>
      <c r="BW13" s="121">
        <v>36638</v>
      </c>
      <c r="BX13" s="121">
        <v>0</v>
      </c>
      <c r="BY13" s="121">
        <v>0</v>
      </c>
      <c r="BZ13" s="121">
        <f>SUM(CA13:CD13)</f>
        <v>10742</v>
      </c>
      <c r="CA13" s="121">
        <v>10742</v>
      </c>
      <c r="CB13" s="121">
        <v>0</v>
      </c>
      <c r="CC13" s="121">
        <v>0</v>
      </c>
      <c r="CD13" s="121">
        <v>0</v>
      </c>
      <c r="CE13" s="122" t="s">
        <v>428</v>
      </c>
      <c r="CF13" s="121">
        <v>0</v>
      </c>
      <c r="CG13" s="121">
        <v>31974</v>
      </c>
      <c r="CH13" s="121">
        <f>SUM(BG13,+BO13,+CG13)</f>
        <v>119227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428</v>
      </c>
      <c r="CQ13" s="121">
        <f>SUM(AM13,+BO13)</f>
        <v>87253</v>
      </c>
      <c r="CR13" s="121">
        <f>SUM(AN13,+BP13)</f>
        <v>39873</v>
      </c>
      <c r="CS13" s="121">
        <f>SUM(AO13,+BQ13)</f>
        <v>39873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36638</v>
      </c>
      <c r="CX13" s="121">
        <f>SUM(AT13,+BV13)</f>
        <v>0</v>
      </c>
      <c r="CY13" s="121">
        <f>SUM(AU13,+BW13)</f>
        <v>36638</v>
      </c>
      <c r="CZ13" s="121">
        <f>SUM(AV13,+BX13)</f>
        <v>0</v>
      </c>
      <c r="DA13" s="121">
        <f>SUM(AW13,+BY13)</f>
        <v>0</v>
      </c>
      <c r="DB13" s="121">
        <f>SUM(AX13,+BZ13)</f>
        <v>10742</v>
      </c>
      <c r="DC13" s="121">
        <f>SUM(AY13,+CA13)</f>
        <v>10742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428</v>
      </c>
      <c r="DH13" s="121">
        <f>SUM(BD13,+CF13)</f>
        <v>0</v>
      </c>
      <c r="DI13" s="121">
        <f>SUM(BE13,+CG13)</f>
        <v>31974</v>
      </c>
      <c r="DJ13" s="121">
        <f>SUM(BF13,+CH13)</f>
        <v>119227</v>
      </c>
    </row>
    <row r="14" spans="1:114" s="136" customFormat="1" ht="13.5" customHeight="1" x14ac:dyDescent="0.15">
      <c r="A14" s="119" t="s">
        <v>31</v>
      </c>
      <c r="B14" s="120" t="s">
        <v>403</v>
      </c>
      <c r="C14" s="119" t="s">
        <v>404</v>
      </c>
      <c r="D14" s="121">
        <f>SUM(E14,+L14)</f>
        <v>29028</v>
      </c>
      <c r="E14" s="121">
        <f>SUM(F14:I14)+K14</f>
        <v>11577</v>
      </c>
      <c r="F14" s="121">
        <v>0</v>
      </c>
      <c r="G14" s="121">
        <v>0</v>
      </c>
      <c r="H14" s="121">
        <v>0</v>
      </c>
      <c r="I14" s="121">
        <v>11577</v>
      </c>
      <c r="J14" s="121">
        <v>409915</v>
      </c>
      <c r="K14" s="121">
        <v>0</v>
      </c>
      <c r="L14" s="121">
        <v>17451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29028</v>
      </c>
      <c r="W14" s="121">
        <f>+SUM(E14,N14)</f>
        <v>11577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11577</v>
      </c>
      <c r="AB14" s="121">
        <f>+SUM(J14,S14)</f>
        <v>409915</v>
      </c>
      <c r="AC14" s="121">
        <f>+SUM(K14,T14)</f>
        <v>0</v>
      </c>
      <c r="AD14" s="121">
        <f>+SUM(L14,U14)</f>
        <v>17451</v>
      </c>
      <c r="AE14" s="121">
        <f>SUM(AF14,+AK14)</f>
        <v>65450</v>
      </c>
      <c r="AF14" s="121">
        <f>SUM(AG14:AJ14)</f>
        <v>65450</v>
      </c>
      <c r="AG14" s="121">
        <v>0</v>
      </c>
      <c r="AH14" s="121">
        <v>65450</v>
      </c>
      <c r="AI14" s="121">
        <v>0</v>
      </c>
      <c r="AJ14" s="121">
        <v>0</v>
      </c>
      <c r="AK14" s="121">
        <v>0</v>
      </c>
      <c r="AL14" s="122" t="s">
        <v>428</v>
      </c>
      <c r="AM14" s="121">
        <f>SUM(AN14,AS14,AW14,AX14,BD14)</f>
        <v>354271</v>
      </c>
      <c r="AN14" s="121">
        <f>SUM(AO14:AR14)</f>
        <v>253813</v>
      </c>
      <c r="AO14" s="121">
        <v>27404</v>
      </c>
      <c r="AP14" s="121">
        <v>97063</v>
      </c>
      <c r="AQ14" s="121">
        <v>129346</v>
      </c>
      <c r="AR14" s="121">
        <v>0</v>
      </c>
      <c r="AS14" s="121">
        <f>SUM(AT14:AV14)</f>
        <v>89683</v>
      </c>
      <c r="AT14" s="121">
        <v>8707</v>
      </c>
      <c r="AU14" s="121">
        <v>80976</v>
      </c>
      <c r="AV14" s="121">
        <v>0</v>
      </c>
      <c r="AW14" s="121">
        <v>0</v>
      </c>
      <c r="AX14" s="121">
        <f>SUM(AY14:BB14)</f>
        <v>10775</v>
      </c>
      <c r="AY14" s="121">
        <v>4261</v>
      </c>
      <c r="AZ14" s="121">
        <v>0</v>
      </c>
      <c r="BA14" s="121">
        <v>6514</v>
      </c>
      <c r="BB14" s="121">
        <v>0</v>
      </c>
      <c r="BC14" s="122" t="s">
        <v>428</v>
      </c>
      <c r="BD14" s="121">
        <v>0</v>
      </c>
      <c r="BE14" s="121">
        <v>19222</v>
      </c>
      <c r="BF14" s="121">
        <f>SUM(AE14,+AM14,+BE14)</f>
        <v>438943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428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65450</v>
      </c>
      <c r="CJ14" s="121">
        <f>SUM(AF14,+BH14)</f>
        <v>65450</v>
      </c>
      <c r="CK14" s="121">
        <f>SUM(AG14,+BI14)</f>
        <v>0</v>
      </c>
      <c r="CL14" s="121">
        <f>SUM(AH14,+BJ14)</f>
        <v>65450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428</v>
      </c>
      <c r="CQ14" s="121">
        <f>SUM(AM14,+BO14)</f>
        <v>354271</v>
      </c>
      <c r="CR14" s="121">
        <f>SUM(AN14,+BP14)</f>
        <v>253813</v>
      </c>
      <c r="CS14" s="121">
        <f>SUM(AO14,+BQ14)</f>
        <v>27404</v>
      </c>
      <c r="CT14" s="121">
        <f>SUM(AP14,+BR14)</f>
        <v>97063</v>
      </c>
      <c r="CU14" s="121">
        <f>SUM(AQ14,+BS14)</f>
        <v>129346</v>
      </c>
      <c r="CV14" s="121">
        <f>SUM(AR14,+BT14)</f>
        <v>0</v>
      </c>
      <c r="CW14" s="121">
        <f>SUM(AS14,+BU14)</f>
        <v>89683</v>
      </c>
      <c r="CX14" s="121">
        <f>SUM(AT14,+BV14)</f>
        <v>8707</v>
      </c>
      <c r="CY14" s="121">
        <f>SUM(AU14,+BW14)</f>
        <v>80976</v>
      </c>
      <c r="CZ14" s="121">
        <f>SUM(AV14,+BX14)</f>
        <v>0</v>
      </c>
      <c r="DA14" s="121">
        <f>SUM(AW14,+BY14)</f>
        <v>0</v>
      </c>
      <c r="DB14" s="121">
        <f>SUM(AX14,+BZ14)</f>
        <v>10775</v>
      </c>
      <c r="DC14" s="121">
        <f>SUM(AY14,+CA14)</f>
        <v>4261</v>
      </c>
      <c r="DD14" s="121">
        <f>SUM(AZ14,+CB14)</f>
        <v>0</v>
      </c>
      <c r="DE14" s="121">
        <f>SUM(BA14,+CC14)</f>
        <v>6514</v>
      </c>
      <c r="DF14" s="121">
        <f>SUM(BB14,+CD14)</f>
        <v>0</v>
      </c>
      <c r="DG14" s="122" t="s">
        <v>428</v>
      </c>
      <c r="DH14" s="121">
        <f>SUM(BD14,+CF14)</f>
        <v>0</v>
      </c>
      <c r="DI14" s="121">
        <f>SUM(BE14,+CG14)</f>
        <v>19222</v>
      </c>
      <c r="DJ14" s="121">
        <f>SUM(BF14,+CH14)</f>
        <v>438943</v>
      </c>
    </row>
    <row r="15" spans="1:114" s="136" customFormat="1" ht="13.5" customHeight="1" x14ac:dyDescent="0.15">
      <c r="A15" s="119" t="s">
        <v>31</v>
      </c>
      <c r="B15" s="120" t="s">
        <v>361</v>
      </c>
      <c r="C15" s="119" t="s">
        <v>362</v>
      </c>
      <c r="D15" s="121">
        <f>SUM(E15,+L15)</f>
        <v>37416</v>
      </c>
      <c r="E15" s="121">
        <f>SUM(F15:I15)+K15</f>
        <v>24781</v>
      </c>
      <c r="F15" s="121">
        <v>0</v>
      </c>
      <c r="G15" s="121">
        <v>0</v>
      </c>
      <c r="H15" s="121">
        <v>0</v>
      </c>
      <c r="I15" s="121">
        <v>24781</v>
      </c>
      <c r="J15" s="121">
        <v>168390</v>
      </c>
      <c r="K15" s="121">
        <v>0</v>
      </c>
      <c r="L15" s="121">
        <v>12635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37416</v>
      </c>
      <c r="W15" s="121">
        <f>+SUM(E15,N15)</f>
        <v>24781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24781</v>
      </c>
      <c r="AB15" s="121">
        <f>+SUM(J15,S15)</f>
        <v>168390</v>
      </c>
      <c r="AC15" s="121">
        <f>+SUM(K15,T15)</f>
        <v>0</v>
      </c>
      <c r="AD15" s="121">
        <f>+SUM(L15,U15)</f>
        <v>12635</v>
      </c>
      <c r="AE15" s="121">
        <f>SUM(AF15,+AK15)</f>
        <v>34089</v>
      </c>
      <c r="AF15" s="121">
        <f>SUM(AG15:AJ15)</f>
        <v>34089</v>
      </c>
      <c r="AG15" s="121">
        <v>0</v>
      </c>
      <c r="AH15" s="121">
        <v>34089</v>
      </c>
      <c r="AI15" s="121">
        <v>0</v>
      </c>
      <c r="AJ15" s="121">
        <v>0</v>
      </c>
      <c r="AK15" s="121">
        <v>0</v>
      </c>
      <c r="AL15" s="122" t="s">
        <v>428</v>
      </c>
      <c r="AM15" s="121">
        <f>SUM(AN15,AS15,AW15,AX15,BD15)</f>
        <v>146657</v>
      </c>
      <c r="AN15" s="121">
        <f>SUM(AO15:AR15)</f>
        <v>89621</v>
      </c>
      <c r="AO15" s="121">
        <v>16031</v>
      </c>
      <c r="AP15" s="121">
        <v>43878</v>
      </c>
      <c r="AQ15" s="121">
        <v>29712</v>
      </c>
      <c r="AR15" s="121">
        <v>0</v>
      </c>
      <c r="AS15" s="121">
        <f>SUM(AT15:AV15)</f>
        <v>36801</v>
      </c>
      <c r="AT15" s="121">
        <v>10876</v>
      </c>
      <c r="AU15" s="121">
        <v>25925</v>
      </c>
      <c r="AV15" s="121">
        <v>0</v>
      </c>
      <c r="AW15" s="121">
        <v>6897</v>
      </c>
      <c r="AX15" s="121">
        <f>SUM(AY15:BB15)</f>
        <v>13338</v>
      </c>
      <c r="AY15" s="121">
        <v>202</v>
      </c>
      <c r="AZ15" s="121">
        <v>3551</v>
      </c>
      <c r="BA15" s="121">
        <v>6556</v>
      </c>
      <c r="BB15" s="121">
        <v>3029</v>
      </c>
      <c r="BC15" s="122" t="s">
        <v>428</v>
      </c>
      <c r="BD15" s="121">
        <v>0</v>
      </c>
      <c r="BE15" s="121">
        <v>25060</v>
      </c>
      <c r="BF15" s="121">
        <f>SUM(AE15,+AM15,+BE15)</f>
        <v>205806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428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428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34089</v>
      </c>
      <c r="CJ15" s="121">
        <f>SUM(AF15,+BH15)</f>
        <v>34089</v>
      </c>
      <c r="CK15" s="121">
        <f>SUM(AG15,+BI15)</f>
        <v>0</v>
      </c>
      <c r="CL15" s="121">
        <f>SUM(AH15,+BJ15)</f>
        <v>34089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428</v>
      </c>
      <c r="CQ15" s="121">
        <f>SUM(AM15,+BO15)</f>
        <v>146657</v>
      </c>
      <c r="CR15" s="121">
        <f>SUM(AN15,+BP15)</f>
        <v>89621</v>
      </c>
      <c r="CS15" s="121">
        <f>SUM(AO15,+BQ15)</f>
        <v>16031</v>
      </c>
      <c r="CT15" s="121">
        <f>SUM(AP15,+BR15)</f>
        <v>43878</v>
      </c>
      <c r="CU15" s="121">
        <f>SUM(AQ15,+BS15)</f>
        <v>29712</v>
      </c>
      <c r="CV15" s="121">
        <f>SUM(AR15,+BT15)</f>
        <v>0</v>
      </c>
      <c r="CW15" s="121">
        <f>SUM(AS15,+BU15)</f>
        <v>36801</v>
      </c>
      <c r="CX15" s="121">
        <f>SUM(AT15,+BV15)</f>
        <v>10876</v>
      </c>
      <c r="CY15" s="121">
        <f>SUM(AU15,+BW15)</f>
        <v>25925</v>
      </c>
      <c r="CZ15" s="121">
        <f>SUM(AV15,+BX15)</f>
        <v>0</v>
      </c>
      <c r="DA15" s="121">
        <f>SUM(AW15,+BY15)</f>
        <v>6897</v>
      </c>
      <c r="DB15" s="121">
        <f>SUM(AX15,+BZ15)</f>
        <v>13338</v>
      </c>
      <c r="DC15" s="121">
        <f>SUM(AY15,+CA15)</f>
        <v>202</v>
      </c>
      <c r="DD15" s="121">
        <f>SUM(AZ15,+CB15)</f>
        <v>3551</v>
      </c>
      <c r="DE15" s="121">
        <f>SUM(BA15,+CC15)</f>
        <v>6556</v>
      </c>
      <c r="DF15" s="121">
        <f>SUM(BB15,+CD15)</f>
        <v>3029</v>
      </c>
      <c r="DG15" s="122" t="s">
        <v>428</v>
      </c>
      <c r="DH15" s="121">
        <f>SUM(BD15,+CF15)</f>
        <v>0</v>
      </c>
      <c r="DI15" s="121">
        <f>SUM(BE15,+CG15)</f>
        <v>25060</v>
      </c>
      <c r="DJ15" s="121">
        <f>SUM(BF15,+CH15)</f>
        <v>205806</v>
      </c>
    </row>
    <row r="16" spans="1:114" s="136" customFormat="1" ht="13.5" customHeight="1" x14ac:dyDescent="0.15">
      <c r="A16" s="119" t="s">
        <v>31</v>
      </c>
      <c r="B16" s="120" t="s">
        <v>345</v>
      </c>
      <c r="C16" s="119" t="s">
        <v>346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788834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788834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428</v>
      </c>
      <c r="AM16" s="121">
        <f>SUM(AN16,AS16,AW16,AX16,BD16)</f>
        <v>739146</v>
      </c>
      <c r="AN16" s="121">
        <f>SUM(AO16:AR16)</f>
        <v>48873</v>
      </c>
      <c r="AO16" s="121">
        <v>48873</v>
      </c>
      <c r="AP16" s="121">
        <v>0</v>
      </c>
      <c r="AQ16" s="121">
        <v>0</v>
      </c>
      <c r="AR16" s="121">
        <v>0</v>
      </c>
      <c r="AS16" s="121">
        <f>SUM(AT16:AV16)</f>
        <v>15382</v>
      </c>
      <c r="AT16" s="121">
        <v>0</v>
      </c>
      <c r="AU16" s="121">
        <v>15382</v>
      </c>
      <c r="AV16" s="121">
        <v>0</v>
      </c>
      <c r="AW16" s="121">
        <v>0</v>
      </c>
      <c r="AX16" s="121">
        <f>SUM(AY16:BB16)</f>
        <v>674891</v>
      </c>
      <c r="AY16" s="121">
        <v>0</v>
      </c>
      <c r="AZ16" s="121">
        <v>638586</v>
      </c>
      <c r="BA16" s="121">
        <v>36185</v>
      </c>
      <c r="BB16" s="121">
        <v>120</v>
      </c>
      <c r="BC16" s="122" t="s">
        <v>428</v>
      </c>
      <c r="BD16" s="121">
        <v>0</v>
      </c>
      <c r="BE16" s="121">
        <v>49688</v>
      </c>
      <c r="BF16" s="121">
        <f>SUM(AE16,+AM16,+BE16)</f>
        <v>788834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428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428</v>
      </c>
      <c r="CQ16" s="121">
        <f>SUM(AM16,+BO16)</f>
        <v>739146</v>
      </c>
      <c r="CR16" s="121">
        <f>SUM(AN16,+BP16)</f>
        <v>48873</v>
      </c>
      <c r="CS16" s="121">
        <f>SUM(AO16,+BQ16)</f>
        <v>48873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15382</v>
      </c>
      <c r="CX16" s="121">
        <f>SUM(AT16,+BV16)</f>
        <v>0</v>
      </c>
      <c r="CY16" s="121">
        <f>SUM(AU16,+BW16)</f>
        <v>15382</v>
      </c>
      <c r="CZ16" s="121">
        <f>SUM(AV16,+BX16)</f>
        <v>0</v>
      </c>
      <c r="DA16" s="121">
        <f>SUM(AW16,+BY16)</f>
        <v>0</v>
      </c>
      <c r="DB16" s="121">
        <f>SUM(AX16,+BZ16)</f>
        <v>674891</v>
      </c>
      <c r="DC16" s="121">
        <f>SUM(AY16,+CA16)</f>
        <v>0</v>
      </c>
      <c r="DD16" s="121">
        <f>SUM(AZ16,+CB16)</f>
        <v>638586</v>
      </c>
      <c r="DE16" s="121">
        <f>SUM(BA16,+CC16)</f>
        <v>36185</v>
      </c>
      <c r="DF16" s="121">
        <f>SUM(BB16,+CD16)</f>
        <v>120</v>
      </c>
      <c r="DG16" s="122" t="s">
        <v>428</v>
      </c>
      <c r="DH16" s="121">
        <f>SUM(BD16,+CF16)</f>
        <v>0</v>
      </c>
      <c r="DI16" s="121">
        <f>SUM(BE16,+CG16)</f>
        <v>49688</v>
      </c>
      <c r="DJ16" s="121">
        <f>SUM(BF16,+CH16)</f>
        <v>788834</v>
      </c>
    </row>
    <row r="17" spans="1:114" s="136" customFormat="1" ht="13.5" customHeight="1" x14ac:dyDescent="0.15">
      <c r="A17" s="119" t="s">
        <v>31</v>
      </c>
      <c r="B17" s="120" t="s">
        <v>333</v>
      </c>
      <c r="C17" s="119" t="s">
        <v>334</v>
      </c>
      <c r="D17" s="121">
        <f>SUM(E17,+L17)</f>
        <v>166221</v>
      </c>
      <c r="E17" s="121">
        <f>SUM(F17:I17)+K17</f>
        <v>116581</v>
      </c>
      <c r="F17" s="121">
        <v>2974</v>
      </c>
      <c r="G17" s="121">
        <v>0</v>
      </c>
      <c r="H17" s="121">
        <v>0</v>
      </c>
      <c r="I17" s="121">
        <v>0</v>
      </c>
      <c r="J17" s="121">
        <v>283172</v>
      </c>
      <c r="K17" s="121">
        <v>113607</v>
      </c>
      <c r="L17" s="121">
        <v>49640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166221</v>
      </c>
      <c r="W17" s="121">
        <f>+SUM(E17,N17)</f>
        <v>116581</v>
      </c>
      <c r="X17" s="121">
        <f>+SUM(F17,O17)</f>
        <v>2974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283172</v>
      </c>
      <c r="AC17" s="121">
        <f>+SUM(K17,T17)</f>
        <v>113607</v>
      </c>
      <c r="AD17" s="121">
        <f>+SUM(L17,U17)</f>
        <v>49640</v>
      </c>
      <c r="AE17" s="121">
        <f>SUM(AF17,+AK17)</f>
        <v>37799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37799</v>
      </c>
      <c r="AL17" s="122" t="s">
        <v>428</v>
      </c>
      <c r="AM17" s="121">
        <f>SUM(AN17,AS17,AW17,AX17,BD17)</f>
        <v>133</v>
      </c>
      <c r="AN17" s="121">
        <f>SUM(AO17:AR17)</f>
        <v>133</v>
      </c>
      <c r="AO17" s="121">
        <v>133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428</v>
      </c>
      <c r="BD17" s="121">
        <v>0</v>
      </c>
      <c r="BE17" s="121">
        <v>411461</v>
      </c>
      <c r="BF17" s="121">
        <f>SUM(AE17,+AM17,+BE17)</f>
        <v>449393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428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428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37799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37799</v>
      </c>
      <c r="CP17" s="122" t="s">
        <v>428</v>
      </c>
      <c r="CQ17" s="121">
        <f>SUM(AM17,+BO17)</f>
        <v>133</v>
      </c>
      <c r="CR17" s="121">
        <f>SUM(AN17,+BP17)</f>
        <v>133</v>
      </c>
      <c r="CS17" s="121">
        <f>SUM(AO17,+BQ17)</f>
        <v>133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428</v>
      </c>
      <c r="DH17" s="121">
        <f>SUM(BD17,+CF17)</f>
        <v>0</v>
      </c>
      <c r="DI17" s="121">
        <f>SUM(BE17,+CG17)</f>
        <v>411461</v>
      </c>
      <c r="DJ17" s="121">
        <f>SUM(BF17,+CH17)</f>
        <v>449393</v>
      </c>
    </row>
    <row r="18" spans="1:114" s="136" customFormat="1" ht="13.5" customHeight="1" x14ac:dyDescent="0.15">
      <c r="A18" s="119" t="s">
        <v>31</v>
      </c>
      <c r="B18" s="120" t="s">
        <v>405</v>
      </c>
      <c r="C18" s="119" t="s">
        <v>406</v>
      </c>
      <c r="D18" s="121">
        <f>SUM(E18,+L18)</f>
        <v>193401</v>
      </c>
      <c r="E18" s="121">
        <f>SUM(F18:I18)+K18</f>
        <v>4999</v>
      </c>
      <c r="F18" s="121">
        <v>0</v>
      </c>
      <c r="G18" s="121">
        <v>0</v>
      </c>
      <c r="H18" s="121">
        <v>0</v>
      </c>
      <c r="I18" s="121">
        <v>0</v>
      </c>
      <c r="J18" s="121">
        <v>278763</v>
      </c>
      <c r="K18" s="121">
        <v>4999</v>
      </c>
      <c r="L18" s="121">
        <v>188402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193401</v>
      </c>
      <c r="W18" s="121">
        <f>+SUM(E18,N18)</f>
        <v>4999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278763</v>
      </c>
      <c r="AC18" s="121">
        <f>+SUM(K18,T18)</f>
        <v>4999</v>
      </c>
      <c r="AD18" s="121">
        <f>+SUM(L18,U18)</f>
        <v>188402</v>
      </c>
      <c r="AE18" s="121">
        <f>SUM(AF18,+AK18)</f>
        <v>269915</v>
      </c>
      <c r="AF18" s="121">
        <f>SUM(AG18:AJ18)</f>
        <v>269915</v>
      </c>
      <c r="AG18" s="121">
        <v>0</v>
      </c>
      <c r="AH18" s="121">
        <v>269915</v>
      </c>
      <c r="AI18" s="121">
        <v>0</v>
      </c>
      <c r="AJ18" s="121">
        <v>0</v>
      </c>
      <c r="AK18" s="121">
        <v>0</v>
      </c>
      <c r="AL18" s="122" t="s">
        <v>428</v>
      </c>
      <c r="AM18" s="121">
        <f>SUM(AN18,AS18,AW18,AX18,BD18)</f>
        <v>40111</v>
      </c>
      <c r="AN18" s="121">
        <f>SUM(AO18:AR18)</f>
        <v>40111</v>
      </c>
      <c r="AO18" s="121">
        <v>40111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428</v>
      </c>
      <c r="BD18" s="121">
        <v>0</v>
      </c>
      <c r="BE18" s="121">
        <v>162138</v>
      </c>
      <c r="BF18" s="121">
        <f>SUM(AE18,+AM18,+BE18)</f>
        <v>472164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428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428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269915</v>
      </c>
      <c r="CJ18" s="121">
        <f>SUM(AF18,+BH18)</f>
        <v>269915</v>
      </c>
      <c r="CK18" s="121">
        <f>SUM(AG18,+BI18)</f>
        <v>0</v>
      </c>
      <c r="CL18" s="121">
        <f>SUM(AH18,+BJ18)</f>
        <v>269915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428</v>
      </c>
      <c r="CQ18" s="121">
        <f>SUM(AM18,+BO18)</f>
        <v>40111</v>
      </c>
      <c r="CR18" s="121">
        <f>SUM(AN18,+BP18)</f>
        <v>40111</v>
      </c>
      <c r="CS18" s="121">
        <f>SUM(AO18,+BQ18)</f>
        <v>40111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428</v>
      </c>
      <c r="DH18" s="121">
        <f>SUM(BD18,+CF18)</f>
        <v>0</v>
      </c>
      <c r="DI18" s="121">
        <f>SUM(BE18,+CG18)</f>
        <v>162138</v>
      </c>
      <c r="DJ18" s="121">
        <f>SUM(BF18,+CH18)</f>
        <v>472164</v>
      </c>
    </row>
    <row r="19" spans="1:114" s="136" customFormat="1" ht="13.5" customHeight="1" x14ac:dyDescent="0.15">
      <c r="A19" s="119" t="s">
        <v>31</v>
      </c>
      <c r="B19" s="120" t="s">
        <v>373</v>
      </c>
      <c r="C19" s="119" t="s">
        <v>374</v>
      </c>
      <c r="D19" s="121">
        <f>SUM(E19,+L19)</f>
        <v>155428</v>
      </c>
      <c r="E19" s="121">
        <f>SUM(F19:I19)+K19</f>
        <v>148415</v>
      </c>
      <c r="F19" s="121">
        <v>143715</v>
      </c>
      <c r="G19" s="121">
        <v>0</v>
      </c>
      <c r="H19" s="121">
        <v>4700</v>
      </c>
      <c r="I19" s="121">
        <v>0</v>
      </c>
      <c r="J19" s="121">
        <v>145089</v>
      </c>
      <c r="K19" s="121">
        <v>0</v>
      </c>
      <c r="L19" s="121">
        <v>7013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155428</v>
      </c>
      <c r="W19" s="121">
        <f>+SUM(E19,N19)</f>
        <v>148415</v>
      </c>
      <c r="X19" s="121">
        <f>+SUM(F19,O19)</f>
        <v>143715</v>
      </c>
      <c r="Y19" s="121">
        <f>+SUM(G19,P19)</f>
        <v>0</v>
      </c>
      <c r="Z19" s="121">
        <f>+SUM(H19,Q19)</f>
        <v>4700</v>
      </c>
      <c r="AA19" s="121">
        <f>+SUM(I19,R19)</f>
        <v>0</v>
      </c>
      <c r="AB19" s="121">
        <f>+SUM(J19,S19)</f>
        <v>145089</v>
      </c>
      <c r="AC19" s="121">
        <f>+SUM(K19,T19)</f>
        <v>0</v>
      </c>
      <c r="AD19" s="121">
        <f>+SUM(L19,U19)</f>
        <v>7013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428</v>
      </c>
      <c r="AM19" s="121">
        <f>SUM(AN19,AS19,AW19,AX19,BD19)</f>
        <v>300517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300517</v>
      </c>
      <c r="AY19" s="121">
        <v>0</v>
      </c>
      <c r="AZ19" s="121">
        <v>0</v>
      </c>
      <c r="BA19" s="121">
        <v>0</v>
      </c>
      <c r="BB19" s="121">
        <v>300517</v>
      </c>
      <c r="BC19" s="122" t="s">
        <v>428</v>
      </c>
      <c r="BD19" s="121">
        <v>0</v>
      </c>
      <c r="BE19" s="121">
        <v>0</v>
      </c>
      <c r="BF19" s="121">
        <f>SUM(AE19,+AM19,+BE19)</f>
        <v>300517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428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428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428</v>
      </c>
      <c r="CQ19" s="121">
        <f>SUM(AM19,+BO19)</f>
        <v>300517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300517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300517</v>
      </c>
      <c r="DG19" s="122" t="s">
        <v>428</v>
      </c>
      <c r="DH19" s="121">
        <f>SUM(BD19,+CF19)</f>
        <v>0</v>
      </c>
      <c r="DI19" s="121">
        <f>SUM(BE19,+CG19)</f>
        <v>0</v>
      </c>
      <c r="DJ19" s="121">
        <f>SUM(BF19,+CH19)</f>
        <v>300517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SUM(E7,+L7)</f>
        <v>26410386</v>
      </c>
      <c r="E7" s="140">
        <f>+SUM(F7:I7,K7)</f>
        <v>6570765</v>
      </c>
      <c r="F7" s="140">
        <f t="shared" ref="F7:L7" si="0">SUM(F$8:F$257)</f>
        <v>523280</v>
      </c>
      <c r="G7" s="140">
        <f t="shared" si="0"/>
        <v>11709</v>
      </c>
      <c r="H7" s="140">
        <f t="shared" si="0"/>
        <v>2055000</v>
      </c>
      <c r="I7" s="140">
        <f t="shared" si="0"/>
        <v>2884674</v>
      </c>
      <c r="J7" s="140">
        <f t="shared" si="0"/>
        <v>2837300</v>
      </c>
      <c r="K7" s="140">
        <f t="shared" si="0"/>
        <v>1096102</v>
      </c>
      <c r="L7" s="140">
        <f t="shared" si="0"/>
        <v>19839621</v>
      </c>
      <c r="M7" s="140">
        <f>SUM(N7,+U7)</f>
        <v>4332749</v>
      </c>
      <c r="N7" s="140">
        <f>+SUM(O7:R7,T7)</f>
        <v>780931</v>
      </c>
      <c r="O7" s="140">
        <f t="shared" ref="O7:U7" si="1">SUM(O$8:O$257)</f>
        <v>11350</v>
      </c>
      <c r="P7" s="140">
        <f t="shared" si="1"/>
        <v>6534</v>
      </c>
      <c r="Q7" s="140">
        <f t="shared" si="1"/>
        <v>3800</v>
      </c>
      <c r="R7" s="140">
        <f t="shared" si="1"/>
        <v>512259</v>
      </c>
      <c r="S7" s="140">
        <f t="shared" si="1"/>
        <v>1186496</v>
      </c>
      <c r="T7" s="140">
        <f t="shared" si="1"/>
        <v>246988</v>
      </c>
      <c r="U7" s="140">
        <f t="shared" si="1"/>
        <v>3551818</v>
      </c>
      <c r="V7" s="140">
        <f t="shared" ref="V7:AB7" si="2">+SUM(D7,M7)</f>
        <v>30743135</v>
      </c>
      <c r="W7" s="140">
        <f t="shared" si="2"/>
        <v>7351696</v>
      </c>
      <c r="X7" s="140">
        <f t="shared" si="2"/>
        <v>534630</v>
      </c>
      <c r="Y7" s="140">
        <f t="shared" si="2"/>
        <v>18243</v>
      </c>
      <c r="Z7" s="140">
        <f t="shared" si="2"/>
        <v>2058800</v>
      </c>
      <c r="AA7" s="140">
        <f t="shared" si="2"/>
        <v>3396933</v>
      </c>
      <c r="AB7" s="140">
        <f t="shared" si="2"/>
        <v>4023796</v>
      </c>
      <c r="AC7" s="140">
        <f>+SUM(K7,T7)</f>
        <v>1343090</v>
      </c>
      <c r="AD7" s="140">
        <f>+SUM(L7,U7)</f>
        <v>23391439</v>
      </c>
      <c r="AE7" s="208"/>
      <c r="AF7" s="208"/>
    </row>
    <row r="8" spans="1:32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SUM(E8,+L8)</f>
        <v>5634864</v>
      </c>
      <c r="E8" s="121">
        <f>+SUM(F8:I8,K8)</f>
        <v>971089</v>
      </c>
      <c r="F8" s="121">
        <v>0</v>
      </c>
      <c r="G8" s="121">
        <v>1500</v>
      </c>
      <c r="H8" s="121">
        <v>385300</v>
      </c>
      <c r="I8" s="121">
        <v>476559</v>
      </c>
      <c r="J8" s="121"/>
      <c r="K8" s="121">
        <v>107730</v>
      </c>
      <c r="L8" s="121">
        <v>4663775</v>
      </c>
      <c r="M8" s="121">
        <f>SUM(N8,+U8)</f>
        <v>515881</v>
      </c>
      <c r="N8" s="121">
        <f>+SUM(O8:R8,T8)</f>
        <v>25109</v>
      </c>
      <c r="O8" s="121">
        <v>1650</v>
      </c>
      <c r="P8" s="121">
        <v>0</v>
      </c>
      <c r="Q8" s="121">
        <v>2900</v>
      </c>
      <c r="R8" s="121">
        <v>20559</v>
      </c>
      <c r="S8" s="121"/>
      <c r="T8" s="121">
        <v>0</v>
      </c>
      <c r="U8" s="121">
        <v>490772</v>
      </c>
      <c r="V8" s="121">
        <f>+SUM(D8,M8)</f>
        <v>6150745</v>
      </c>
      <c r="W8" s="121">
        <f>+SUM(E8,N8)</f>
        <v>996198</v>
      </c>
      <c r="X8" s="121">
        <f>+SUM(F8,O8)</f>
        <v>1650</v>
      </c>
      <c r="Y8" s="121">
        <f>+SUM(G8,P8)</f>
        <v>1500</v>
      </c>
      <c r="Z8" s="121">
        <f>+SUM(H8,Q8)</f>
        <v>388200</v>
      </c>
      <c r="AA8" s="121">
        <f>+SUM(I8,R8)</f>
        <v>497118</v>
      </c>
      <c r="AB8" s="121">
        <f>+SUM(J8,S8)</f>
        <v>0</v>
      </c>
      <c r="AC8" s="121">
        <f>+SUM(K8,T8)</f>
        <v>107730</v>
      </c>
      <c r="AD8" s="121">
        <f>+SUM(L8,U8)</f>
        <v>5154547</v>
      </c>
      <c r="AE8" s="209" t="s">
        <v>326</v>
      </c>
      <c r="AF8" s="208"/>
    </row>
    <row r="9" spans="1:32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SUM(E9,+L9)</f>
        <v>1210779</v>
      </c>
      <c r="E9" s="121">
        <f>+SUM(F9:I9,K9)</f>
        <v>292474</v>
      </c>
      <c r="F9" s="121">
        <v>1472</v>
      </c>
      <c r="G9" s="121">
        <v>1001</v>
      </c>
      <c r="H9" s="121">
        <v>20900</v>
      </c>
      <c r="I9" s="121">
        <v>228630</v>
      </c>
      <c r="J9" s="121"/>
      <c r="K9" s="121">
        <v>40471</v>
      </c>
      <c r="L9" s="121">
        <v>918305</v>
      </c>
      <c r="M9" s="121">
        <f>SUM(N9,+U9)</f>
        <v>547696</v>
      </c>
      <c r="N9" s="121">
        <f>+SUM(O9:R9,T9)</f>
        <v>25279</v>
      </c>
      <c r="O9" s="121">
        <v>0</v>
      </c>
      <c r="P9" s="121">
        <v>0</v>
      </c>
      <c r="Q9" s="121">
        <v>0</v>
      </c>
      <c r="R9" s="121">
        <v>25189</v>
      </c>
      <c r="S9" s="121"/>
      <c r="T9" s="121">
        <v>90</v>
      </c>
      <c r="U9" s="121">
        <v>522417</v>
      </c>
      <c r="V9" s="121">
        <f>+SUM(D9,M9)</f>
        <v>1758475</v>
      </c>
      <c r="W9" s="121">
        <f>+SUM(E9,N9)</f>
        <v>317753</v>
      </c>
      <c r="X9" s="121">
        <f>+SUM(F9,O9)</f>
        <v>1472</v>
      </c>
      <c r="Y9" s="121">
        <f>+SUM(G9,P9)</f>
        <v>1001</v>
      </c>
      <c r="Z9" s="121">
        <f>+SUM(H9,Q9)</f>
        <v>20900</v>
      </c>
      <c r="AA9" s="121">
        <f>+SUM(I9,R9)</f>
        <v>253819</v>
      </c>
      <c r="AB9" s="121">
        <f>+SUM(J9,S9)</f>
        <v>0</v>
      </c>
      <c r="AC9" s="121">
        <f>+SUM(K9,T9)</f>
        <v>40561</v>
      </c>
      <c r="AD9" s="121">
        <f>+SUM(L9,U9)</f>
        <v>1440722</v>
      </c>
      <c r="AE9" s="209" t="s">
        <v>326</v>
      </c>
      <c r="AF9" s="208"/>
    </row>
    <row r="10" spans="1:32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SUM(E10,+L10)</f>
        <v>1236088</v>
      </c>
      <c r="E10" s="121">
        <f>+SUM(F10:I10,K10)</f>
        <v>172417</v>
      </c>
      <c r="F10" s="121">
        <v>0</v>
      </c>
      <c r="G10" s="121">
        <v>0</v>
      </c>
      <c r="H10" s="121">
        <v>0</v>
      </c>
      <c r="I10" s="121">
        <v>146493</v>
      </c>
      <c r="J10" s="121"/>
      <c r="K10" s="121">
        <v>25924</v>
      </c>
      <c r="L10" s="121">
        <v>1063671</v>
      </c>
      <c r="M10" s="121">
        <f>SUM(N10,+U10)</f>
        <v>235134</v>
      </c>
      <c r="N10" s="121">
        <f>+SUM(O10:R10,T10)</f>
        <v>42226</v>
      </c>
      <c r="O10" s="121">
        <v>0</v>
      </c>
      <c r="P10" s="121">
        <v>0</v>
      </c>
      <c r="Q10" s="121">
        <v>0</v>
      </c>
      <c r="R10" s="121">
        <v>42226</v>
      </c>
      <c r="S10" s="121"/>
      <c r="T10" s="121">
        <v>0</v>
      </c>
      <c r="U10" s="121">
        <v>192908</v>
      </c>
      <c r="V10" s="121">
        <f>+SUM(D10,M10)</f>
        <v>1471222</v>
      </c>
      <c r="W10" s="121">
        <f>+SUM(E10,N10)</f>
        <v>214643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188719</v>
      </c>
      <c r="AB10" s="121">
        <f>+SUM(J10,S10)</f>
        <v>0</v>
      </c>
      <c r="AC10" s="121">
        <f>+SUM(K10,T10)</f>
        <v>25924</v>
      </c>
      <c r="AD10" s="121">
        <f>+SUM(L10,U10)</f>
        <v>1256579</v>
      </c>
      <c r="AE10" s="209" t="s">
        <v>326</v>
      </c>
      <c r="AF10" s="208"/>
    </row>
    <row r="11" spans="1:32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SUM(E11,+L11)</f>
        <v>971478</v>
      </c>
      <c r="E11" s="121">
        <f>+SUM(F11:I11,K11)</f>
        <v>335204</v>
      </c>
      <c r="F11" s="121">
        <v>0</v>
      </c>
      <c r="G11" s="121">
        <v>1384</v>
      </c>
      <c r="H11" s="121">
        <v>39300</v>
      </c>
      <c r="I11" s="121">
        <v>239917</v>
      </c>
      <c r="J11" s="121"/>
      <c r="K11" s="121">
        <v>54603</v>
      </c>
      <c r="L11" s="121">
        <v>636274</v>
      </c>
      <c r="M11" s="121">
        <f>SUM(N11,+U11)</f>
        <v>108926</v>
      </c>
      <c r="N11" s="121">
        <f>+SUM(O11:R11,T11)</f>
        <v>42698</v>
      </c>
      <c r="O11" s="121">
        <v>0</v>
      </c>
      <c r="P11" s="121">
        <v>0</v>
      </c>
      <c r="Q11" s="121">
        <v>0</v>
      </c>
      <c r="R11" s="121">
        <v>42698</v>
      </c>
      <c r="S11" s="121"/>
      <c r="T11" s="121">
        <v>0</v>
      </c>
      <c r="U11" s="121">
        <v>66228</v>
      </c>
      <c r="V11" s="121">
        <f>+SUM(D11,M11)</f>
        <v>1080404</v>
      </c>
      <c r="W11" s="121">
        <f>+SUM(E11,N11)</f>
        <v>377902</v>
      </c>
      <c r="X11" s="121">
        <f>+SUM(F11,O11)</f>
        <v>0</v>
      </c>
      <c r="Y11" s="121">
        <f>+SUM(G11,P11)</f>
        <v>1384</v>
      </c>
      <c r="Z11" s="121">
        <f>+SUM(H11,Q11)</f>
        <v>39300</v>
      </c>
      <c r="AA11" s="121">
        <f>+SUM(I11,R11)</f>
        <v>282615</v>
      </c>
      <c r="AB11" s="121">
        <f>+SUM(J11,S11)</f>
        <v>0</v>
      </c>
      <c r="AC11" s="121">
        <f>+SUM(K11,T11)</f>
        <v>54603</v>
      </c>
      <c r="AD11" s="121">
        <f>+SUM(L11,U11)</f>
        <v>702502</v>
      </c>
      <c r="AE11" s="209" t="s">
        <v>326</v>
      </c>
      <c r="AF11" s="208"/>
    </row>
    <row r="12" spans="1:32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SUM(E12,+L12)</f>
        <v>1963647</v>
      </c>
      <c r="E12" s="121">
        <f>+SUM(F12:I12,K12)</f>
        <v>840141</v>
      </c>
      <c r="F12" s="121">
        <v>0</v>
      </c>
      <c r="G12" s="121">
        <v>0</v>
      </c>
      <c r="H12" s="121">
        <v>0</v>
      </c>
      <c r="I12" s="121">
        <v>350110</v>
      </c>
      <c r="J12" s="121"/>
      <c r="K12" s="121">
        <v>490031</v>
      </c>
      <c r="L12" s="121">
        <v>1123506</v>
      </c>
      <c r="M12" s="121">
        <f>SUM(N12,+U12)</f>
        <v>227526</v>
      </c>
      <c r="N12" s="121">
        <f>+SUM(O12:R12,T12)</f>
        <v>54240</v>
      </c>
      <c r="O12" s="121">
        <v>3204</v>
      </c>
      <c r="P12" s="121">
        <v>2403</v>
      </c>
      <c r="Q12" s="121">
        <v>0</v>
      </c>
      <c r="R12" s="121">
        <v>0</v>
      </c>
      <c r="S12" s="121"/>
      <c r="T12" s="121">
        <v>48633</v>
      </c>
      <c r="U12" s="121">
        <v>173286</v>
      </c>
      <c r="V12" s="121">
        <f>+SUM(D12,M12)</f>
        <v>2191173</v>
      </c>
      <c r="W12" s="121">
        <f>+SUM(E12,N12)</f>
        <v>894381</v>
      </c>
      <c r="X12" s="121">
        <f>+SUM(F12,O12)</f>
        <v>3204</v>
      </c>
      <c r="Y12" s="121">
        <f>+SUM(G12,P12)</f>
        <v>2403</v>
      </c>
      <c r="Z12" s="121">
        <f>+SUM(H12,Q12)</f>
        <v>0</v>
      </c>
      <c r="AA12" s="121">
        <f>+SUM(I12,R12)</f>
        <v>350110</v>
      </c>
      <c r="AB12" s="121">
        <f>+SUM(J12,S12)</f>
        <v>0</v>
      </c>
      <c r="AC12" s="121">
        <f>+SUM(K12,T12)</f>
        <v>538664</v>
      </c>
      <c r="AD12" s="121">
        <f>+SUM(L12,U12)</f>
        <v>1296792</v>
      </c>
      <c r="AE12" s="209" t="s">
        <v>326</v>
      </c>
      <c r="AF12" s="208"/>
    </row>
    <row r="13" spans="1:32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SUM(E13,+L13)</f>
        <v>1670162</v>
      </c>
      <c r="E13" s="121">
        <f>+SUM(F13:I13,K13)</f>
        <v>291823</v>
      </c>
      <c r="F13" s="121">
        <v>0</v>
      </c>
      <c r="G13" s="121">
        <v>679</v>
      </c>
      <c r="H13" s="121">
        <v>12600</v>
      </c>
      <c r="I13" s="121">
        <v>195666</v>
      </c>
      <c r="J13" s="121"/>
      <c r="K13" s="121">
        <v>82878</v>
      </c>
      <c r="L13" s="121">
        <v>1378339</v>
      </c>
      <c r="M13" s="121">
        <f>SUM(N13,+U13)</f>
        <v>241391</v>
      </c>
      <c r="N13" s="121">
        <f>+SUM(O13:R13,T13)</f>
        <v>201818</v>
      </c>
      <c r="O13" s="121">
        <v>0</v>
      </c>
      <c r="P13" s="121">
        <v>0</v>
      </c>
      <c r="Q13" s="121">
        <v>0</v>
      </c>
      <c r="R13" s="121">
        <v>201818</v>
      </c>
      <c r="S13" s="121"/>
      <c r="T13" s="121">
        <v>0</v>
      </c>
      <c r="U13" s="121">
        <v>39573</v>
      </c>
      <c r="V13" s="121">
        <f>+SUM(D13,M13)</f>
        <v>1911553</v>
      </c>
      <c r="W13" s="121">
        <f>+SUM(E13,N13)</f>
        <v>493641</v>
      </c>
      <c r="X13" s="121">
        <f>+SUM(F13,O13)</f>
        <v>0</v>
      </c>
      <c r="Y13" s="121">
        <f>+SUM(G13,P13)</f>
        <v>679</v>
      </c>
      <c r="Z13" s="121">
        <f>+SUM(H13,Q13)</f>
        <v>12600</v>
      </c>
      <c r="AA13" s="121">
        <f>+SUM(I13,R13)</f>
        <v>397484</v>
      </c>
      <c r="AB13" s="121">
        <f>+SUM(J13,S13)</f>
        <v>0</v>
      </c>
      <c r="AC13" s="121">
        <f>+SUM(K13,T13)</f>
        <v>82878</v>
      </c>
      <c r="AD13" s="121">
        <f>+SUM(L13,U13)</f>
        <v>1417912</v>
      </c>
      <c r="AE13" s="209" t="s">
        <v>326</v>
      </c>
      <c r="AF13" s="208"/>
    </row>
    <row r="14" spans="1:32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SUM(E14,+L14)</f>
        <v>561254</v>
      </c>
      <c r="E14" s="121">
        <f>+SUM(F14:I14,K14)</f>
        <v>55192</v>
      </c>
      <c r="F14" s="121">
        <v>0</v>
      </c>
      <c r="G14" s="121">
        <v>0</v>
      </c>
      <c r="H14" s="121">
        <v>0</v>
      </c>
      <c r="I14" s="121">
        <v>46464</v>
      </c>
      <c r="J14" s="121"/>
      <c r="K14" s="121">
        <v>8728</v>
      </c>
      <c r="L14" s="121">
        <v>506062</v>
      </c>
      <c r="M14" s="121">
        <f>SUM(N14,+U14)</f>
        <v>193533</v>
      </c>
      <c r="N14" s="121">
        <f>+SUM(O14:R14,T14)</f>
        <v>61147</v>
      </c>
      <c r="O14" s="121">
        <v>0</v>
      </c>
      <c r="P14" s="121">
        <v>0</v>
      </c>
      <c r="Q14" s="121">
        <v>0</v>
      </c>
      <c r="R14" s="121">
        <v>33530</v>
      </c>
      <c r="S14" s="121"/>
      <c r="T14" s="121">
        <v>27617</v>
      </c>
      <c r="U14" s="121">
        <v>132386</v>
      </c>
      <c r="V14" s="121">
        <f>+SUM(D14,M14)</f>
        <v>754787</v>
      </c>
      <c r="W14" s="121">
        <f>+SUM(E14,N14)</f>
        <v>116339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79994</v>
      </c>
      <c r="AB14" s="121">
        <f>+SUM(J14,S14)</f>
        <v>0</v>
      </c>
      <c r="AC14" s="121">
        <f>+SUM(K14,T14)</f>
        <v>36345</v>
      </c>
      <c r="AD14" s="121">
        <f>+SUM(L14,U14)</f>
        <v>638448</v>
      </c>
      <c r="AE14" s="209" t="s">
        <v>326</v>
      </c>
      <c r="AF14" s="208"/>
    </row>
    <row r="15" spans="1:32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SUM(E15,+L15)</f>
        <v>682669</v>
      </c>
      <c r="E15" s="121">
        <f>+SUM(F15:I15,K15)</f>
        <v>91908</v>
      </c>
      <c r="F15" s="121">
        <v>0</v>
      </c>
      <c r="G15" s="121">
        <v>652</v>
      </c>
      <c r="H15" s="121">
        <v>24100</v>
      </c>
      <c r="I15" s="121">
        <v>66981</v>
      </c>
      <c r="J15" s="121"/>
      <c r="K15" s="121">
        <v>175</v>
      </c>
      <c r="L15" s="121">
        <v>590761</v>
      </c>
      <c r="M15" s="121">
        <f>SUM(N15,+U15)</f>
        <v>255867</v>
      </c>
      <c r="N15" s="121">
        <f>+SUM(O15:R15,T15)</f>
        <v>3380</v>
      </c>
      <c r="O15" s="121">
        <v>1690</v>
      </c>
      <c r="P15" s="121">
        <v>1690</v>
      </c>
      <c r="Q15" s="121">
        <v>0</v>
      </c>
      <c r="R15" s="121">
        <v>0</v>
      </c>
      <c r="S15" s="121"/>
      <c r="T15" s="121">
        <v>0</v>
      </c>
      <c r="U15" s="121">
        <v>252487</v>
      </c>
      <c r="V15" s="121">
        <f>+SUM(D15,M15)</f>
        <v>938536</v>
      </c>
      <c r="W15" s="121">
        <f>+SUM(E15,N15)</f>
        <v>95288</v>
      </c>
      <c r="X15" s="121">
        <f>+SUM(F15,O15)</f>
        <v>1690</v>
      </c>
      <c r="Y15" s="121">
        <f>+SUM(G15,P15)</f>
        <v>2342</v>
      </c>
      <c r="Z15" s="121">
        <f>+SUM(H15,Q15)</f>
        <v>24100</v>
      </c>
      <c r="AA15" s="121">
        <f>+SUM(I15,R15)</f>
        <v>66981</v>
      </c>
      <c r="AB15" s="121">
        <f>+SUM(J15,S15)</f>
        <v>0</v>
      </c>
      <c r="AC15" s="121">
        <f>+SUM(K15,T15)</f>
        <v>175</v>
      </c>
      <c r="AD15" s="121">
        <f>+SUM(L15,U15)</f>
        <v>843248</v>
      </c>
      <c r="AE15" s="209" t="s">
        <v>326</v>
      </c>
      <c r="AF15" s="208"/>
    </row>
    <row r="16" spans="1:32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SUM(E16,+L16)</f>
        <v>1784696</v>
      </c>
      <c r="E16" s="121">
        <f>+SUM(F16:I16,K16)</f>
        <v>342522</v>
      </c>
      <c r="F16" s="121">
        <v>0</v>
      </c>
      <c r="G16" s="121">
        <v>0</v>
      </c>
      <c r="H16" s="121">
        <v>0</v>
      </c>
      <c r="I16" s="121">
        <v>296512</v>
      </c>
      <c r="J16" s="121"/>
      <c r="K16" s="121">
        <v>46010</v>
      </c>
      <c r="L16" s="121">
        <v>1442174</v>
      </c>
      <c r="M16" s="121">
        <f>SUM(N16,+U16)</f>
        <v>410202</v>
      </c>
      <c r="N16" s="121">
        <f>+SUM(O16:R16,T16)</f>
        <v>52162</v>
      </c>
      <c r="O16" s="121">
        <v>0</v>
      </c>
      <c r="P16" s="121">
        <v>0</v>
      </c>
      <c r="Q16" s="121">
        <v>0</v>
      </c>
      <c r="R16" s="121">
        <v>14451</v>
      </c>
      <c r="S16" s="121"/>
      <c r="T16" s="121">
        <v>37711</v>
      </c>
      <c r="U16" s="121">
        <v>358040</v>
      </c>
      <c r="V16" s="121">
        <f>+SUM(D16,M16)</f>
        <v>2194898</v>
      </c>
      <c r="W16" s="121">
        <f>+SUM(E16,N16)</f>
        <v>394684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310963</v>
      </c>
      <c r="AB16" s="121">
        <f>+SUM(J16,S16)</f>
        <v>0</v>
      </c>
      <c r="AC16" s="121">
        <f>+SUM(K16,T16)</f>
        <v>83721</v>
      </c>
      <c r="AD16" s="121">
        <f>+SUM(L16,U16)</f>
        <v>1800214</v>
      </c>
      <c r="AE16" s="209" t="s">
        <v>326</v>
      </c>
      <c r="AF16" s="208"/>
    </row>
    <row r="17" spans="1:32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SUM(E17,+L17)</f>
        <v>814738</v>
      </c>
      <c r="E17" s="121">
        <f>+SUM(F17:I17,K17)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814738</v>
      </c>
      <c r="M17" s="121">
        <f>SUM(N17,+U17)</f>
        <v>280809</v>
      </c>
      <c r="N17" s="121">
        <f>+SUM(O17:R17,T17)</f>
        <v>602</v>
      </c>
      <c r="O17" s="121">
        <v>0</v>
      </c>
      <c r="P17" s="121">
        <v>0</v>
      </c>
      <c r="Q17" s="121">
        <v>0</v>
      </c>
      <c r="R17" s="121">
        <v>602</v>
      </c>
      <c r="S17" s="121"/>
      <c r="T17" s="121">
        <v>0</v>
      </c>
      <c r="U17" s="121">
        <v>280207</v>
      </c>
      <c r="V17" s="121">
        <f>+SUM(D17,M17)</f>
        <v>1095547</v>
      </c>
      <c r="W17" s="121">
        <f>+SUM(E17,N17)</f>
        <v>602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602</v>
      </c>
      <c r="AB17" s="121">
        <f>+SUM(J17,S17)</f>
        <v>0</v>
      </c>
      <c r="AC17" s="121">
        <f>+SUM(K17,T17)</f>
        <v>0</v>
      </c>
      <c r="AD17" s="121">
        <f>+SUM(L17,U17)</f>
        <v>1094945</v>
      </c>
      <c r="AE17" s="209" t="s">
        <v>326</v>
      </c>
      <c r="AF17" s="208"/>
    </row>
    <row r="18" spans="1:32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SUM(E18,+L18)</f>
        <v>674353</v>
      </c>
      <c r="E18" s="121">
        <f>+SUM(F18:I18,K18)</f>
        <v>69577</v>
      </c>
      <c r="F18" s="121">
        <v>0</v>
      </c>
      <c r="G18" s="121">
        <v>0</v>
      </c>
      <c r="H18" s="121">
        <v>0</v>
      </c>
      <c r="I18" s="121">
        <v>49324</v>
      </c>
      <c r="J18" s="121"/>
      <c r="K18" s="121">
        <v>20253</v>
      </c>
      <c r="L18" s="121">
        <v>604776</v>
      </c>
      <c r="M18" s="121">
        <f>SUM(N18,+U18)</f>
        <v>82867</v>
      </c>
      <c r="N18" s="121">
        <f>+SUM(O18:R18,T18)</f>
        <v>5813</v>
      </c>
      <c r="O18" s="121">
        <v>0</v>
      </c>
      <c r="P18" s="121">
        <v>0</v>
      </c>
      <c r="Q18" s="121">
        <v>0</v>
      </c>
      <c r="R18" s="121">
        <v>5813</v>
      </c>
      <c r="S18" s="121"/>
      <c r="T18" s="121">
        <v>0</v>
      </c>
      <c r="U18" s="121">
        <v>77054</v>
      </c>
      <c r="V18" s="121">
        <f>+SUM(D18,M18)</f>
        <v>757220</v>
      </c>
      <c r="W18" s="121">
        <f>+SUM(E18,N18)</f>
        <v>75390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55137</v>
      </c>
      <c r="AB18" s="121">
        <f>+SUM(J18,S18)</f>
        <v>0</v>
      </c>
      <c r="AC18" s="121">
        <f>+SUM(K18,T18)</f>
        <v>20253</v>
      </c>
      <c r="AD18" s="121">
        <f>+SUM(L18,U18)</f>
        <v>681830</v>
      </c>
      <c r="AE18" s="209" t="s">
        <v>326</v>
      </c>
      <c r="AF18" s="208"/>
    </row>
    <row r="19" spans="1:32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SUM(E19,+L19)</f>
        <v>363173</v>
      </c>
      <c r="E19" s="121">
        <f>+SUM(F19:I19,K19)</f>
        <v>72588</v>
      </c>
      <c r="F19" s="121">
        <v>0</v>
      </c>
      <c r="G19" s="121">
        <v>0</v>
      </c>
      <c r="H19" s="121">
        <v>0</v>
      </c>
      <c r="I19" s="121">
        <v>72588</v>
      </c>
      <c r="J19" s="121"/>
      <c r="K19" s="121">
        <v>0</v>
      </c>
      <c r="L19" s="121">
        <v>290585</v>
      </c>
      <c r="M19" s="121">
        <f>SUM(N19,+U19)</f>
        <v>69165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69165</v>
      </c>
      <c r="V19" s="121">
        <f>+SUM(D19,M19)</f>
        <v>432338</v>
      </c>
      <c r="W19" s="121">
        <f>+SUM(E19,N19)</f>
        <v>72588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72588</v>
      </c>
      <c r="AB19" s="121">
        <f>+SUM(J19,S19)</f>
        <v>0</v>
      </c>
      <c r="AC19" s="121">
        <f>+SUM(K19,T19)</f>
        <v>0</v>
      </c>
      <c r="AD19" s="121">
        <f>+SUM(L19,U19)</f>
        <v>359750</v>
      </c>
      <c r="AE19" s="209" t="s">
        <v>326</v>
      </c>
      <c r="AF19" s="208"/>
    </row>
    <row r="20" spans="1:32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SUM(E20,+L20)</f>
        <v>34841</v>
      </c>
      <c r="E20" s="121">
        <f>+SUM(F20:I20,K20)</f>
        <v>3167</v>
      </c>
      <c r="F20" s="121">
        <v>0</v>
      </c>
      <c r="G20" s="121">
        <v>42</v>
      </c>
      <c r="H20" s="121">
        <v>0</v>
      </c>
      <c r="I20" s="121">
        <v>3120</v>
      </c>
      <c r="J20" s="121"/>
      <c r="K20" s="121">
        <v>5</v>
      </c>
      <c r="L20" s="121">
        <v>31674</v>
      </c>
      <c r="M20" s="121">
        <f>SUM(N20,+U20)</f>
        <v>23547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23547</v>
      </c>
      <c r="V20" s="121">
        <f>+SUM(D20,M20)</f>
        <v>58388</v>
      </c>
      <c r="W20" s="121">
        <f>+SUM(E20,N20)</f>
        <v>3167</v>
      </c>
      <c r="X20" s="121">
        <f>+SUM(F20,O20)</f>
        <v>0</v>
      </c>
      <c r="Y20" s="121">
        <f>+SUM(G20,P20)</f>
        <v>42</v>
      </c>
      <c r="Z20" s="121">
        <f>+SUM(H20,Q20)</f>
        <v>0</v>
      </c>
      <c r="AA20" s="121">
        <f>+SUM(I20,R20)</f>
        <v>3120</v>
      </c>
      <c r="AB20" s="121">
        <f>+SUM(J20,S20)</f>
        <v>0</v>
      </c>
      <c r="AC20" s="121">
        <f>+SUM(K20,T20)</f>
        <v>5</v>
      </c>
      <c r="AD20" s="121">
        <f>+SUM(L20,U20)</f>
        <v>55221</v>
      </c>
      <c r="AE20" s="209" t="s">
        <v>326</v>
      </c>
      <c r="AF20" s="208"/>
    </row>
    <row r="21" spans="1:32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SUM(E21,+L21)</f>
        <v>272908</v>
      </c>
      <c r="E21" s="121">
        <f>+SUM(F21:I21,K21)</f>
        <v>47058</v>
      </c>
      <c r="F21" s="121">
        <v>0</v>
      </c>
      <c r="G21" s="121">
        <v>0</v>
      </c>
      <c r="H21" s="121">
        <v>24400</v>
      </c>
      <c r="I21" s="121">
        <v>21588</v>
      </c>
      <c r="J21" s="121"/>
      <c r="K21" s="121">
        <v>1070</v>
      </c>
      <c r="L21" s="121">
        <v>225850</v>
      </c>
      <c r="M21" s="121">
        <f>SUM(N21,+U21)</f>
        <v>120248</v>
      </c>
      <c r="N21" s="121">
        <f>+SUM(O21:R21,T21)</f>
        <v>3152</v>
      </c>
      <c r="O21" s="121">
        <v>0</v>
      </c>
      <c r="P21" s="121">
        <v>0</v>
      </c>
      <c r="Q21" s="121">
        <v>0</v>
      </c>
      <c r="R21" s="121">
        <v>3152</v>
      </c>
      <c r="S21" s="121"/>
      <c r="T21" s="121">
        <v>0</v>
      </c>
      <c r="U21" s="121">
        <v>117096</v>
      </c>
      <c r="V21" s="121">
        <f>+SUM(D21,M21)</f>
        <v>393156</v>
      </c>
      <c r="W21" s="121">
        <f>+SUM(E21,N21)</f>
        <v>50210</v>
      </c>
      <c r="X21" s="121">
        <f>+SUM(F21,O21)</f>
        <v>0</v>
      </c>
      <c r="Y21" s="121">
        <f>+SUM(G21,P21)</f>
        <v>0</v>
      </c>
      <c r="Z21" s="121">
        <f>+SUM(H21,Q21)</f>
        <v>24400</v>
      </c>
      <c r="AA21" s="121">
        <f>+SUM(I21,R21)</f>
        <v>24740</v>
      </c>
      <c r="AB21" s="121">
        <f>+SUM(J21,S21)</f>
        <v>0</v>
      </c>
      <c r="AC21" s="121">
        <f>+SUM(K21,T21)</f>
        <v>1070</v>
      </c>
      <c r="AD21" s="121">
        <f>+SUM(L21,U21)</f>
        <v>342946</v>
      </c>
      <c r="AE21" s="209" t="s">
        <v>326</v>
      </c>
      <c r="AF21" s="208"/>
    </row>
    <row r="22" spans="1:32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SUM(E22,+L22)</f>
        <v>324450</v>
      </c>
      <c r="E22" s="121">
        <f>+SUM(F22:I22,K22)</f>
        <v>31551</v>
      </c>
      <c r="F22" s="121">
        <v>4418</v>
      </c>
      <c r="G22" s="121">
        <v>4531</v>
      </c>
      <c r="H22" s="121">
        <v>0</v>
      </c>
      <c r="I22" s="121">
        <v>18422</v>
      </c>
      <c r="J22" s="121"/>
      <c r="K22" s="121">
        <v>4180</v>
      </c>
      <c r="L22" s="121">
        <v>292899</v>
      </c>
      <c r="M22" s="121">
        <f>SUM(N22,+U22)</f>
        <v>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0</v>
      </c>
      <c r="V22" s="121">
        <f>+SUM(D22,M22)</f>
        <v>324450</v>
      </c>
      <c r="W22" s="121">
        <f>+SUM(E22,N22)</f>
        <v>31551</v>
      </c>
      <c r="X22" s="121">
        <f>+SUM(F22,O22)</f>
        <v>4418</v>
      </c>
      <c r="Y22" s="121">
        <f>+SUM(G22,P22)</f>
        <v>4531</v>
      </c>
      <c r="Z22" s="121">
        <f>+SUM(H22,Q22)</f>
        <v>0</v>
      </c>
      <c r="AA22" s="121">
        <f>+SUM(I22,R22)</f>
        <v>18422</v>
      </c>
      <c r="AB22" s="121">
        <f>+SUM(J22,S22)</f>
        <v>0</v>
      </c>
      <c r="AC22" s="121">
        <f>+SUM(K22,T22)</f>
        <v>4180</v>
      </c>
      <c r="AD22" s="121">
        <f>+SUM(L22,U22)</f>
        <v>292899</v>
      </c>
      <c r="AE22" s="209" t="s">
        <v>326</v>
      </c>
      <c r="AF22" s="208"/>
    </row>
    <row r="23" spans="1:32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SUM(E23,+L23)</f>
        <v>390653</v>
      </c>
      <c r="E23" s="121">
        <f>+SUM(F23:I23,K23)</f>
        <v>66536</v>
      </c>
      <c r="F23" s="121">
        <v>0</v>
      </c>
      <c r="G23" s="121">
        <v>0</v>
      </c>
      <c r="H23" s="121">
        <v>0</v>
      </c>
      <c r="I23" s="121">
        <v>64404</v>
      </c>
      <c r="J23" s="121"/>
      <c r="K23" s="121">
        <v>2132</v>
      </c>
      <c r="L23" s="121">
        <v>324117</v>
      </c>
      <c r="M23" s="121">
        <f>SUM(N23,+U23)</f>
        <v>95182</v>
      </c>
      <c r="N23" s="121">
        <f>+SUM(O23:R23,T23)</f>
        <v>6455</v>
      </c>
      <c r="O23" s="121">
        <v>1216</v>
      </c>
      <c r="P23" s="121">
        <v>1216</v>
      </c>
      <c r="Q23" s="121">
        <v>0</v>
      </c>
      <c r="R23" s="121">
        <v>4023</v>
      </c>
      <c r="S23" s="121"/>
      <c r="T23" s="121">
        <v>0</v>
      </c>
      <c r="U23" s="121">
        <v>88727</v>
      </c>
      <c r="V23" s="121">
        <f>+SUM(D23,M23)</f>
        <v>485835</v>
      </c>
      <c r="W23" s="121">
        <f>+SUM(E23,N23)</f>
        <v>72991</v>
      </c>
      <c r="X23" s="121">
        <f>+SUM(F23,O23)</f>
        <v>1216</v>
      </c>
      <c r="Y23" s="121">
        <f>+SUM(G23,P23)</f>
        <v>1216</v>
      </c>
      <c r="Z23" s="121">
        <f>+SUM(H23,Q23)</f>
        <v>0</v>
      </c>
      <c r="AA23" s="121">
        <f>+SUM(I23,R23)</f>
        <v>68427</v>
      </c>
      <c r="AB23" s="121">
        <f>+SUM(J23,S23)</f>
        <v>0</v>
      </c>
      <c r="AC23" s="121">
        <f>+SUM(K23,T23)</f>
        <v>2132</v>
      </c>
      <c r="AD23" s="121">
        <f>+SUM(L23,U23)</f>
        <v>412844</v>
      </c>
      <c r="AE23" s="209" t="s">
        <v>326</v>
      </c>
      <c r="AF23" s="208"/>
    </row>
    <row r="24" spans="1:32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SUM(E24,+L24)</f>
        <v>264820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264820</v>
      </c>
      <c r="M24" s="121">
        <f>SUM(N24,+U24)</f>
        <v>78062</v>
      </c>
      <c r="N24" s="121">
        <f>+SUM(O24:R24,T24)</f>
        <v>78062</v>
      </c>
      <c r="O24" s="121">
        <v>0</v>
      </c>
      <c r="P24" s="121">
        <v>0</v>
      </c>
      <c r="Q24" s="121">
        <v>0</v>
      </c>
      <c r="R24" s="121">
        <v>3000</v>
      </c>
      <c r="S24" s="121"/>
      <c r="T24" s="121">
        <v>75062</v>
      </c>
      <c r="U24" s="121">
        <v>0</v>
      </c>
      <c r="V24" s="121">
        <f>+SUM(D24,M24)</f>
        <v>342882</v>
      </c>
      <c r="W24" s="121">
        <f>+SUM(E24,N24)</f>
        <v>78062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3000</v>
      </c>
      <c r="AB24" s="121">
        <f>+SUM(J24,S24)</f>
        <v>0</v>
      </c>
      <c r="AC24" s="121">
        <f>+SUM(K24,T24)</f>
        <v>75062</v>
      </c>
      <c r="AD24" s="121">
        <f>+SUM(L24,U24)</f>
        <v>264820</v>
      </c>
      <c r="AE24" s="209" t="s">
        <v>326</v>
      </c>
      <c r="AF24" s="208"/>
    </row>
    <row r="25" spans="1:32" s="136" customFormat="1" ht="13.5" customHeight="1" x14ac:dyDescent="0.15">
      <c r="A25" s="119" t="s">
        <v>31</v>
      </c>
      <c r="B25" s="120" t="s">
        <v>375</v>
      </c>
      <c r="C25" s="119" t="s">
        <v>376</v>
      </c>
      <c r="D25" s="121">
        <f>SUM(E25,+L25)</f>
        <v>106214</v>
      </c>
      <c r="E25" s="121">
        <f>+SUM(F25:I25,K25)</f>
        <v>20795</v>
      </c>
      <c r="F25" s="121">
        <v>0</v>
      </c>
      <c r="G25" s="121">
        <v>128</v>
      </c>
      <c r="H25" s="121">
        <v>500</v>
      </c>
      <c r="I25" s="121">
        <v>20147</v>
      </c>
      <c r="J25" s="121"/>
      <c r="K25" s="121">
        <v>20</v>
      </c>
      <c r="L25" s="121">
        <v>85419</v>
      </c>
      <c r="M25" s="121">
        <f>SUM(N25,+U25)</f>
        <v>1344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1344</v>
      </c>
      <c r="V25" s="121">
        <f>+SUM(D25,M25)</f>
        <v>107558</v>
      </c>
      <c r="W25" s="121">
        <f>+SUM(E25,N25)</f>
        <v>20795</v>
      </c>
      <c r="X25" s="121">
        <f>+SUM(F25,O25)</f>
        <v>0</v>
      </c>
      <c r="Y25" s="121">
        <f>+SUM(G25,P25)</f>
        <v>128</v>
      </c>
      <c r="Z25" s="121">
        <f>+SUM(H25,Q25)</f>
        <v>500</v>
      </c>
      <c r="AA25" s="121">
        <f>+SUM(I25,R25)</f>
        <v>20147</v>
      </c>
      <c r="AB25" s="121">
        <f>+SUM(J25,S25)</f>
        <v>0</v>
      </c>
      <c r="AC25" s="121">
        <f>+SUM(K25,T25)</f>
        <v>20</v>
      </c>
      <c r="AD25" s="121">
        <f>+SUM(L25,U25)</f>
        <v>86763</v>
      </c>
      <c r="AE25" s="209" t="s">
        <v>326</v>
      </c>
      <c r="AF25" s="208"/>
    </row>
    <row r="26" spans="1:32" s="136" customFormat="1" ht="13.5" customHeight="1" x14ac:dyDescent="0.15">
      <c r="A26" s="119" t="s">
        <v>31</v>
      </c>
      <c r="B26" s="120" t="s">
        <v>377</v>
      </c>
      <c r="C26" s="119" t="s">
        <v>378</v>
      </c>
      <c r="D26" s="121">
        <f>SUM(E26,+L26)</f>
        <v>91560</v>
      </c>
      <c r="E26" s="121">
        <f>+SUM(F26:I26,K26)</f>
        <v>15818</v>
      </c>
      <c r="F26" s="121">
        <v>0</v>
      </c>
      <c r="G26" s="121">
        <v>117</v>
      </c>
      <c r="H26" s="121">
        <v>500</v>
      </c>
      <c r="I26" s="121">
        <v>14947</v>
      </c>
      <c r="J26" s="121"/>
      <c r="K26" s="121">
        <v>254</v>
      </c>
      <c r="L26" s="121">
        <v>75742</v>
      </c>
      <c r="M26" s="121">
        <f>SUM(N26,+U26)</f>
        <v>9621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9621</v>
      </c>
      <c r="V26" s="121">
        <f>+SUM(D26,M26)</f>
        <v>101181</v>
      </c>
      <c r="W26" s="121">
        <f>+SUM(E26,N26)</f>
        <v>15818</v>
      </c>
      <c r="X26" s="121">
        <f>+SUM(F26,O26)</f>
        <v>0</v>
      </c>
      <c r="Y26" s="121">
        <f>+SUM(G26,P26)</f>
        <v>117</v>
      </c>
      <c r="Z26" s="121">
        <f>+SUM(H26,Q26)</f>
        <v>500</v>
      </c>
      <c r="AA26" s="121">
        <f>+SUM(I26,R26)</f>
        <v>14947</v>
      </c>
      <c r="AB26" s="121">
        <f>+SUM(J26,S26)</f>
        <v>0</v>
      </c>
      <c r="AC26" s="121">
        <f>+SUM(K26,T26)</f>
        <v>254</v>
      </c>
      <c r="AD26" s="121">
        <f>+SUM(L26,U26)</f>
        <v>85363</v>
      </c>
      <c r="AE26" s="209" t="s">
        <v>326</v>
      </c>
      <c r="AF26" s="208"/>
    </row>
    <row r="27" spans="1:32" s="136" customFormat="1" ht="13.5" customHeight="1" x14ac:dyDescent="0.15">
      <c r="A27" s="119" t="s">
        <v>31</v>
      </c>
      <c r="B27" s="120" t="s">
        <v>379</v>
      </c>
      <c r="C27" s="119" t="s">
        <v>380</v>
      </c>
      <c r="D27" s="121">
        <f>SUM(E27,+L27)</f>
        <v>571102</v>
      </c>
      <c r="E27" s="121">
        <f>+SUM(F27:I27,K27)</f>
        <v>117450</v>
      </c>
      <c r="F27" s="121">
        <v>0</v>
      </c>
      <c r="G27" s="121">
        <v>0</v>
      </c>
      <c r="H27" s="121">
        <v>0</v>
      </c>
      <c r="I27" s="121">
        <v>103401</v>
      </c>
      <c r="J27" s="121"/>
      <c r="K27" s="121">
        <v>14049</v>
      </c>
      <c r="L27" s="121">
        <v>453652</v>
      </c>
      <c r="M27" s="121">
        <f>SUM(N27,+U27)</f>
        <v>129086</v>
      </c>
      <c r="N27" s="121">
        <f>+SUM(O27:R27,T27)</f>
        <v>4575</v>
      </c>
      <c r="O27" s="121">
        <v>0</v>
      </c>
      <c r="P27" s="121">
        <v>0</v>
      </c>
      <c r="Q27" s="121">
        <v>0</v>
      </c>
      <c r="R27" s="121">
        <v>4575</v>
      </c>
      <c r="S27" s="121"/>
      <c r="T27" s="121">
        <v>0</v>
      </c>
      <c r="U27" s="121">
        <v>124511</v>
      </c>
      <c r="V27" s="121">
        <f>+SUM(D27,M27)</f>
        <v>700188</v>
      </c>
      <c r="W27" s="121">
        <f>+SUM(E27,N27)</f>
        <v>122025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107976</v>
      </c>
      <c r="AB27" s="121">
        <f>+SUM(J27,S27)</f>
        <v>0</v>
      </c>
      <c r="AC27" s="121">
        <f>+SUM(K27,T27)</f>
        <v>14049</v>
      </c>
      <c r="AD27" s="121">
        <f>+SUM(L27,U27)</f>
        <v>578163</v>
      </c>
      <c r="AE27" s="209" t="s">
        <v>326</v>
      </c>
      <c r="AF27" s="208"/>
    </row>
    <row r="28" spans="1:32" s="136" customFormat="1" ht="13.5" customHeight="1" x14ac:dyDescent="0.15">
      <c r="A28" s="119" t="s">
        <v>31</v>
      </c>
      <c r="B28" s="120" t="s">
        <v>381</v>
      </c>
      <c r="C28" s="119" t="s">
        <v>382</v>
      </c>
      <c r="D28" s="121">
        <f>SUM(E28,+L28)</f>
        <v>33541</v>
      </c>
      <c r="E28" s="121">
        <f>+SUM(F28:I28,K28)</f>
        <v>6002</v>
      </c>
      <c r="F28" s="121">
        <v>0</v>
      </c>
      <c r="G28" s="121">
        <v>0</v>
      </c>
      <c r="H28" s="121">
        <v>5400</v>
      </c>
      <c r="I28" s="121">
        <v>0</v>
      </c>
      <c r="J28" s="121"/>
      <c r="K28" s="121">
        <v>602</v>
      </c>
      <c r="L28" s="121">
        <v>27539</v>
      </c>
      <c r="M28" s="121">
        <f>SUM(N28,+U28)</f>
        <v>16712</v>
      </c>
      <c r="N28" s="121">
        <f>+SUM(O28:R28,T28)</f>
        <v>1610</v>
      </c>
      <c r="O28" s="121">
        <v>287</v>
      </c>
      <c r="P28" s="121">
        <v>423</v>
      </c>
      <c r="Q28" s="121">
        <v>900</v>
      </c>
      <c r="R28" s="121">
        <v>0</v>
      </c>
      <c r="S28" s="121"/>
      <c r="T28" s="121">
        <v>0</v>
      </c>
      <c r="U28" s="121">
        <v>15102</v>
      </c>
      <c r="V28" s="121">
        <f>+SUM(D28,M28)</f>
        <v>50253</v>
      </c>
      <c r="W28" s="121">
        <f>+SUM(E28,N28)</f>
        <v>7612</v>
      </c>
      <c r="X28" s="121">
        <f>+SUM(F28,O28)</f>
        <v>287</v>
      </c>
      <c r="Y28" s="121">
        <f>+SUM(G28,P28)</f>
        <v>423</v>
      </c>
      <c r="Z28" s="121">
        <f>+SUM(H28,Q28)</f>
        <v>6300</v>
      </c>
      <c r="AA28" s="121">
        <f>+SUM(I28,R28)</f>
        <v>0</v>
      </c>
      <c r="AB28" s="121">
        <f>+SUM(J28,S28)</f>
        <v>0</v>
      </c>
      <c r="AC28" s="121">
        <f>+SUM(K28,T28)</f>
        <v>602</v>
      </c>
      <c r="AD28" s="121">
        <f>+SUM(L28,U28)</f>
        <v>42641</v>
      </c>
      <c r="AE28" s="209" t="s">
        <v>326</v>
      </c>
      <c r="AF28" s="208"/>
    </row>
    <row r="29" spans="1:32" s="136" customFormat="1" ht="13.5" customHeight="1" x14ac:dyDescent="0.15">
      <c r="A29" s="119" t="s">
        <v>31</v>
      </c>
      <c r="B29" s="120" t="s">
        <v>383</v>
      </c>
      <c r="C29" s="119" t="s">
        <v>384</v>
      </c>
      <c r="D29" s="121">
        <f>SUM(E29,+L29)</f>
        <v>38523</v>
      </c>
      <c r="E29" s="121">
        <f>+SUM(F29:I29,K29)</f>
        <v>5884</v>
      </c>
      <c r="F29" s="121">
        <v>0</v>
      </c>
      <c r="G29" s="121">
        <v>69</v>
      </c>
      <c r="H29" s="121">
        <v>5600</v>
      </c>
      <c r="I29" s="121">
        <v>0</v>
      </c>
      <c r="J29" s="121"/>
      <c r="K29" s="121">
        <v>215</v>
      </c>
      <c r="L29" s="121">
        <v>32639</v>
      </c>
      <c r="M29" s="121">
        <f>SUM(N29,+U29)</f>
        <v>33892</v>
      </c>
      <c r="N29" s="121">
        <f>+SUM(O29:R29,T29)</f>
        <v>6700</v>
      </c>
      <c r="O29" s="121">
        <v>0</v>
      </c>
      <c r="P29" s="121">
        <v>802</v>
      </c>
      <c r="Q29" s="121">
        <v>0</v>
      </c>
      <c r="R29" s="121">
        <v>5898</v>
      </c>
      <c r="S29" s="121"/>
      <c r="T29" s="121">
        <v>0</v>
      </c>
      <c r="U29" s="121">
        <v>27192</v>
      </c>
      <c r="V29" s="121">
        <f>+SUM(D29,M29)</f>
        <v>72415</v>
      </c>
      <c r="W29" s="121">
        <f>+SUM(E29,N29)</f>
        <v>12584</v>
      </c>
      <c r="X29" s="121">
        <f>+SUM(F29,O29)</f>
        <v>0</v>
      </c>
      <c r="Y29" s="121">
        <f>+SUM(G29,P29)</f>
        <v>871</v>
      </c>
      <c r="Z29" s="121">
        <f>+SUM(H29,Q29)</f>
        <v>5600</v>
      </c>
      <c r="AA29" s="121">
        <f>+SUM(I29,R29)</f>
        <v>5898</v>
      </c>
      <c r="AB29" s="121">
        <f>+SUM(J29,S29)</f>
        <v>0</v>
      </c>
      <c r="AC29" s="121">
        <f>+SUM(K29,T29)</f>
        <v>215</v>
      </c>
      <c r="AD29" s="121">
        <f>+SUM(L29,U29)</f>
        <v>59831</v>
      </c>
      <c r="AE29" s="209" t="s">
        <v>326</v>
      </c>
      <c r="AF29" s="208"/>
    </row>
    <row r="30" spans="1:32" s="136" customFormat="1" ht="13.5" customHeight="1" x14ac:dyDescent="0.15">
      <c r="A30" s="119" t="s">
        <v>31</v>
      </c>
      <c r="B30" s="120" t="s">
        <v>385</v>
      </c>
      <c r="C30" s="119" t="s">
        <v>386</v>
      </c>
      <c r="D30" s="121">
        <f>SUM(E30,+L30)</f>
        <v>131120</v>
      </c>
      <c r="E30" s="121">
        <f>+SUM(F30:I30,K30)</f>
        <v>15876</v>
      </c>
      <c r="F30" s="121">
        <v>0</v>
      </c>
      <c r="G30" s="121">
        <v>0</v>
      </c>
      <c r="H30" s="121">
        <v>0</v>
      </c>
      <c r="I30" s="121">
        <v>363</v>
      </c>
      <c r="J30" s="121"/>
      <c r="K30" s="121">
        <v>15513</v>
      </c>
      <c r="L30" s="121">
        <v>115244</v>
      </c>
      <c r="M30" s="121">
        <f>SUM(N30,+U30)</f>
        <v>63750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63750</v>
      </c>
      <c r="V30" s="121">
        <f>+SUM(D30,M30)</f>
        <v>194870</v>
      </c>
      <c r="W30" s="121">
        <f>+SUM(E30,N30)</f>
        <v>15876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363</v>
      </c>
      <c r="AB30" s="121">
        <f>+SUM(J30,S30)</f>
        <v>0</v>
      </c>
      <c r="AC30" s="121">
        <f>+SUM(K30,T30)</f>
        <v>15513</v>
      </c>
      <c r="AD30" s="121">
        <f>+SUM(L30,U30)</f>
        <v>178994</v>
      </c>
      <c r="AE30" s="209" t="s">
        <v>326</v>
      </c>
      <c r="AF30" s="208"/>
    </row>
    <row r="31" spans="1:32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SUM(E31,+L31)</f>
        <v>107112</v>
      </c>
      <c r="E31" s="121">
        <f>+SUM(F31:I31,K31)</f>
        <v>7161</v>
      </c>
      <c r="F31" s="121">
        <v>0</v>
      </c>
      <c r="G31" s="121">
        <v>0</v>
      </c>
      <c r="H31" s="121">
        <v>0</v>
      </c>
      <c r="I31" s="121">
        <v>2865</v>
      </c>
      <c r="J31" s="121"/>
      <c r="K31" s="121">
        <v>4296</v>
      </c>
      <c r="L31" s="121">
        <v>99951</v>
      </c>
      <c r="M31" s="121">
        <f>SUM(N31,+U31)</f>
        <v>6720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6720</v>
      </c>
      <c r="V31" s="121">
        <f>+SUM(D31,M31)</f>
        <v>113832</v>
      </c>
      <c r="W31" s="121">
        <f>+SUM(E31,N31)</f>
        <v>7161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2865</v>
      </c>
      <c r="AB31" s="121">
        <f>+SUM(J31,S31)</f>
        <v>0</v>
      </c>
      <c r="AC31" s="121">
        <f>+SUM(K31,T31)</f>
        <v>4296</v>
      </c>
      <c r="AD31" s="121">
        <f>+SUM(L31,U31)</f>
        <v>106671</v>
      </c>
      <c r="AE31" s="209" t="s">
        <v>326</v>
      </c>
      <c r="AF31" s="208"/>
    </row>
    <row r="32" spans="1:32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SUM(E32,+L32)</f>
        <v>865799</v>
      </c>
      <c r="E32" s="121">
        <f>+SUM(F32:I32,K32)</f>
        <v>158106</v>
      </c>
      <c r="F32" s="121">
        <v>84010</v>
      </c>
      <c r="G32" s="121">
        <v>640</v>
      </c>
      <c r="H32" s="121">
        <v>0</v>
      </c>
      <c r="I32" s="121">
        <v>69300</v>
      </c>
      <c r="J32" s="121"/>
      <c r="K32" s="121">
        <v>4156</v>
      </c>
      <c r="L32" s="121">
        <v>707693</v>
      </c>
      <c r="M32" s="121">
        <f>SUM(N32,+U32)</f>
        <v>23559</v>
      </c>
      <c r="N32" s="121">
        <f>+SUM(O32:R32,T32)</f>
        <v>125</v>
      </c>
      <c r="O32" s="121">
        <v>0</v>
      </c>
      <c r="P32" s="121">
        <v>0</v>
      </c>
      <c r="Q32" s="121">
        <v>0</v>
      </c>
      <c r="R32" s="121">
        <v>113</v>
      </c>
      <c r="S32" s="121"/>
      <c r="T32" s="121">
        <v>12</v>
      </c>
      <c r="U32" s="121">
        <v>23434</v>
      </c>
      <c r="V32" s="121">
        <f>+SUM(D32,M32)</f>
        <v>889358</v>
      </c>
      <c r="W32" s="121">
        <f>+SUM(E32,N32)</f>
        <v>158231</v>
      </c>
      <c r="X32" s="121">
        <f>+SUM(F32,O32)</f>
        <v>84010</v>
      </c>
      <c r="Y32" s="121">
        <f>+SUM(G32,P32)</f>
        <v>640</v>
      </c>
      <c r="Z32" s="121">
        <f>+SUM(H32,Q32)</f>
        <v>0</v>
      </c>
      <c r="AA32" s="121">
        <f>+SUM(I32,R32)</f>
        <v>69413</v>
      </c>
      <c r="AB32" s="121">
        <f>+SUM(J32,S32)</f>
        <v>0</v>
      </c>
      <c r="AC32" s="121">
        <f>+SUM(K32,T32)</f>
        <v>4168</v>
      </c>
      <c r="AD32" s="121">
        <f>+SUM(L32,U32)</f>
        <v>731127</v>
      </c>
      <c r="AE32" s="209" t="s">
        <v>326</v>
      </c>
      <c r="AF32" s="208"/>
    </row>
    <row r="33" spans="1:32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SUM(E33,+L33)</f>
        <v>281745</v>
      </c>
      <c r="E33" s="121">
        <f>+SUM(F33:I33,K33)</f>
        <v>1630</v>
      </c>
      <c r="F33" s="121">
        <v>0</v>
      </c>
      <c r="G33" s="121">
        <v>0</v>
      </c>
      <c r="H33" s="121">
        <v>0</v>
      </c>
      <c r="I33" s="121">
        <v>90</v>
      </c>
      <c r="J33" s="121"/>
      <c r="K33" s="121">
        <v>1540</v>
      </c>
      <c r="L33" s="121">
        <v>280115</v>
      </c>
      <c r="M33" s="121">
        <f>SUM(N33,+U33)</f>
        <v>38519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38519</v>
      </c>
      <c r="V33" s="121">
        <f>+SUM(D33,M33)</f>
        <v>320264</v>
      </c>
      <c r="W33" s="121">
        <f>+SUM(E33,N33)</f>
        <v>1630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90</v>
      </c>
      <c r="AB33" s="121">
        <f>+SUM(J33,S33)</f>
        <v>0</v>
      </c>
      <c r="AC33" s="121">
        <f>+SUM(K33,T33)</f>
        <v>1540</v>
      </c>
      <c r="AD33" s="121">
        <f>+SUM(L33,U33)</f>
        <v>318634</v>
      </c>
      <c r="AE33" s="209" t="s">
        <v>326</v>
      </c>
      <c r="AF33" s="208"/>
    </row>
    <row r="34" spans="1:32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SUM(E34,+L34)</f>
        <v>847999</v>
      </c>
      <c r="E34" s="121">
        <f>+SUM(F34:I34,K34)</f>
        <v>106306</v>
      </c>
      <c r="F34" s="121">
        <v>0</v>
      </c>
      <c r="G34" s="121">
        <v>0</v>
      </c>
      <c r="H34" s="121">
        <v>0</v>
      </c>
      <c r="I34" s="121">
        <v>61439</v>
      </c>
      <c r="J34" s="121"/>
      <c r="K34" s="121">
        <v>44867</v>
      </c>
      <c r="L34" s="121">
        <v>741693</v>
      </c>
      <c r="M34" s="121">
        <f>SUM(N34,+U34)</f>
        <v>41388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41388</v>
      </c>
      <c r="V34" s="121">
        <f>+SUM(D34,M34)</f>
        <v>889387</v>
      </c>
      <c r="W34" s="121">
        <f>+SUM(E34,N34)</f>
        <v>106306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61439</v>
      </c>
      <c r="AB34" s="121">
        <f>+SUM(J34,S34)</f>
        <v>0</v>
      </c>
      <c r="AC34" s="121">
        <f>+SUM(K34,T34)</f>
        <v>44867</v>
      </c>
      <c r="AD34" s="121">
        <f>+SUM(L34,U34)</f>
        <v>783081</v>
      </c>
      <c r="AE34" s="209" t="s">
        <v>326</v>
      </c>
      <c r="AF34" s="208"/>
    </row>
    <row r="35" spans="1:32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SUM(E35,+L35)</f>
        <v>452422</v>
      </c>
      <c r="E35" s="121">
        <f>+SUM(F35:I35,K35)</f>
        <v>109887</v>
      </c>
      <c r="F35" s="121">
        <v>0</v>
      </c>
      <c r="G35" s="121">
        <v>966</v>
      </c>
      <c r="H35" s="121">
        <v>46400</v>
      </c>
      <c r="I35" s="121">
        <v>61904</v>
      </c>
      <c r="J35" s="121"/>
      <c r="K35" s="121">
        <v>617</v>
      </c>
      <c r="L35" s="121">
        <v>342535</v>
      </c>
      <c r="M35" s="121">
        <f>SUM(N35,+U35)</f>
        <v>20929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20929</v>
      </c>
      <c r="V35" s="121">
        <f>+SUM(D35,M35)</f>
        <v>473351</v>
      </c>
      <c r="W35" s="121">
        <f>+SUM(E35,N35)</f>
        <v>109887</v>
      </c>
      <c r="X35" s="121">
        <f>+SUM(F35,O35)</f>
        <v>0</v>
      </c>
      <c r="Y35" s="121">
        <f>+SUM(G35,P35)</f>
        <v>966</v>
      </c>
      <c r="Z35" s="121">
        <f>+SUM(H35,Q35)</f>
        <v>46400</v>
      </c>
      <c r="AA35" s="121">
        <f>+SUM(I35,R35)</f>
        <v>61904</v>
      </c>
      <c r="AB35" s="121">
        <f>+SUM(J35,S35)</f>
        <v>0</v>
      </c>
      <c r="AC35" s="121">
        <f>+SUM(K35,T35)</f>
        <v>617</v>
      </c>
      <c r="AD35" s="121">
        <f>+SUM(L35,U35)</f>
        <v>363464</v>
      </c>
      <c r="AE35" s="209" t="s">
        <v>326</v>
      </c>
      <c r="AF35" s="208"/>
    </row>
    <row r="36" spans="1:32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SUM(E36,+L36)</f>
        <v>195005</v>
      </c>
      <c r="E36" s="121">
        <f>+SUM(F36:I36,K36)</f>
        <v>4696</v>
      </c>
      <c r="F36" s="121">
        <v>0</v>
      </c>
      <c r="G36" s="121">
        <v>0</v>
      </c>
      <c r="H36" s="121">
        <v>0</v>
      </c>
      <c r="I36" s="121">
        <v>4552</v>
      </c>
      <c r="J36" s="121"/>
      <c r="K36" s="121">
        <v>144</v>
      </c>
      <c r="L36" s="121">
        <v>190309</v>
      </c>
      <c r="M36" s="121">
        <f>SUM(N36,+U36)</f>
        <v>76244</v>
      </c>
      <c r="N36" s="121">
        <f>+SUM(O36:R36,T36)</f>
        <v>27132</v>
      </c>
      <c r="O36" s="121">
        <v>0</v>
      </c>
      <c r="P36" s="121">
        <v>0</v>
      </c>
      <c r="Q36" s="121">
        <v>0</v>
      </c>
      <c r="R36" s="121">
        <v>26532</v>
      </c>
      <c r="S36" s="121"/>
      <c r="T36" s="121">
        <v>600</v>
      </c>
      <c r="U36" s="121">
        <v>49112</v>
      </c>
      <c r="V36" s="121">
        <f>+SUM(D36,M36)</f>
        <v>271249</v>
      </c>
      <c r="W36" s="121">
        <f>+SUM(E36,N36)</f>
        <v>31828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31084</v>
      </c>
      <c r="AB36" s="121">
        <f>+SUM(J36,S36)</f>
        <v>0</v>
      </c>
      <c r="AC36" s="121">
        <f>+SUM(K36,T36)</f>
        <v>744</v>
      </c>
      <c r="AD36" s="121">
        <f>+SUM(L36,U36)</f>
        <v>239421</v>
      </c>
      <c r="AE36" s="209" t="s">
        <v>326</v>
      </c>
      <c r="AF36" s="208"/>
    </row>
    <row r="37" spans="1:32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>SUM(E37,+L37)</f>
        <v>529449</v>
      </c>
      <c r="E37" s="121">
        <f>+SUM(F37:I37,K37)</f>
        <v>53918</v>
      </c>
      <c r="F37" s="121">
        <v>0</v>
      </c>
      <c r="G37" s="121">
        <v>0</v>
      </c>
      <c r="H37" s="121">
        <v>0</v>
      </c>
      <c r="I37" s="121">
        <v>50228</v>
      </c>
      <c r="J37" s="121"/>
      <c r="K37" s="121">
        <v>3690</v>
      </c>
      <c r="L37" s="121">
        <v>475531</v>
      </c>
      <c r="M37" s="121">
        <f>SUM(N37,+U37)</f>
        <v>58829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58829</v>
      </c>
      <c r="V37" s="121">
        <f>+SUM(D37,M37)</f>
        <v>588278</v>
      </c>
      <c r="W37" s="121">
        <f>+SUM(E37,N37)</f>
        <v>53918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50228</v>
      </c>
      <c r="AB37" s="121">
        <f>+SUM(J37,S37)</f>
        <v>0</v>
      </c>
      <c r="AC37" s="121">
        <f>+SUM(K37,T37)</f>
        <v>3690</v>
      </c>
      <c r="AD37" s="121">
        <f>+SUM(L37,U37)</f>
        <v>534360</v>
      </c>
      <c r="AE37" s="209" t="s">
        <v>326</v>
      </c>
      <c r="AF37" s="208"/>
    </row>
    <row r="38" spans="1:32" s="136" customFormat="1" ht="13.5" customHeight="1" x14ac:dyDescent="0.15">
      <c r="A38" s="119" t="s">
        <v>31</v>
      </c>
      <c r="B38" s="120" t="s">
        <v>407</v>
      </c>
      <c r="C38" s="119" t="s">
        <v>408</v>
      </c>
      <c r="D38" s="121">
        <f>SUM(E38,+L38)</f>
        <v>142348</v>
      </c>
      <c r="E38" s="121">
        <f>+SUM(F38:I38,K38)</f>
        <v>10324</v>
      </c>
      <c r="F38" s="121">
        <v>0</v>
      </c>
      <c r="G38" s="121">
        <v>0</v>
      </c>
      <c r="H38" s="121">
        <v>0</v>
      </c>
      <c r="I38" s="121">
        <v>8424</v>
      </c>
      <c r="J38" s="121"/>
      <c r="K38" s="121">
        <v>1900</v>
      </c>
      <c r="L38" s="121">
        <v>132024</v>
      </c>
      <c r="M38" s="121">
        <f>SUM(N38,+U38)</f>
        <v>106999</v>
      </c>
      <c r="N38" s="121">
        <f>+SUM(O38:R38,T38)</f>
        <v>48168</v>
      </c>
      <c r="O38" s="121">
        <v>0</v>
      </c>
      <c r="P38" s="121">
        <v>0</v>
      </c>
      <c r="Q38" s="121">
        <v>0</v>
      </c>
      <c r="R38" s="121">
        <v>9353</v>
      </c>
      <c r="S38" s="121"/>
      <c r="T38" s="121">
        <v>38815</v>
      </c>
      <c r="U38" s="121">
        <v>58831</v>
      </c>
      <c r="V38" s="121">
        <f>+SUM(D38,M38)</f>
        <v>249347</v>
      </c>
      <c r="W38" s="121">
        <f>+SUM(E38,N38)</f>
        <v>58492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17777</v>
      </c>
      <c r="AB38" s="121">
        <f>+SUM(J38,S38)</f>
        <v>0</v>
      </c>
      <c r="AC38" s="121">
        <f>+SUM(K38,T38)</f>
        <v>40715</v>
      </c>
      <c r="AD38" s="121">
        <f>+SUM(L38,U38)</f>
        <v>190855</v>
      </c>
      <c r="AE38" s="209" t="s">
        <v>326</v>
      </c>
      <c r="AF38" s="208"/>
    </row>
    <row r="39" spans="1:32" s="136" customFormat="1" ht="13.5" customHeight="1" x14ac:dyDescent="0.15">
      <c r="A39" s="119" t="s">
        <v>31</v>
      </c>
      <c r="B39" s="120" t="s">
        <v>409</v>
      </c>
      <c r="C39" s="119" t="s">
        <v>410</v>
      </c>
      <c r="D39" s="121">
        <f>SUM(E39,+L39)</f>
        <v>41560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41560</v>
      </c>
      <c r="M39" s="121">
        <f>SUM(N39,+U39)</f>
        <v>19801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19801</v>
      </c>
      <c r="V39" s="121">
        <f>+SUM(D39,M39)</f>
        <v>61361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61361</v>
      </c>
      <c r="AE39" s="209" t="s">
        <v>326</v>
      </c>
      <c r="AF39" s="208"/>
    </row>
    <row r="40" spans="1:32" s="136" customFormat="1" ht="13.5" customHeight="1" x14ac:dyDescent="0.15">
      <c r="A40" s="119" t="s">
        <v>31</v>
      </c>
      <c r="B40" s="120" t="s">
        <v>411</v>
      </c>
      <c r="C40" s="119" t="s">
        <v>412</v>
      </c>
      <c r="D40" s="121">
        <f>SUM(E40,+L40)</f>
        <v>75935</v>
      </c>
      <c r="E40" s="121">
        <f>+SUM(F40:I40,K40)</f>
        <v>24239</v>
      </c>
      <c r="F40" s="121">
        <v>0</v>
      </c>
      <c r="G40" s="121">
        <v>0</v>
      </c>
      <c r="H40" s="121">
        <v>13700</v>
      </c>
      <c r="I40" s="121">
        <v>10039</v>
      </c>
      <c r="J40" s="121"/>
      <c r="K40" s="121">
        <v>500</v>
      </c>
      <c r="L40" s="121">
        <v>51696</v>
      </c>
      <c r="M40" s="121">
        <f>SUM(N40,+U40)</f>
        <v>15000</v>
      </c>
      <c r="N40" s="121">
        <f>+SUM(O40:R40,T40)</f>
        <v>15000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15000</v>
      </c>
      <c r="U40" s="121">
        <v>0</v>
      </c>
      <c r="V40" s="121">
        <f>+SUM(D40,M40)</f>
        <v>90935</v>
      </c>
      <c r="W40" s="121">
        <f>+SUM(E40,N40)</f>
        <v>39239</v>
      </c>
      <c r="X40" s="121">
        <f>+SUM(F40,O40)</f>
        <v>0</v>
      </c>
      <c r="Y40" s="121">
        <f>+SUM(G40,P40)</f>
        <v>0</v>
      </c>
      <c r="Z40" s="121">
        <f>+SUM(H40,Q40)</f>
        <v>13700</v>
      </c>
      <c r="AA40" s="121">
        <f>+SUM(I40,R40)</f>
        <v>10039</v>
      </c>
      <c r="AB40" s="121">
        <f>+SUM(J40,S40)</f>
        <v>0</v>
      </c>
      <c r="AC40" s="121">
        <f>+SUM(K40,T40)</f>
        <v>15500</v>
      </c>
      <c r="AD40" s="121">
        <f>+SUM(L40,U40)</f>
        <v>51696</v>
      </c>
      <c r="AE40" s="209" t="s">
        <v>326</v>
      </c>
      <c r="AF40" s="208"/>
    </row>
    <row r="41" spans="1:32" s="136" customFormat="1" ht="13.5" customHeight="1" x14ac:dyDescent="0.15">
      <c r="A41" s="119" t="s">
        <v>31</v>
      </c>
      <c r="B41" s="120" t="s">
        <v>413</v>
      </c>
      <c r="C41" s="119" t="s">
        <v>414</v>
      </c>
      <c r="D41" s="121">
        <f>SUM(E41,+L41)</f>
        <v>14731</v>
      </c>
      <c r="E41" s="121">
        <f>+SUM(F41:I41,K41)</f>
        <v>1034</v>
      </c>
      <c r="F41" s="121">
        <v>0</v>
      </c>
      <c r="G41" s="121">
        <v>0</v>
      </c>
      <c r="H41" s="121">
        <v>0</v>
      </c>
      <c r="I41" s="121">
        <v>962</v>
      </c>
      <c r="J41" s="121"/>
      <c r="K41" s="121">
        <v>72</v>
      </c>
      <c r="L41" s="121">
        <v>13697</v>
      </c>
      <c r="M41" s="121">
        <f>SUM(N41,+U41)</f>
        <v>7693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7693</v>
      </c>
      <c r="V41" s="121">
        <f>+SUM(D41,M41)</f>
        <v>22424</v>
      </c>
      <c r="W41" s="121">
        <f>+SUM(E41,N41)</f>
        <v>1034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962</v>
      </c>
      <c r="AB41" s="121">
        <f>+SUM(J41,S41)</f>
        <v>0</v>
      </c>
      <c r="AC41" s="121">
        <f>+SUM(K41,T41)</f>
        <v>72</v>
      </c>
      <c r="AD41" s="121">
        <f>+SUM(L41,U41)</f>
        <v>21390</v>
      </c>
      <c r="AE41" s="209" t="s">
        <v>326</v>
      </c>
      <c r="AF41" s="208"/>
    </row>
    <row r="42" spans="1:32" s="136" customFormat="1" ht="13.5" customHeight="1" x14ac:dyDescent="0.15">
      <c r="A42" s="119" t="s">
        <v>31</v>
      </c>
      <c r="B42" s="120" t="s">
        <v>415</v>
      </c>
      <c r="C42" s="119" t="s">
        <v>416</v>
      </c>
      <c r="D42" s="121">
        <f>SUM(E42,+L42)</f>
        <v>105864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105864</v>
      </c>
      <c r="M42" s="121">
        <f>SUM(N42,+U42)</f>
        <v>62005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62005</v>
      </c>
      <c r="V42" s="121">
        <f>+SUM(D42,M42)</f>
        <v>167869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167869</v>
      </c>
      <c r="AE42" s="209" t="s">
        <v>326</v>
      </c>
      <c r="AF42" s="208"/>
    </row>
    <row r="43" spans="1:32" s="136" customFormat="1" ht="13.5" customHeight="1" x14ac:dyDescent="0.15">
      <c r="A43" s="119" t="s">
        <v>31</v>
      </c>
      <c r="B43" s="120" t="s">
        <v>417</v>
      </c>
      <c r="C43" s="119" t="s">
        <v>418</v>
      </c>
      <c r="D43" s="121">
        <f>SUM(E43,+L43)</f>
        <v>45698</v>
      </c>
      <c r="E43" s="121">
        <f>+SUM(F43:I43,K43)</f>
        <v>17800</v>
      </c>
      <c r="F43" s="121">
        <v>0</v>
      </c>
      <c r="G43" s="121">
        <v>0</v>
      </c>
      <c r="H43" s="121">
        <v>17800</v>
      </c>
      <c r="I43" s="121">
        <v>0</v>
      </c>
      <c r="J43" s="121"/>
      <c r="K43" s="121">
        <v>0</v>
      </c>
      <c r="L43" s="121">
        <v>27898</v>
      </c>
      <c r="M43" s="121">
        <f>SUM(N43,+U43)</f>
        <v>3834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3834</v>
      </c>
      <c r="V43" s="121">
        <f>+SUM(D43,M43)</f>
        <v>49532</v>
      </c>
      <c r="W43" s="121">
        <f>+SUM(E43,N43)</f>
        <v>17800</v>
      </c>
      <c r="X43" s="121">
        <f>+SUM(F43,O43)</f>
        <v>0</v>
      </c>
      <c r="Y43" s="121">
        <f>+SUM(G43,P43)</f>
        <v>0</v>
      </c>
      <c r="Z43" s="121">
        <f>+SUM(H43,Q43)</f>
        <v>17800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31732</v>
      </c>
      <c r="AE43" s="209" t="s">
        <v>326</v>
      </c>
      <c r="AF43" s="208"/>
    </row>
    <row r="44" spans="1:32" s="136" customFormat="1" ht="13.5" customHeight="1" x14ac:dyDescent="0.15">
      <c r="A44" s="119" t="s">
        <v>31</v>
      </c>
      <c r="B44" s="120" t="s">
        <v>421</v>
      </c>
      <c r="C44" s="119" t="s">
        <v>422</v>
      </c>
      <c r="D44" s="121">
        <f>SUM(E44,+L44)</f>
        <v>29962</v>
      </c>
      <c r="E44" s="121">
        <f>+SUM(F44:I44,K44)</f>
        <v>11800</v>
      </c>
      <c r="F44" s="121">
        <v>0</v>
      </c>
      <c r="G44" s="121">
        <v>0</v>
      </c>
      <c r="H44" s="121">
        <v>11800</v>
      </c>
      <c r="I44" s="121">
        <v>0</v>
      </c>
      <c r="J44" s="121"/>
      <c r="K44" s="121">
        <v>0</v>
      </c>
      <c r="L44" s="121">
        <v>18162</v>
      </c>
      <c r="M44" s="121">
        <f>SUM(N44,+U44)</f>
        <v>2411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2411</v>
      </c>
      <c r="V44" s="121">
        <f>+SUM(D44,M44)</f>
        <v>32373</v>
      </c>
      <c r="W44" s="121">
        <f>+SUM(E44,N44)</f>
        <v>11800</v>
      </c>
      <c r="X44" s="121">
        <f>+SUM(F44,O44)</f>
        <v>0</v>
      </c>
      <c r="Y44" s="121">
        <f>+SUM(G44,P44)</f>
        <v>0</v>
      </c>
      <c r="Z44" s="121">
        <f>+SUM(H44,Q44)</f>
        <v>11800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20573</v>
      </c>
      <c r="AE44" s="209" t="s">
        <v>326</v>
      </c>
      <c r="AF44" s="208"/>
    </row>
    <row r="45" spans="1:32" s="136" customFormat="1" ht="13.5" customHeight="1" x14ac:dyDescent="0.15">
      <c r="A45" s="119" t="s">
        <v>31</v>
      </c>
      <c r="B45" s="120" t="s">
        <v>423</v>
      </c>
      <c r="C45" s="119" t="s">
        <v>424</v>
      </c>
      <c r="D45" s="121">
        <f>SUM(E45,+L45)</f>
        <v>81797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81797</v>
      </c>
      <c r="M45" s="121">
        <f>SUM(N45,+U45)</f>
        <v>15596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15596</v>
      </c>
      <c r="V45" s="121">
        <f>+SUM(D45,M45)</f>
        <v>97393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97393</v>
      </c>
      <c r="AE45" s="209" t="s">
        <v>326</v>
      </c>
      <c r="AF45" s="208"/>
    </row>
    <row r="46" spans="1:32" s="136" customFormat="1" ht="13.5" customHeight="1" x14ac:dyDescent="0.15">
      <c r="A46" s="119" t="s">
        <v>31</v>
      </c>
      <c r="B46" s="120" t="s">
        <v>426</v>
      </c>
      <c r="C46" s="119" t="s">
        <v>427</v>
      </c>
      <c r="D46" s="121">
        <f>SUM(E46,+L46)</f>
        <v>64512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64512</v>
      </c>
      <c r="M46" s="121">
        <f>SUM(N46,+U46)</f>
        <v>11395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11395</v>
      </c>
      <c r="V46" s="121">
        <f>+SUM(D46,M46)</f>
        <v>75907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75907</v>
      </c>
      <c r="AE46" s="209" t="s">
        <v>326</v>
      </c>
      <c r="AF46" s="208"/>
    </row>
    <row r="47" spans="1:32" s="136" customFormat="1" ht="13.5" customHeight="1" x14ac:dyDescent="0.15">
      <c r="A47" s="119" t="s">
        <v>31</v>
      </c>
      <c r="B47" s="120" t="s">
        <v>331</v>
      </c>
      <c r="C47" s="119" t="s">
        <v>332</v>
      </c>
      <c r="D47" s="121">
        <f>SUM(E47,+L47)</f>
        <v>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1032675</v>
      </c>
      <c r="T47" s="121">
        <v>0</v>
      </c>
      <c r="U47" s="121">
        <v>0</v>
      </c>
      <c r="V47" s="121">
        <f>+SUM(D47,M47)</f>
        <v>0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1032675</v>
      </c>
      <c r="AC47" s="121">
        <f>+SUM(K47,T47)</f>
        <v>0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31</v>
      </c>
      <c r="B48" s="120" t="s">
        <v>359</v>
      </c>
      <c r="C48" s="119" t="s">
        <v>360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16192</v>
      </c>
      <c r="N48" s="121">
        <f>+SUM(O48:R48,T48)</f>
        <v>10284</v>
      </c>
      <c r="O48" s="121">
        <v>3303</v>
      </c>
      <c r="P48" s="121">
        <v>0</v>
      </c>
      <c r="Q48" s="121">
        <v>0</v>
      </c>
      <c r="R48" s="121">
        <v>6981</v>
      </c>
      <c r="S48" s="121">
        <v>93543</v>
      </c>
      <c r="T48" s="121">
        <v>0</v>
      </c>
      <c r="U48" s="121">
        <v>5908</v>
      </c>
      <c r="V48" s="121">
        <f>+SUM(D48,M48)</f>
        <v>16192</v>
      </c>
      <c r="W48" s="121">
        <f>+SUM(E48,N48)</f>
        <v>10284</v>
      </c>
      <c r="X48" s="121">
        <f>+SUM(F48,O48)</f>
        <v>3303</v>
      </c>
      <c r="Y48" s="121">
        <f>+SUM(G48,P48)</f>
        <v>0</v>
      </c>
      <c r="Z48" s="121">
        <f>+SUM(H48,Q48)</f>
        <v>0</v>
      </c>
      <c r="AA48" s="121">
        <f>+SUM(I48,R48)</f>
        <v>6981</v>
      </c>
      <c r="AB48" s="121">
        <f>+SUM(J48,S48)</f>
        <v>93543</v>
      </c>
      <c r="AC48" s="121">
        <f>+SUM(K48,T48)</f>
        <v>0</v>
      </c>
      <c r="AD48" s="121">
        <f>+SUM(L48,U48)</f>
        <v>5908</v>
      </c>
      <c r="AE48" s="209" t="s">
        <v>326</v>
      </c>
      <c r="AF48" s="208"/>
    </row>
    <row r="49" spans="1:32" s="136" customFormat="1" ht="13.5" customHeight="1" x14ac:dyDescent="0.15">
      <c r="A49" s="119" t="s">
        <v>31</v>
      </c>
      <c r="B49" s="120" t="s">
        <v>419</v>
      </c>
      <c r="C49" s="119" t="s">
        <v>420</v>
      </c>
      <c r="D49" s="121">
        <f>SUM(E49,+L49)</f>
        <v>24669</v>
      </c>
      <c r="E49" s="121">
        <f>+SUM(F49:I49,K49)</f>
        <v>6822</v>
      </c>
      <c r="F49" s="121">
        <v>0</v>
      </c>
      <c r="G49" s="121">
        <v>0</v>
      </c>
      <c r="H49" s="121">
        <v>0</v>
      </c>
      <c r="I49" s="121">
        <v>5951</v>
      </c>
      <c r="J49" s="121">
        <v>75660</v>
      </c>
      <c r="K49" s="121">
        <v>871</v>
      </c>
      <c r="L49" s="121">
        <v>17847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6245</v>
      </c>
      <c r="T49" s="121">
        <v>0</v>
      </c>
      <c r="U49" s="121">
        <v>0</v>
      </c>
      <c r="V49" s="121">
        <f>+SUM(D49,M49)</f>
        <v>24669</v>
      </c>
      <c r="W49" s="121">
        <f>+SUM(E49,N49)</f>
        <v>6822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5951</v>
      </c>
      <c r="AB49" s="121">
        <f>+SUM(J49,S49)</f>
        <v>81905</v>
      </c>
      <c r="AC49" s="121">
        <f>+SUM(K49,T49)</f>
        <v>871</v>
      </c>
      <c r="AD49" s="121">
        <f>+SUM(L49,U49)</f>
        <v>17847</v>
      </c>
      <c r="AE49" s="209" t="s">
        <v>326</v>
      </c>
      <c r="AF49" s="208"/>
    </row>
    <row r="50" spans="1:32" s="136" customFormat="1" ht="13.5" customHeight="1" x14ac:dyDescent="0.15">
      <c r="A50" s="119" t="s">
        <v>31</v>
      </c>
      <c r="B50" s="120" t="s">
        <v>353</v>
      </c>
      <c r="C50" s="119" t="s">
        <v>354</v>
      </c>
      <c r="D50" s="121">
        <f>SUM(E50,+L50)</f>
        <v>2062169</v>
      </c>
      <c r="E50" s="121">
        <f>+SUM(F50:I50,K50)</f>
        <v>1853134</v>
      </c>
      <c r="F50" s="121">
        <v>286691</v>
      </c>
      <c r="G50" s="121">
        <v>0</v>
      </c>
      <c r="H50" s="121">
        <v>1442000</v>
      </c>
      <c r="I50" s="121">
        <v>124443</v>
      </c>
      <c r="J50" s="121">
        <v>524348</v>
      </c>
      <c r="K50" s="121">
        <v>0</v>
      </c>
      <c r="L50" s="121">
        <v>209035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2062169</v>
      </c>
      <c r="W50" s="121">
        <f>+SUM(E50,N50)</f>
        <v>1853134</v>
      </c>
      <c r="X50" s="121">
        <f>+SUM(F50,O50)</f>
        <v>286691</v>
      </c>
      <c r="Y50" s="121">
        <f>+SUM(G50,P50)</f>
        <v>0</v>
      </c>
      <c r="Z50" s="121">
        <f>+SUM(H50,Q50)</f>
        <v>1442000</v>
      </c>
      <c r="AA50" s="121">
        <f>+SUM(I50,R50)</f>
        <v>124443</v>
      </c>
      <c r="AB50" s="121">
        <f>+SUM(J50,S50)</f>
        <v>524348</v>
      </c>
      <c r="AC50" s="121">
        <f>+SUM(K50,T50)</f>
        <v>0</v>
      </c>
      <c r="AD50" s="121">
        <f>+SUM(L50,U50)</f>
        <v>209035</v>
      </c>
      <c r="AE50" s="209" t="s">
        <v>326</v>
      </c>
      <c r="AF50" s="208"/>
    </row>
    <row r="51" spans="1:32" s="136" customFormat="1" ht="13.5" customHeight="1" x14ac:dyDescent="0.15">
      <c r="A51" s="119" t="s">
        <v>31</v>
      </c>
      <c r="B51" s="120" t="s">
        <v>399</v>
      </c>
      <c r="C51" s="119" t="s">
        <v>425</v>
      </c>
      <c r="D51" s="121">
        <f>SUM(E51,+L51)</f>
        <v>32483</v>
      </c>
      <c r="E51" s="121">
        <f>+SUM(F51:I51,K51)</f>
        <v>32483</v>
      </c>
      <c r="F51" s="121">
        <v>0</v>
      </c>
      <c r="G51" s="121">
        <v>0</v>
      </c>
      <c r="H51" s="121">
        <v>0</v>
      </c>
      <c r="I51" s="121">
        <v>32483</v>
      </c>
      <c r="J51" s="121">
        <v>163129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32483</v>
      </c>
      <c r="W51" s="121">
        <f>+SUM(E51,N51)</f>
        <v>32483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32483</v>
      </c>
      <c r="AB51" s="121">
        <f>+SUM(J51,S51)</f>
        <v>163129</v>
      </c>
      <c r="AC51" s="121">
        <f>+SUM(K51,T51)</f>
        <v>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65194</v>
      </c>
      <c r="N52" s="121">
        <f>+SUM(O52:R52,T52)</f>
        <v>65194</v>
      </c>
      <c r="O52" s="121">
        <v>0</v>
      </c>
      <c r="P52" s="121">
        <v>0</v>
      </c>
      <c r="Q52" s="121">
        <v>0</v>
      </c>
      <c r="R52" s="121">
        <v>61746</v>
      </c>
      <c r="S52" s="121">
        <v>54033</v>
      </c>
      <c r="T52" s="121">
        <v>3448</v>
      </c>
      <c r="U52" s="121">
        <v>0</v>
      </c>
      <c r="V52" s="121">
        <f>+SUM(D52,M52)</f>
        <v>65194</v>
      </c>
      <c r="W52" s="121">
        <f>+SUM(E52,N52)</f>
        <v>65194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61746</v>
      </c>
      <c r="AB52" s="121">
        <f>+SUM(J52,S52)</f>
        <v>54033</v>
      </c>
      <c r="AC52" s="121">
        <f>+SUM(K52,T52)</f>
        <v>3448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31</v>
      </c>
      <c r="B53" s="120" t="s">
        <v>403</v>
      </c>
      <c r="C53" s="119" t="s">
        <v>404</v>
      </c>
      <c r="D53" s="121">
        <f>SUM(E53,+L53)</f>
        <v>29028</v>
      </c>
      <c r="E53" s="121">
        <f>+SUM(F53:I53,K53)</f>
        <v>11577</v>
      </c>
      <c r="F53" s="121">
        <v>0</v>
      </c>
      <c r="G53" s="121">
        <v>0</v>
      </c>
      <c r="H53" s="121">
        <v>0</v>
      </c>
      <c r="I53" s="121">
        <v>11577</v>
      </c>
      <c r="J53" s="121">
        <v>409915</v>
      </c>
      <c r="K53" s="121">
        <v>0</v>
      </c>
      <c r="L53" s="121">
        <v>17451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29028</v>
      </c>
      <c r="W53" s="121">
        <f>+SUM(E53,N53)</f>
        <v>11577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11577</v>
      </c>
      <c r="AB53" s="121">
        <f>+SUM(J53,S53)</f>
        <v>409915</v>
      </c>
      <c r="AC53" s="121">
        <f>+SUM(K53,T53)</f>
        <v>0</v>
      </c>
      <c r="AD53" s="121">
        <f>+SUM(L53,U53)</f>
        <v>17451</v>
      </c>
      <c r="AE53" s="209" t="s">
        <v>326</v>
      </c>
      <c r="AF53" s="208"/>
    </row>
    <row r="54" spans="1:32" s="136" customFormat="1" ht="13.5" customHeight="1" x14ac:dyDescent="0.15">
      <c r="A54" s="119" t="s">
        <v>31</v>
      </c>
      <c r="B54" s="120" t="s">
        <v>361</v>
      </c>
      <c r="C54" s="119" t="s">
        <v>362</v>
      </c>
      <c r="D54" s="121">
        <f>SUM(E54,+L54)</f>
        <v>37416</v>
      </c>
      <c r="E54" s="121">
        <f>+SUM(F54:I54,K54)</f>
        <v>24781</v>
      </c>
      <c r="F54" s="121">
        <v>0</v>
      </c>
      <c r="G54" s="121">
        <v>0</v>
      </c>
      <c r="H54" s="121">
        <v>0</v>
      </c>
      <c r="I54" s="121">
        <v>24781</v>
      </c>
      <c r="J54" s="121">
        <v>168390</v>
      </c>
      <c r="K54" s="121">
        <v>0</v>
      </c>
      <c r="L54" s="121">
        <v>12635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37416</v>
      </c>
      <c r="W54" s="121">
        <f>+SUM(E54,N54)</f>
        <v>24781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24781</v>
      </c>
      <c r="AB54" s="121">
        <f>+SUM(J54,S54)</f>
        <v>168390</v>
      </c>
      <c r="AC54" s="121">
        <f>+SUM(K54,T54)</f>
        <v>0</v>
      </c>
      <c r="AD54" s="121">
        <f>+SUM(L54,U54)</f>
        <v>12635</v>
      </c>
      <c r="AE54" s="209" t="s">
        <v>326</v>
      </c>
      <c r="AF54" s="208"/>
    </row>
    <row r="55" spans="1:32" s="136" customFormat="1" ht="13.5" customHeight="1" x14ac:dyDescent="0.15">
      <c r="A55" s="119" t="s">
        <v>31</v>
      </c>
      <c r="B55" s="120" t="s">
        <v>345</v>
      </c>
      <c r="C55" s="119" t="s">
        <v>346</v>
      </c>
      <c r="D55" s="121">
        <f>SUM(E55,+L55)</f>
        <v>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788834</v>
      </c>
      <c r="K55" s="121">
        <v>0</v>
      </c>
      <c r="L55" s="121">
        <v>0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0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788834</v>
      </c>
      <c r="AC55" s="121">
        <f>+SUM(K55,T55)</f>
        <v>0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31</v>
      </c>
      <c r="B56" s="120" t="s">
        <v>333</v>
      </c>
      <c r="C56" s="119" t="s">
        <v>334</v>
      </c>
      <c r="D56" s="121">
        <f>SUM(E56,+L56)</f>
        <v>166221</v>
      </c>
      <c r="E56" s="121">
        <f>+SUM(F56:I56,K56)</f>
        <v>116581</v>
      </c>
      <c r="F56" s="121">
        <v>2974</v>
      </c>
      <c r="G56" s="121">
        <v>0</v>
      </c>
      <c r="H56" s="121">
        <v>0</v>
      </c>
      <c r="I56" s="121">
        <v>0</v>
      </c>
      <c r="J56" s="121">
        <v>283172</v>
      </c>
      <c r="K56" s="121">
        <v>113607</v>
      </c>
      <c r="L56" s="121">
        <v>49640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166221</v>
      </c>
      <c r="W56" s="121">
        <f>+SUM(E56,N56)</f>
        <v>116581</v>
      </c>
      <c r="X56" s="121">
        <f>+SUM(F56,O56)</f>
        <v>2974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283172</v>
      </c>
      <c r="AC56" s="121">
        <f>+SUM(K56,T56)</f>
        <v>113607</v>
      </c>
      <c r="AD56" s="121">
        <f>+SUM(L56,U56)</f>
        <v>49640</v>
      </c>
      <c r="AE56" s="209" t="s">
        <v>326</v>
      </c>
      <c r="AF56" s="208"/>
    </row>
    <row r="57" spans="1:32" s="136" customFormat="1" ht="13.5" customHeight="1" x14ac:dyDescent="0.15">
      <c r="A57" s="119" t="s">
        <v>31</v>
      </c>
      <c r="B57" s="120" t="s">
        <v>405</v>
      </c>
      <c r="C57" s="119" t="s">
        <v>406</v>
      </c>
      <c r="D57" s="121">
        <f>SUM(E57,+L57)</f>
        <v>193401</v>
      </c>
      <c r="E57" s="121">
        <f>+SUM(F57:I57,K57)</f>
        <v>4999</v>
      </c>
      <c r="F57" s="121">
        <v>0</v>
      </c>
      <c r="G57" s="121">
        <v>0</v>
      </c>
      <c r="H57" s="121">
        <v>0</v>
      </c>
      <c r="I57" s="121">
        <v>0</v>
      </c>
      <c r="J57" s="121">
        <v>278763</v>
      </c>
      <c r="K57" s="121">
        <v>4999</v>
      </c>
      <c r="L57" s="121">
        <v>188402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193401</v>
      </c>
      <c r="W57" s="121">
        <f>+SUM(E57,N57)</f>
        <v>4999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278763</v>
      </c>
      <c r="AC57" s="121">
        <f>+SUM(K57,T57)</f>
        <v>4999</v>
      </c>
      <c r="AD57" s="121">
        <f>+SUM(L57,U57)</f>
        <v>188402</v>
      </c>
      <c r="AE57" s="209" t="s">
        <v>326</v>
      </c>
      <c r="AF57" s="208"/>
    </row>
    <row r="58" spans="1:32" s="136" customFormat="1" ht="13.5" customHeight="1" x14ac:dyDescent="0.15">
      <c r="A58" s="119" t="s">
        <v>31</v>
      </c>
      <c r="B58" s="120" t="s">
        <v>373</v>
      </c>
      <c r="C58" s="119" t="s">
        <v>374</v>
      </c>
      <c r="D58" s="121">
        <f>SUM(E58,+L58)</f>
        <v>155428</v>
      </c>
      <c r="E58" s="121">
        <f>+SUM(F58:I58,K58)</f>
        <v>148415</v>
      </c>
      <c r="F58" s="121">
        <v>143715</v>
      </c>
      <c r="G58" s="121">
        <v>0</v>
      </c>
      <c r="H58" s="121">
        <v>4700</v>
      </c>
      <c r="I58" s="121">
        <v>0</v>
      </c>
      <c r="J58" s="121">
        <v>145089</v>
      </c>
      <c r="K58" s="121">
        <v>0</v>
      </c>
      <c r="L58" s="121">
        <v>7013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155428</v>
      </c>
      <c r="W58" s="121">
        <f>+SUM(E58,N58)</f>
        <v>148415</v>
      </c>
      <c r="X58" s="121">
        <f>+SUM(F58,O58)</f>
        <v>143715</v>
      </c>
      <c r="Y58" s="121">
        <f>+SUM(G58,P58)</f>
        <v>0</v>
      </c>
      <c r="Z58" s="121">
        <f>+SUM(H58,Q58)</f>
        <v>4700</v>
      </c>
      <c r="AA58" s="121">
        <f>+SUM(I58,R58)</f>
        <v>0</v>
      </c>
      <c r="AB58" s="121">
        <f>+SUM(J58,S58)</f>
        <v>145089</v>
      </c>
      <c r="AC58" s="121">
        <f>+SUM(K58,T58)</f>
        <v>0</v>
      </c>
      <c r="AD58" s="121">
        <f>+SUM(L58,U58)</f>
        <v>7013</v>
      </c>
      <c r="AE58" s="209" t="s">
        <v>326</v>
      </c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275</v>
      </c>
      <c r="D7" s="140">
        <f>+SUM(E7,J7)</f>
        <v>3482407</v>
      </c>
      <c r="E7" s="140">
        <f>+SUM(F7:I7)</f>
        <v>3012696</v>
      </c>
      <c r="F7" s="140">
        <f t="shared" ref="F7:K7" si="0">SUM(F$8:F$257)</f>
        <v>10957</v>
      </c>
      <c r="G7" s="140">
        <f t="shared" si="0"/>
        <v>2951431</v>
      </c>
      <c r="H7" s="140">
        <f t="shared" si="0"/>
        <v>9167</v>
      </c>
      <c r="I7" s="140">
        <f t="shared" si="0"/>
        <v>41141</v>
      </c>
      <c r="J7" s="140">
        <f t="shared" si="0"/>
        <v>469711</v>
      </c>
      <c r="K7" s="140">
        <f t="shared" si="0"/>
        <v>674547</v>
      </c>
      <c r="L7" s="140">
        <f>+SUM(M7,R7,V7,W7,AC7)</f>
        <v>21650576</v>
      </c>
      <c r="M7" s="140">
        <f>+SUM(N7:Q7)</f>
        <v>7589551</v>
      </c>
      <c r="N7" s="140">
        <f>SUM(N$8:N$257)</f>
        <v>2122440</v>
      </c>
      <c r="O7" s="140">
        <f>SUM(O$8:O$257)</f>
        <v>4185825</v>
      </c>
      <c r="P7" s="140">
        <f>SUM(P$8:P$257)</f>
        <v>1216791</v>
      </c>
      <c r="Q7" s="140">
        <f>SUM(Q$8:Q$257)</f>
        <v>64495</v>
      </c>
      <c r="R7" s="140">
        <f>+SUM(S7:U7)</f>
        <v>3577759</v>
      </c>
      <c r="S7" s="140">
        <f>SUM(S$8:S$257)</f>
        <v>440148</v>
      </c>
      <c r="T7" s="140">
        <f>SUM(T$8:T$257)</f>
        <v>2726071</v>
      </c>
      <c r="U7" s="140">
        <f>SUM(U$8:U$257)</f>
        <v>411540</v>
      </c>
      <c r="V7" s="140">
        <f>SUM(V$8:V$257)</f>
        <v>103094</v>
      </c>
      <c r="W7" s="140">
        <f>+SUM(X7:AA7)</f>
        <v>10319093</v>
      </c>
      <c r="X7" s="140">
        <f t="shared" ref="X7:AD7" si="1">SUM(X$8:X$257)</f>
        <v>3062863</v>
      </c>
      <c r="Y7" s="140">
        <f t="shared" si="1"/>
        <v>5285618</v>
      </c>
      <c r="Z7" s="140">
        <f t="shared" si="1"/>
        <v>1455313</v>
      </c>
      <c r="AA7" s="140">
        <f t="shared" si="1"/>
        <v>515299</v>
      </c>
      <c r="AB7" s="140">
        <f t="shared" si="1"/>
        <v>2162753</v>
      </c>
      <c r="AC7" s="140">
        <f t="shared" si="1"/>
        <v>61079</v>
      </c>
      <c r="AD7" s="140">
        <f t="shared" si="1"/>
        <v>1277403</v>
      </c>
      <c r="AE7" s="140">
        <f>+SUM(D7,L7,AD7)</f>
        <v>26410386</v>
      </c>
      <c r="AF7" s="140">
        <f>+SUM(AG7,AL7)</f>
        <v>14939</v>
      </c>
      <c r="AG7" s="140">
        <f>+SUM(AH7:AK7)</f>
        <v>14939</v>
      </c>
      <c r="AH7" s="140">
        <f t="shared" ref="AH7:AM7" si="2">SUM(AH$8:AH$257)</f>
        <v>15</v>
      </c>
      <c r="AI7" s="140">
        <f t="shared" si="2"/>
        <v>14924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4232363</v>
      </c>
      <c r="AO7" s="140">
        <f>+SUM(AP7:AS7)</f>
        <v>516483</v>
      </c>
      <c r="AP7" s="140">
        <f>SUM(AP$8:AP$257)</f>
        <v>314747</v>
      </c>
      <c r="AQ7" s="140">
        <f>SUM(AQ$8:AQ$257)</f>
        <v>111785</v>
      </c>
      <c r="AR7" s="140">
        <f>SUM(AR$8:AR$257)</f>
        <v>82004</v>
      </c>
      <c r="AS7" s="140">
        <f>SUM(AS$8:AS$257)</f>
        <v>7947</v>
      </c>
      <c r="AT7" s="140">
        <f>+SUM(AU7:AW7)</f>
        <v>887163</v>
      </c>
      <c r="AU7" s="140">
        <f>SUM(AU$8:AU$257)</f>
        <v>147004</v>
      </c>
      <c r="AV7" s="140">
        <f>SUM(AV$8:AV$257)</f>
        <v>718250</v>
      </c>
      <c r="AW7" s="140">
        <f>SUM(AW$8:AW$257)</f>
        <v>21909</v>
      </c>
      <c r="AX7" s="140">
        <f>SUM(AX$8:AX$257)</f>
        <v>0</v>
      </c>
      <c r="AY7" s="140">
        <f>+SUM(AZ7:BC7)</f>
        <v>2826557</v>
      </c>
      <c r="AZ7" s="140">
        <f t="shared" ref="AZ7:BF7" si="3">SUM(AZ$8:AZ$257)</f>
        <v>848715</v>
      </c>
      <c r="BA7" s="140">
        <f t="shared" si="3"/>
        <v>1456911</v>
      </c>
      <c r="BB7" s="140">
        <f t="shared" si="3"/>
        <v>197339</v>
      </c>
      <c r="BC7" s="140">
        <f t="shared" si="3"/>
        <v>323592</v>
      </c>
      <c r="BD7" s="140">
        <f t="shared" si="3"/>
        <v>1186496</v>
      </c>
      <c r="BE7" s="140">
        <f t="shared" si="3"/>
        <v>2160</v>
      </c>
      <c r="BF7" s="140">
        <f t="shared" si="3"/>
        <v>85447</v>
      </c>
      <c r="BG7" s="140">
        <f>+SUM(BF7,AN7,AF7)</f>
        <v>4332749</v>
      </c>
      <c r="BH7" s="140">
        <f t="shared" ref="BH7:CI7" si="4">SUM(D7,AF7)</f>
        <v>3497346</v>
      </c>
      <c r="BI7" s="140">
        <f t="shared" si="4"/>
        <v>3027635</v>
      </c>
      <c r="BJ7" s="140">
        <f t="shared" si="4"/>
        <v>10972</v>
      </c>
      <c r="BK7" s="140">
        <f t="shared" si="4"/>
        <v>2966355</v>
      </c>
      <c r="BL7" s="140">
        <f t="shared" si="4"/>
        <v>9167</v>
      </c>
      <c r="BM7" s="140">
        <f t="shared" si="4"/>
        <v>41141</v>
      </c>
      <c r="BN7" s="140">
        <f t="shared" si="4"/>
        <v>469711</v>
      </c>
      <c r="BO7" s="140">
        <f t="shared" si="4"/>
        <v>674547</v>
      </c>
      <c r="BP7" s="140">
        <f t="shared" si="4"/>
        <v>25882939</v>
      </c>
      <c r="BQ7" s="140">
        <f t="shared" si="4"/>
        <v>8106034</v>
      </c>
      <c r="BR7" s="140">
        <f t="shared" si="4"/>
        <v>2437187</v>
      </c>
      <c r="BS7" s="140">
        <f t="shared" si="4"/>
        <v>4297610</v>
      </c>
      <c r="BT7" s="140">
        <f t="shared" si="4"/>
        <v>1298795</v>
      </c>
      <c r="BU7" s="140">
        <f t="shared" si="4"/>
        <v>72442</v>
      </c>
      <c r="BV7" s="140">
        <f t="shared" si="4"/>
        <v>4464922</v>
      </c>
      <c r="BW7" s="140">
        <f t="shared" si="4"/>
        <v>587152</v>
      </c>
      <c r="BX7" s="140">
        <f t="shared" si="4"/>
        <v>3444321</v>
      </c>
      <c r="BY7" s="140">
        <f t="shared" si="4"/>
        <v>433449</v>
      </c>
      <c r="BZ7" s="140">
        <f t="shared" si="4"/>
        <v>103094</v>
      </c>
      <c r="CA7" s="140">
        <f t="shared" si="4"/>
        <v>13145650</v>
      </c>
      <c r="CB7" s="140">
        <f t="shared" si="4"/>
        <v>3911578</v>
      </c>
      <c r="CC7" s="140">
        <f t="shared" si="4"/>
        <v>6742529</v>
      </c>
      <c r="CD7" s="140">
        <f t="shared" si="4"/>
        <v>1652652</v>
      </c>
      <c r="CE7" s="140">
        <f t="shared" si="4"/>
        <v>838891</v>
      </c>
      <c r="CF7" s="140">
        <f t="shared" si="4"/>
        <v>3349249</v>
      </c>
      <c r="CG7" s="140">
        <f t="shared" si="4"/>
        <v>63239</v>
      </c>
      <c r="CH7" s="140">
        <f t="shared" si="4"/>
        <v>1362850</v>
      </c>
      <c r="CI7" s="140">
        <f t="shared" si="4"/>
        <v>30743135</v>
      </c>
    </row>
    <row r="8" spans="1:8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+SUM(E8,J8)</f>
        <v>470011</v>
      </c>
      <c r="E8" s="121">
        <f>+SUM(F8:I8)</f>
        <v>456981</v>
      </c>
      <c r="F8" s="121">
        <v>0</v>
      </c>
      <c r="G8" s="121">
        <v>413982</v>
      </c>
      <c r="H8" s="121">
        <v>4196</v>
      </c>
      <c r="I8" s="121">
        <v>38803</v>
      </c>
      <c r="J8" s="121">
        <v>13030</v>
      </c>
      <c r="K8" s="121">
        <v>0</v>
      </c>
      <c r="L8" s="121">
        <f>+SUM(M8,R8,V8,W8,AC8)</f>
        <v>5128170</v>
      </c>
      <c r="M8" s="121">
        <f>+SUM(N8:Q8)</f>
        <v>2341254</v>
      </c>
      <c r="N8" s="121">
        <v>578931</v>
      </c>
      <c r="O8" s="121">
        <v>1342973</v>
      </c>
      <c r="P8" s="121">
        <v>381808</v>
      </c>
      <c r="Q8" s="121">
        <v>37542</v>
      </c>
      <c r="R8" s="121">
        <f>+SUM(S8:U8)</f>
        <v>1624485</v>
      </c>
      <c r="S8" s="121">
        <v>70574</v>
      </c>
      <c r="T8" s="121">
        <v>1262979</v>
      </c>
      <c r="U8" s="121">
        <v>290932</v>
      </c>
      <c r="V8" s="121">
        <v>9636</v>
      </c>
      <c r="W8" s="121">
        <f>+SUM(X8:AA8)</f>
        <v>1096750</v>
      </c>
      <c r="X8" s="121">
        <v>637881</v>
      </c>
      <c r="Y8" s="121">
        <v>353668</v>
      </c>
      <c r="Z8" s="121">
        <v>77244</v>
      </c>
      <c r="AA8" s="121">
        <v>27957</v>
      </c>
      <c r="AB8" s="121">
        <v>0</v>
      </c>
      <c r="AC8" s="121">
        <v>56045</v>
      </c>
      <c r="AD8" s="121">
        <v>36683</v>
      </c>
      <c r="AE8" s="121">
        <f>+SUM(D8,L8,AD8)</f>
        <v>5634864</v>
      </c>
      <c r="AF8" s="121">
        <f>+SUM(AG8,AL8)</f>
        <v>4950</v>
      </c>
      <c r="AG8" s="121">
        <f>+SUM(AH8:AK8)</f>
        <v>4950</v>
      </c>
      <c r="AH8" s="121">
        <v>0</v>
      </c>
      <c r="AI8" s="121">
        <v>4950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480445</v>
      </c>
      <c r="AO8" s="121">
        <f>+SUM(AP8:AS8)</f>
        <v>39747</v>
      </c>
      <c r="AP8" s="121">
        <v>31800</v>
      </c>
      <c r="AQ8" s="121">
        <v>0</v>
      </c>
      <c r="AR8" s="121">
        <v>0</v>
      </c>
      <c r="AS8" s="121">
        <v>7947</v>
      </c>
      <c r="AT8" s="121">
        <f>+SUM(AU8:AW8)</f>
        <v>193181</v>
      </c>
      <c r="AU8" s="121">
        <v>16611</v>
      </c>
      <c r="AV8" s="121">
        <v>176570</v>
      </c>
      <c r="AW8" s="121">
        <v>0</v>
      </c>
      <c r="AX8" s="121">
        <v>0</v>
      </c>
      <c r="AY8" s="121">
        <f>+SUM(AZ8:BC8)</f>
        <v>247517</v>
      </c>
      <c r="AZ8" s="121">
        <v>153797</v>
      </c>
      <c r="BA8" s="121">
        <v>0</v>
      </c>
      <c r="BB8" s="121">
        <v>0</v>
      </c>
      <c r="BC8" s="121">
        <v>93720</v>
      </c>
      <c r="BD8" s="121">
        <v>30486</v>
      </c>
      <c r="BE8" s="121">
        <v>0</v>
      </c>
      <c r="BF8" s="121">
        <v>0</v>
      </c>
      <c r="BG8" s="121">
        <f>+SUM(BF8,AN8,AF8)</f>
        <v>485395</v>
      </c>
      <c r="BH8" s="121">
        <f>SUM(D8,AF8)</f>
        <v>474961</v>
      </c>
      <c r="BI8" s="121">
        <f>SUM(E8,AG8)</f>
        <v>461931</v>
      </c>
      <c r="BJ8" s="121">
        <f>SUM(F8,AH8)</f>
        <v>0</v>
      </c>
      <c r="BK8" s="121">
        <f>SUM(G8,AI8)</f>
        <v>418932</v>
      </c>
      <c r="BL8" s="121">
        <f>SUM(H8,AJ8)</f>
        <v>4196</v>
      </c>
      <c r="BM8" s="121">
        <f>SUM(I8,AK8)</f>
        <v>38803</v>
      </c>
      <c r="BN8" s="121">
        <f>SUM(J8,AL8)</f>
        <v>13030</v>
      </c>
      <c r="BO8" s="121">
        <f>SUM(K8,AM8)</f>
        <v>0</v>
      </c>
      <c r="BP8" s="121">
        <f>SUM(L8,AN8)</f>
        <v>5608615</v>
      </c>
      <c r="BQ8" s="121">
        <f>SUM(M8,AO8)</f>
        <v>2381001</v>
      </c>
      <c r="BR8" s="121">
        <f>SUM(N8,AP8)</f>
        <v>610731</v>
      </c>
      <c r="BS8" s="121">
        <f>SUM(O8,AQ8)</f>
        <v>1342973</v>
      </c>
      <c r="BT8" s="121">
        <f>SUM(P8,AR8)</f>
        <v>381808</v>
      </c>
      <c r="BU8" s="121">
        <f>SUM(Q8,AS8)</f>
        <v>45489</v>
      </c>
      <c r="BV8" s="121">
        <f>SUM(R8,AT8)</f>
        <v>1817666</v>
      </c>
      <c r="BW8" s="121">
        <f>SUM(S8,AU8)</f>
        <v>87185</v>
      </c>
      <c r="BX8" s="121">
        <f>SUM(T8,AV8)</f>
        <v>1439549</v>
      </c>
      <c r="BY8" s="121">
        <f>SUM(U8,AW8)</f>
        <v>290932</v>
      </c>
      <c r="BZ8" s="121">
        <f>SUM(V8,AX8)</f>
        <v>9636</v>
      </c>
      <c r="CA8" s="121">
        <f>SUM(W8,AY8)</f>
        <v>1344267</v>
      </c>
      <c r="CB8" s="121">
        <f>SUM(X8,AZ8)</f>
        <v>791678</v>
      </c>
      <c r="CC8" s="121">
        <f>SUM(Y8,BA8)</f>
        <v>353668</v>
      </c>
      <c r="CD8" s="121">
        <f>SUM(Z8,BB8)</f>
        <v>77244</v>
      </c>
      <c r="CE8" s="121">
        <f>SUM(AA8,BC8)</f>
        <v>121677</v>
      </c>
      <c r="CF8" s="121">
        <f>SUM(AB8,BD8)</f>
        <v>30486</v>
      </c>
      <c r="CG8" s="121">
        <f>SUM(AC8,BE8)</f>
        <v>56045</v>
      </c>
      <c r="CH8" s="121">
        <f>SUM(AD8,BF8)</f>
        <v>36683</v>
      </c>
      <c r="CI8" s="121">
        <f>SUM(AE8,BG8)</f>
        <v>6120259</v>
      </c>
    </row>
    <row r="9" spans="1:8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+SUM(E9,J9)</f>
        <v>7343</v>
      </c>
      <c r="E9" s="121">
        <f>+SUM(F9:I9)</f>
        <v>7343</v>
      </c>
      <c r="F9" s="121">
        <v>7343</v>
      </c>
      <c r="G9" s="121">
        <v>0</v>
      </c>
      <c r="H9" s="121">
        <v>0</v>
      </c>
      <c r="I9" s="121">
        <v>0</v>
      </c>
      <c r="J9" s="121">
        <v>0</v>
      </c>
      <c r="K9" s="121">
        <v>85032</v>
      </c>
      <c r="L9" s="121">
        <f>+SUM(M9,R9,V9,W9,AC9)</f>
        <v>1118404</v>
      </c>
      <c r="M9" s="121">
        <f>+SUM(N9:Q9)</f>
        <v>554258</v>
      </c>
      <c r="N9" s="121">
        <v>183249</v>
      </c>
      <c r="O9" s="121">
        <v>224350</v>
      </c>
      <c r="P9" s="121">
        <v>146659</v>
      </c>
      <c r="Q9" s="121">
        <v>0</v>
      </c>
      <c r="R9" s="121">
        <f>+SUM(S9:U9)</f>
        <v>338936</v>
      </c>
      <c r="S9" s="121">
        <v>22975</v>
      </c>
      <c r="T9" s="121">
        <v>315961</v>
      </c>
      <c r="U9" s="121">
        <v>0</v>
      </c>
      <c r="V9" s="121">
        <v>18872</v>
      </c>
      <c r="W9" s="121">
        <f>+SUM(X9:AA9)</f>
        <v>206338</v>
      </c>
      <c r="X9" s="121">
        <v>98300</v>
      </c>
      <c r="Y9" s="121">
        <v>69129</v>
      </c>
      <c r="Z9" s="121">
        <v>38909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1125747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141775</v>
      </c>
      <c r="AO9" s="121">
        <f>+SUM(AP9:AS9)</f>
        <v>38616</v>
      </c>
      <c r="AP9" s="121">
        <v>38616</v>
      </c>
      <c r="AQ9" s="121">
        <v>0</v>
      </c>
      <c r="AR9" s="121">
        <v>0</v>
      </c>
      <c r="AS9" s="121">
        <v>0</v>
      </c>
      <c r="AT9" s="121">
        <f>+SUM(AU9:AW9)</f>
        <v>18374</v>
      </c>
      <c r="AU9" s="121">
        <v>0</v>
      </c>
      <c r="AV9" s="121">
        <v>18374</v>
      </c>
      <c r="AW9" s="121">
        <v>0</v>
      </c>
      <c r="AX9" s="121">
        <v>0</v>
      </c>
      <c r="AY9" s="121">
        <f>+SUM(AZ9:BC9)</f>
        <v>84785</v>
      </c>
      <c r="AZ9" s="121">
        <v>84785</v>
      </c>
      <c r="BA9" s="121">
        <v>0</v>
      </c>
      <c r="BB9" s="121">
        <v>0</v>
      </c>
      <c r="BC9" s="121">
        <v>0</v>
      </c>
      <c r="BD9" s="121">
        <v>405921</v>
      </c>
      <c r="BE9" s="121">
        <v>0</v>
      </c>
      <c r="BF9" s="121">
        <v>0</v>
      </c>
      <c r="BG9" s="121">
        <f>+SUM(BF9,AN9,AF9)</f>
        <v>141775</v>
      </c>
      <c r="BH9" s="121">
        <f>SUM(D9,AF9)</f>
        <v>7343</v>
      </c>
      <c r="BI9" s="121">
        <f>SUM(E9,AG9)</f>
        <v>7343</v>
      </c>
      <c r="BJ9" s="121">
        <f>SUM(F9,AH9)</f>
        <v>7343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85032</v>
      </c>
      <c r="BP9" s="121">
        <f>SUM(L9,AN9)</f>
        <v>1260179</v>
      </c>
      <c r="BQ9" s="121">
        <f>SUM(M9,AO9)</f>
        <v>592874</v>
      </c>
      <c r="BR9" s="121">
        <f>SUM(N9,AP9)</f>
        <v>221865</v>
      </c>
      <c r="BS9" s="121">
        <f>SUM(O9,AQ9)</f>
        <v>224350</v>
      </c>
      <c r="BT9" s="121">
        <f>SUM(P9,AR9)</f>
        <v>146659</v>
      </c>
      <c r="BU9" s="121">
        <f>SUM(Q9,AS9)</f>
        <v>0</v>
      </c>
      <c r="BV9" s="121">
        <f>SUM(R9,AT9)</f>
        <v>357310</v>
      </c>
      <c r="BW9" s="121">
        <f>SUM(S9,AU9)</f>
        <v>22975</v>
      </c>
      <c r="BX9" s="121">
        <f>SUM(T9,AV9)</f>
        <v>334335</v>
      </c>
      <c r="BY9" s="121">
        <f>SUM(U9,AW9)</f>
        <v>0</v>
      </c>
      <c r="BZ9" s="121">
        <f>SUM(V9,AX9)</f>
        <v>18872</v>
      </c>
      <c r="CA9" s="121">
        <f>SUM(W9,AY9)</f>
        <v>291123</v>
      </c>
      <c r="CB9" s="121">
        <f>SUM(X9,AZ9)</f>
        <v>183085</v>
      </c>
      <c r="CC9" s="121">
        <f>SUM(Y9,BA9)</f>
        <v>69129</v>
      </c>
      <c r="CD9" s="121">
        <f>SUM(Z9,BB9)</f>
        <v>38909</v>
      </c>
      <c r="CE9" s="121">
        <f>SUM(AA9,BC9)</f>
        <v>0</v>
      </c>
      <c r="CF9" s="121">
        <f>SUM(AB9,BD9)</f>
        <v>405921</v>
      </c>
      <c r="CG9" s="121">
        <f>SUM(AC9,BE9)</f>
        <v>0</v>
      </c>
      <c r="CH9" s="121">
        <f>SUM(AD9,BF9)</f>
        <v>0</v>
      </c>
      <c r="CI9" s="121">
        <f>SUM(AE9,BG9)</f>
        <v>1267522</v>
      </c>
    </row>
    <row r="10" spans="1:87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1236088</v>
      </c>
      <c r="M10" s="121">
        <f>+SUM(N10:Q10)</f>
        <v>344016</v>
      </c>
      <c r="N10" s="121">
        <v>35612</v>
      </c>
      <c r="O10" s="121">
        <v>308404</v>
      </c>
      <c r="P10" s="121">
        <v>0</v>
      </c>
      <c r="Q10" s="121">
        <v>0</v>
      </c>
      <c r="R10" s="121">
        <f>+SUM(S10:U10)</f>
        <v>47025</v>
      </c>
      <c r="S10" s="121">
        <v>34800</v>
      </c>
      <c r="T10" s="121">
        <v>6263</v>
      </c>
      <c r="U10" s="121">
        <v>5962</v>
      </c>
      <c r="V10" s="121">
        <v>0</v>
      </c>
      <c r="W10" s="121">
        <f>+SUM(X10:AA10)</f>
        <v>845047</v>
      </c>
      <c r="X10" s="121">
        <v>129633</v>
      </c>
      <c r="Y10" s="121">
        <v>679551</v>
      </c>
      <c r="Z10" s="121">
        <v>35863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1236088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235134</v>
      </c>
      <c r="AO10" s="121">
        <f>+SUM(AP10:AS10)</f>
        <v>170397</v>
      </c>
      <c r="AP10" s="121">
        <v>15028</v>
      </c>
      <c r="AQ10" s="121">
        <v>111785</v>
      </c>
      <c r="AR10" s="121">
        <v>43584</v>
      </c>
      <c r="AS10" s="121">
        <v>0</v>
      </c>
      <c r="AT10" s="121">
        <f>+SUM(AU10:AW10)</f>
        <v>58497</v>
      </c>
      <c r="AU10" s="121">
        <v>4931</v>
      </c>
      <c r="AV10" s="121">
        <v>52509</v>
      </c>
      <c r="AW10" s="121">
        <v>1057</v>
      </c>
      <c r="AX10" s="121">
        <v>0</v>
      </c>
      <c r="AY10" s="121">
        <f>+SUM(AZ10:BC10)</f>
        <v>6240</v>
      </c>
      <c r="AZ10" s="121">
        <v>0</v>
      </c>
      <c r="BA10" s="121">
        <v>6096</v>
      </c>
      <c r="BB10" s="121">
        <v>144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235134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1471222</v>
      </c>
      <c r="BQ10" s="121">
        <f>SUM(M10,AO10)</f>
        <v>514413</v>
      </c>
      <c r="BR10" s="121">
        <f>SUM(N10,AP10)</f>
        <v>50640</v>
      </c>
      <c r="BS10" s="121">
        <f>SUM(O10,AQ10)</f>
        <v>420189</v>
      </c>
      <c r="BT10" s="121">
        <f>SUM(P10,AR10)</f>
        <v>43584</v>
      </c>
      <c r="BU10" s="121">
        <f>SUM(Q10,AS10)</f>
        <v>0</v>
      </c>
      <c r="BV10" s="121">
        <f>SUM(R10,AT10)</f>
        <v>105522</v>
      </c>
      <c r="BW10" s="121">
        <f>SUM(S10,AU10)</f>
        <v>39731</v>
      </c>
      <c r="BX10" s="121">
        <f>SUM(T10,AV10)</f>
        <v>58772</v>
      </c>
      <c r="BY10" s="121">
        <f>SUM(U10,AW10)</f>
        <v>7019</v>
      </c>
      <c r="BZ10" s="121">
        <f>SUM(V10,AX10)</f>
        <v>0</v>
      </c>
      <c r="CA10" s="121">
        <f>SUM(W10,AY10)</f>
        <v>851287</v>
      </c>
      <c r="CB10" s="121">
        <f>SUM(X10,AZ10)</f>
        <v>129633</v>
      </c>
      <c r="CC10" s="121">
        <f>SUM(Y10,BA10)</f>
        <v>685647</v>
      </c>
      <c r="CD10" s="121">
        <f>SUM(Z10,BB10)</f>
        <v>36007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1471222</v>
      </c>
    </row>
    <row r="11" spans="1:87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+SUM(E11,J11)</f>
        <v>2554</v>
      </c>
      <c r="E11" s="121">
        <f>+SUM(F11:I11)</f>
        <v>2554</v>
      </c>
      <c r="F11" s="121">
        <v>0</v>
      </c>
      <c r="G11" s="121">
        <v>2554</v>
      </c>
      <c r="H11" s="121">
        <v>0</v>
      </c>
      <c r="I11" s="121">
        <v>0</v>
      </c>
      <c r="J11" s="121">
        <v>0</v>
      </c>
      <c r="K11" s="121">
        <v>12615</v>
      </c>
      <c r="L11" s="121">
        <f>+SUM(M11,R11,V11,W11,AC11)</f>
        <v>893731</v>
      </c>
      <c r="M11" s="121">
        <f>+SUM(N11:Q11)</f>
        <v>130773</v>
      </c>
      <c r="N11" s="121">
        <v>58640</v>
      </c>
      <c r="O11" s="121">
        <v>8735</v>
      </c>
      <c r="P11" s="121">
        <v>52752</v>
      </c>
      <c r="Q11" s="121">
        <v>10646</v>
      </c>
      <c r="R11" s="121">
        <f>+SUM(S11:U11)</f>
        <v>230592</v>
      </c>
      <c r="S11" s="121">
        <v>23960</v>
      </c>
      <c r="T11" s="121">
        <v>184422</v>
      </c>
      <c r="U11" s="121">
        <v>22210</v>
      </c>
      <c r="V11" s="121">
        <v>14673</v>
      </c>
      <c r="W11" s="121">
        <f>+SUM(X11:AA11)</f>
        <v>517693</v>
      </c>
      <c r="X11" s="121">
        <v>263458</v>
      </c>
      <c r="Y11" s="121">
        <v>243856</v>
      </c>
      <c r="Z11" s="121">
        <v>10379</v>
      </c>
      <c r="AA11" s="121">
        <v>0</v>
      </c>
      <c r="AB11" s="121">
        <v>42918</v>
      </c>
      <c r="AC11" s="121">
        <v>0</v>
      </c>
      <c r="AD11" s="121">
        <v>19660</v>
      </c>
      <c r="AE11" s="121">
        <f>+SUM(D11,L11,AD11)</f>
        <v>915945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108926</v>
      </c>
      <c r="AO11" s="121">
        <f>+SUM(AP11:AS11)</f>
        <v>9594</v>
      </c>
      <c r="AP11" s="121">
        <v>9594</v>
      </c>
      <c r="AQ11" s="121">
        <v>0</v>
      </c>
      <c r="AR11" s="121">
        <v>0</v>
      </c>
      <c r="AS11" s="121">
        <v>0</v>
      </c>
      <c r="AT11" s="121">
        <f>+SUM(AU11:AW11)</f>
        <v>57228</v>
      </c>
      <c r="AU11" s="121">
        <v>0</v>
      </c>
      <c r="AV11" s="121">
        <v>57228</v>
      </c>
      <c r="AW11" s="121">
        <v>0</v>
      </c>
      <c r="AX11" s="121">
        <v>0</v>
      </c>
      <c r="AY11" s="121">
        <f>+SUM(AZ11:BC11)</f>
        <v>42104</v>
      </c>
      <c r="AZ11" s="121">
        <v>12756</v>
      </c>
      <c r="BA11" s="121">
        <v>29246</v>
      </c>
      <c r="BB11" s="121">
        <v>0</v>
      </c>
      <c r="BC11" s="121">
        <v>102</v>
      </c>
      <c r="BD11" s="121">
        <v>0</v>
      </c>
      <c r="BE11" s="121">
        <v>0</v>
      </c>
      <c r="BF11" s="121">
        <v>0</v>
      </c>
      <c r="BG11" s="121">
        <f>+SUM(BF11,AN11,AF11)</f>
        <v>108926</v>
      </c>
      <c r="BH11" s="121">
        <f>SUM(D11,AF11)</f>
        <v>2554</v>
      </c>
      <c r="BI11" s="121">
        <f>SUM(E11,AG11)</f>
        <v>2554</v>
      </c>
      <c r="BJ11" s="121">
        <f>SUM(F11,AH11)</f>
        <v>0</v>
      </c>
      <c r="BK11" s="121">
        <f>SUM(G11,AI11)</f>
        <v>2554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12615</v>
      </c>
      <c r="BP11" s="121">
        <f>SUM(L11,AN11)</f>
        <v>1002657</v>
      </c>
      <c r="BQ11" s="121">
        <f>SUM(M11,AO11)</f>
        <v>140367</v>
      </c>
      <c r="BR11" s="121">
        <f>SUM(N11,AP11)</f>
        <v>68234</v>
      </c>
      <c r="BS11" s="121">
        <f>SUM(O11,AQ11)</f>
        <v>8735</v>
      </c>
      <c r="BT11" s="121">
        <f>SUM(P11,AR11)</f>
        <v>52752</v>
      </c>
      <c r="BU11" s="121">
        <f>SUM(Q11,AS11)</f>
        <v>10646</v>
      </c>
      <c r="BV11" s="121">
        <f>SUM(R11,AT11)</f>
        <v>287820</v>
      </c>
      <c r="BW11" s="121">
        <f>SUM(S11,AU11)</f>
        <v>23960</v>
      </c>
      <c r="BX11" s="121">
        <f>SUM(T11,AV11)</f>
        <v>241650</v>
      </c>
      <c r="BY11" s="121">
        <f>SUM(U11,AW11)</f>
        <v>22210</v>
      </c>
      <c r="BZ11" s="121">
        <f>SUM(V11,AX11)</f>
        <v>14673</v>
      </c>
      <c r="CA11" s="121">
        <f>SUM(W11,AY11)</f>
        <v>559797</v>
      </c>
      <c r="CB11" s="121">
        <f>SUM(X11,AZ11)</f>
        <v>276214</v>
      </c>
      <c r="CC11" s="121">
        <f>SUM(Y11,BA11)</f>
        <v>273102</v>
      </c>
      <c r="CD11" s="121">
        <f>SUM(Z11,BB11)</f>
        <v>10379</v>
      </c>
      <c r="CE11" s="121">
        <f>SUM(AA11,BC11)</f>
        <v>102</v>
      </c>
      <c r="CF11" s="121">
        <f>SUM(AB11,BD11)</f>
        <v>42918</v>
      </c>
      <c r="CG11" s="121">
        <f>SUM(AC11,BE11)</f>
        <v>0</v>
      </c>
      <c r="CH11" s="121">
        <f>SUM(AD11,BF11)</f>
        <v>19660</v>
      </c>
      <c r="CI11" s="121">
        <f>SUM(AE11,BG11)</f>
        <v>1024871</v>
      </c>
    </row>
    <row r="12" spans="1:87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1903547</v>
      </c>
      <c r="M12" s="121">
        <f>+SUM(N12:Q12)</f>
        <v>722644</v>
      </c>
      <c r="N12" s="121">
        <v>106602</v>
      </c>
      <c r="O12" s="121">
        <v>581622</v>
      </c>
      <c r="P12" s="121">
        <v>34420</v>
      </c>
      <c r="Q12" s="121">
        <v>0</v>
      </c>
      <c r="R12" s="121">
        <f>+SUM(S12:U12)</f>
        <v>70028</v>
      </c>
      <c r="S12" s="121">
        <v>48337</v>
      </c>
      <c r="T12" s="121">
        <v>21691</v>
      </c>
      <c r="U12" s="121">
        <v>0</v>
      </c>
      <c r="V12" s="121">
        <v>0</v>
      </c>
      <c r="W12" s="121">
        <f>+SUM(X12:AA12)</f>
        <v>1110875</v>
      </c>
      <c r="X12" s="121">
        <v>48091</v>
      </c>
      <c r="Y12" s="121">
        <v>1002331</v>
      </c>
      <c r="Z12" s="121">
        <v>48655</v>
      </c>
      <c r="AA12" s="121">
        <v>11798</v>
      </c>
      <c r="AB12" s="121">
        <v>0</v>
      </c>
      <c r="AC12" s="121">
        <v>0</v>
      </c>
      <c r="AD12" s="121">
        <v>60100</v>
      </c>
      <c r="AE12" s="121">
        <f>+SUM(D12,L12,AD12)</f>
        <v>1963647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209897</v>
      </c>
      <c r="AO12" s="121">
        <f>+SUM(AP12:AS12)</f>
        <v>36685</v>
      </c>
      <c r="AP12" s="121">
        <v>36685</v>
      </c>
      <c r="AQ12" s="121">
        <v>0</v>
      </c>
      <c r="AR12" s="121">
        <v>0</v>
      </c>
      <c r="AS12" s="121">
        <v>0</v>
      </c>
      <c r="AT12" s="121">
        <f>+SUM(AU12:AW12)</f>
        <v>4583</v>
      </c>
      <c r="AU12" s="121">
        <v>0</v>
      </c>
      <c r="AV12" s="121">
        <v>4583</v>
      </c>
      <c r="AW12" s="121">
        <v>0</v>
      </c>
      <c r="AX12" s="121">
        <v>0</v>
      </c>
      <c r="AY12" s="121">
        <f>+SUM(AZ12:BC12)</f>
        <v>168629</v>
      </c>
      <c r="AZ12" s="121">
        <v>0</v>
      </c>
      <c r="BA12" s="121">
        <v>168629</v>
      </c>
      <c r="BB12" s="121">
        <v>0</v>
      </c>
      <c r="BC12" s="121">
        <v>0</v>
      </c>
      <c r="BD12" s="121">
        <v>0</v>
      </c>
      <c r="BE12" s="121">
        <v>0</v>
      </c>
      <c r="BF12" s="121">
        <v>17629</v>
      </c>
      <c r="BG12" s="121">
        <f>+SUM(BF12,AN12,AF12)</f>
        <v>227526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2113444</v>
      </c>
      <c r="BQ12" s="121">
        <f>SUM(M12,AO12)</f>
        <v>759329</v>
      </c>
      <c r="BR12" s="121">
        <f>SUM(N12,AP12)</f>
        <v>143287</v>
      </c>
      <c r="BS12" s="121">
        <f>SUM(O12,AQ12)</f>
        <v>581622</v>
      </c>
      <c r="BT12" s="121">
        <f>SUM(P12,AR12)</f>
        <v>34420</v>
      </c>
      <c r="BU12" s="121">
        <f>SUM(Q12,AS12)</f>
        <v>0</v>
      </c>
      <c r="BV12" s="121">
        <f>SUM(R12,AT12)</f>
        <v>74611</v>
      </c>
      <c r="BW12" s="121">
        <f>SUM(S12,AU12)</f>
        <v>48337</v>
      </c>
      <c r="BX12" s="121">
        <f>SUM(T12,AV12)</f>
        <v>26274</v>
      </c>
      <c r="BY12" s="121">
        <f>SUM(U12,AW12)</f>
        <v>0</v>
      </c>
      <c r="BZ12" s="121">
        <f>SUM(V12,AX12)</f>
        <v>0</v>
      </c>
      <c r="CA12" s="121">
        <f>SUM(W12,AY12)</f>
        <v>1279504</v>
      </c>
      <c r="CB12" s="121">
        <f>SUM(X12,AZ12)</f>
        <v>48091</v>
      </c>
      <c r="CC12" s="121">
        <f>SUM(Y12,BA12)</f>
        <v>1170960</v>
      </c>
      <c r="CD12" s="121">
        <f>SUM(Z12,BB12)</f>
        <v>48655</v>
      </c>
      <c r="CE12" s="121">
        <f>SUM(AA12,BC12)</f>
        <v>11798</v>
      </c>
      <c r="CF12" s="121">
        <f>SUM(AB12,BD12)</f>
        <v>0</v>
      </c>
      <c r="CG12" s="121">
        <f>SUM(AC12,BE12)</f>
        <v>0</v>
      </c>
      <c r="CH12" s="121">
        <f>SUM(AD12,BF12)</f>
        <v>77729</v>
      </c>
      <c r="CI12" s="121">
        <f>SUM(AE12,BG12)</f>
        <v>2191173</v>
      </c>
    </row>
    <row r="13" spans="1:87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1568381</v>
      </c>
      <c r="M13" s="121">
        <f>+SUM(N13:Q13)</f>
        <v>609675</v>
      </c>
      <c r="N13" s="121">
        <v>149164</v>
      </c>
      <c r="O13" s="121">
        <v>333707</v>
      </c>
      <c r="P13" s="121">
        <v>126804</v>
      </c>
      <c r="Q13" s="121">
        <v>0</v>
      </c>
      <c r="R13" s="121">
        <f>+SUM(S13:U13)</f>
        <v>181022</v>
      </c>
      <c r="S13" s="121">
        <v>20543</v>
      </c>
      <c r="T13" s="121">
        <v>148377</v>
      </c>
      <c r="U13" s="121">
        <v>12102</v>
      </c>
      <c r="V13" s="121">
        <v>19861</v>
      </c>
      <c r="W13" s="121">
        <f>+SUM(X13:AA13)</f>
        <v>757823</v>
      </c>
      <c r="X13" s="121">
        <v>22091</v>
      </c>
      <c r="Y13" s="121">
        <v>681647</v>
      </c>
      <c r="Z13" s="121">
        <v>31992</v>
      </c>
      <c r="AA13" s="121">
        <v>22093</v>
      </c>
      <c r="AB13" s="121">
        <v>0</v>
      </c>
      <c r="AC13" s="121">
        <v>0</v>
      </c>
      <c r="AD13" s="121">
        <v>101781</v>
      </c>
      <c r="AE13" s="121">
        <f>+SUM(D13,L13,AD13)</f>
        <v>1670162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241391</v>
      </c>
      <c r="AO13" s="121">
        <f>+SUM(AP13:AS13)</f>
        <v>25472</v>
      </c>
      <c r="AP13" s="121">
        <v>25472</v>
      </c>
      <c r="AQ13" s="121">
        <v>0</v>
      </c>
      <c r="AR13" s="121">
        <v>0</v>
      </c>
      <c r="AS13" s="121">
        <v>0</v>
      </c>
      <c r="AT13" s="121">
        <f>+SUM(AU13:AW13)</f>
        <v>36410</v>
      </c>
      <c r="AU13" s="121">
        <v>0</v>
      </c>
      <c r="AV13" s="121">
        <v>36410</v>
      </c>
      <c r="AW13" s="121">
        <v>0</v>
      </c>
      <c r="AX13" s="121">
        <v>0</v>
      </c>
      <c r="AY13" s="121">
        <f>+SUM(AZ13:BC13)</f>
        <v>179509</v>
      </c>
      <c r="AZ13" s="121">
        <v>153109</v>
      </c>
      <c r="BA13" s="121">
        <v>26400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241391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1809772</v>
      </c>
      <c r="BQ13" s="121">
        <f>SUM(M13,AO13)</f>
        <v>635147</v>
      </c>
      <c r="BR13" s="121">
        <f>SUM(N13,AP13)</f>
        <v>174636</v>
      </c>
      <c r="BS13" s="121">
        <f>SUM(O13,AQ13)</f>
        <v>333707</v>
      </c>
      <c r="BT13" s="121">
        <f>SUM(P13,AR13)</f>
        <v>126804</v>
      </c>
      <c r="BU13" s="121">
        <f>SUM(Q13,AS13)</f>
        <v>0</v>
      </c>
      <c r="BV13" s="121">
        <f>SUM(R13,AT13)</f>
        <v>217432</v>
      </c>
      <c r="BW13" s="121">
        <f>SUM(S13,AU13)</f>
        <v>20543</v>
      </c>
      <c r="BX13" s="121">
        <f>SUM(T13,AV13)</f>
        <v>184787</v>
      </c>
      <c r="BY13" s="121">
        <f>SUM(U13,AW13)</f>
        <v>12102</v>
      </c>
      <c r="BZ13" s="121">
        <f>SUM(V13,AX13)</f>
        <v>19861</v>
      </c>
      <c r="CA13" s="121">
        <f>SUM(W13,AY13)</f>
        <v>937332</v>
      </c>
      <c r="CB13" s="121">
        <f>SUM(X13,AZ13)</f>
        <v>175200</v>
      </c>
      <c r="CC13" s="121">
        <f>SUM(Y13,BA13)</f>
        <v>708047</v>
      </c>
      <c r="CD13" s="121">
        <f>SUM(Z13,BB13)</f>
        <v>31992</v>
      </c>
      <c r="CE13" s="121">
        <f>SUM(AA13,BC13)</f>
        <v>22093</v>
      </c>
      <c r="CF13" s="121">
        <f>SUM(AB13,BD13)</f>
        <v>0</v>
      </c>
      <c r="CG13" s="121">
        <f>SUM(AC13,BE13)</f>
        <v>0</v>
      </c>
      <c r="CH13" s="121">
        <f>SUM(AD13,BF13)</f>
        <v>101781</v>
      </c>
      <c r="CI13" s="121">
        <f>SUM(AE13,BG13)</f>
        <v>1911553</v>
      </c>
    </row>
    <row r="14" spans="1:87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309115</v>
      </c>
      <c r="M14" s="121">
        <f>+SUM(N14:Q14)</f>
        <v>73003</v>
      </c>
      <c r="N14" s="121">
        <v>35559</v>
      </c>
      <c r="O14" s="121">
        <v>37444</v>
      </c>
      <c r="P14" s="121">
        <v>0</v>
      </c>
      <c r="Q14" s="121">
        <v>0</v>
      </c>
      <c r="R14" s="121">
        <f>+SUM(S14:U14)</f>
        <v>31562</v>
      </c>
      <c r="S14" s="121">
        <v>30278</v>
      </c>
      <c r="T14" s="121">
        <v>0</v>
      </c>
      <c r="U14" s="121">
        <v>1284</v>
      </c>
      <c r="V14" s="121">
        <v>0</v>
      </c>
      <c r="W14" s="121">
        <f>+SUM(X14:AA14)</f>
        <v>204550</v>
      </c>
      <c r="X14" s="121">
        <v>177203</v>
      </c>
      <c r="Y14" s="121">
        <v>20235</v>
      </c>
      <c r="Z14" s="121">
        <v>7112</v>
      </c>
      <c r="AA14" s="121">
        <v>0</v>
      </c>
      <c r="AB14" s="121">
        <v>252139</v>
      </c>
      <c r="AC14" s="121">
        <v>0</v>
      </c>
      <c r="AD14" s="121">
        <v>0</v>
      </c>
      <c r="AE14" s="121">
        <f>+SUM(D14,L14,AD14)</f>
        <v>309115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193533</v>
      </c>
      <c r="AO14" s="121">
        <f>+SUM(AP14:AS14)</f>
        <v>7218</v>
      </c>
      <c r="AP14" s="121">
        <v>7218</v>
      </c>
      <c r="AQ14" s="121">
        <v>0</v>
      </c>
      <c r="AR14" s="121">
        <v>0</v>
      </c>
      <c r="AS14" s="121">
        <v>0</v>
      </c>
      <c r="AT14" s="121">
        <f>+SUM(AU14:AW14)</f>
        <v>186315</v>
      </c>
      <c r="AU14" s="121">
        <v>4493</v>
      </c>
      <c r="AV14" s="121">
        <v>167639</v>
      </c>
      <c r="AW14" s="121">
        <v>14183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193533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502648</v>
      </c>
      <c r="BQ14" s="121">
        <f>SUM(M14,AO14)</f>
        <v>80221</v>
      </c>
      <c r="BR14" s="121">
        <f>SUM(N14,AP14)</f>
        <v>42777</v>
      </c>
      <c r="BS14" s="121">
        <f>SUM(O14,AQ14)</f>
        <v>37444</v>
      </c>
      <c r="BT14" s="121">
        <f>SUM(P14,AR14)</f>
        <v>0</v>
      </c>
      <c r="BU14" s="121">
        <f>SUM(Q14,AS14)</f>
        <v>0</v>
      </c>
      <c r="BV14" s="121">
        <f>SUM(R14,AT14)</f>
        <v>217877</v>
      </c>
      <c r="BW14" s="121">
        <f>SUM(S14,AU14)</f>
        <v>34771</v>
      </c>
      <c r="BX14" s="121">
        <f>SUM(T14,AV14)</f>
        <v>167639</v>
      </c>
      <c r="BY14" s="121">
        <f>SUM(U14,AW14)</f>
        <v>15467</v>
      </c>
      <c r="BZ14" s="121">
        <f>SUM(V14,AX14)</f>
        <v>0</v>
      </c>
      <c r="CA14" s="121">
        <f>SUM(W14,AY14)</f>
        <v>204550</v>
      </c>
      <c r="CB14" s="121">
        <f>SUM(X14,AZ14)</f>
        <v>177203</v>
      </c>
      <c r="CC14" s="121">
        <f>SUM(Y14,BA14)</f>
        <v>20235</v>
      </c>
      <c r="CD14" s="121">
        <f>SUM(Z14,BB14)</f>
        <v>7112</v>
      </c>
      <c r="CE14" s="121">
        <f>SUM(AA14,BC14)</f>
        <v>0</v>
      </c>
      <c r="CF14" s="121">
        <f>SUM(AB14,BD14)</f>
        <v>252139</v>
      </c>
      <c r="CG14" s="121">
        <f>SUM(AC14,BE14)</f>
        <v>0</v>
      </c>
      <c r="CH14" s="121">
        <f>SUM(AD14,BF14)</f>
        <v>0</v>
      </c>
      <c r="CI14" s="121">
        <f>SUM(AE14,BG14)</f>
        <v>502648</v>
      </c>
    </row>
    <row r="15" spans="1:87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+SUM(E15,J15)</f>
        <v>8910</v>
      </c>
      <c r="E15" s="121">
        <f>+SUM(F15:I15)</f>
        <v>8910</v>
      </c>
      <c r="F15" s="121">
        <v>0</v>
      </c>
      <c r="G15" s="121">
        <v>8910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429350</v>
      </c>
      <c r="M15" s="121">
        <f>+SUM(N15:Q15)</f>
        <v>286027</v>
      </c>
      <c r="N15" s="121">
        <v>79113</v>
      </c>
      <c r="O15" s="121">
        <v>164459</v>
      </c>
      <c r="P15" s="121">
        <v>42455</v>
      </c>
      <c r="Q15" s="121">
        <v>0</v>
      </c>
      <c r="R15" s="121">
        <f>+SUM(S15:U15)</f>
        <v>33286</v>
      </c>
      <c r="S15" s="121">
        <v>5081</v>
      </c>
      <c r="T15" s="121">
        <v>27592</v>
      </c>
      <c r="U15" s="121">
        <v>613</v>
      </c>
      <c r="V15" s="121">
        <v>0</v>
      </c>
      <c r="W15" s="121">
        <f>+SUM(X15:AA15)</f>
        <v>110037</v>
      </c>
      <c r="X15" s="121">
        <v>82830</v>
      </c>
      <c r="Y15" s="121">
        <v>19666</v>
      </c>
      <c r="Z15" s="121">
        <v>3037</v>
      </c>
      <c r="AA15" s="121">
        <v>4504</v>
      </c>
      <c r="AB15" s="121">
        <v>228168</v>
      </c>
      <c r="AC15" s="121">
        <v>0</v>
      </c>
      <c r="AD15" s="121">
        <v>16241</v>
      </c>
      <c r="AE15" s="121">
        <f>+SUM(D15,L15,AD15)</f>
        <v>454501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46360</v>
      </c>
      <c r="AO15" s="121">
        <f>+SUM(AP15:AS15)</f>
        <v>5587</v>
      </c>
      <c r="AP15" s="121">
        <v>5587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40773</v>
      </c>
      <c r="AZ15" s="121">
        <v>0</v>
      </c>
      <c r="BA15" s="121">
        <v>0</v>
      </c>
      <c r="BB15" s="121">
        <v>0</v>
      </c>
      <c r="BC15" s="121">
        <v>40773</v>
      </c>
      <c r="BD15" s="121">
        <v>197904</v>
      </c>
      <c r="BE15" s="121">
        <v>0</v>
      </c>
      <c r="BF15" s="121">
        <v>11603</v>
      </c>
      <c r="BG15" s="121">
        <f>+SUM(BF15,AN15,AF15)</f>
        <v>57963</v>
      </c>
      <c r="BH15" s="121">
        <f>SUM(D15,AF15)</f>
        <v>8910</v>
      </c>
      <c r="BI15" s="121">
        <f>SUM(E15,AG15)</f>
        <v>8910</v>
      </c>
      <c r="BJ15" s="121">
        <f>SUM(F15,AH15)</f>
        <v>0</v>
      </c>
      <c r="BK15" s="121">
        <f>SUM(G15,AI15)</f>
        <v>8910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475710</v>
      </c>
      <c r="BQ15" s="121">
        <f>SUM(M15,AO15)</f>
        <v>291614</v>
      </c>
      <c r="BR15" s="121">
        <f>SUM(N15,AP15)</f>
        <v>84700</v>
      </c>
      <c r="BS15" s="121">
        <f>SUM(O15,AQ15)</f>
        <v>164459</v>
      </c>
      <c r="BT15" s="121">
        <f>SUM(P15,AR15)</f>
        <v>42455</v>
      </c>
      <c r="BU15" s="121">
        <f>SUM(Q15,AS15)</f>
        <v>0</v>
      </c>
      <c r="BV15" s="121">
        <f>SUM(R15,AT15)</f>
        <v>33286</v>
      </c>
      <c r="BW15" s="121">
        <f>SUM(S15,AU15)</f>
        <v>5081</v>
      </c>
      <c r="BX15" s="121">
        <f>SUM(T15,AV15)</f>
        <v>27592</v>
      </c>
      <c r="BY15" s="121">
        <f>SUM(U15,AW15)</f>
        <v>613</v>
      </c>
      <c r="BZ15" s="121">
        <f>SUM(V15,AX15)</f>
        <v>0</v>
      </c>
      <c r="CA15" s="121">
        <f>SUM(W15,AY15)</f>
        <v>150810</v>
      </c>
      <c r="CB15" s="121">
        <f>SUM(X15,AZ15)</f>
        <v>82830</v>
      </c>
      <c r="CC15" s="121">
        <f>SUM(Y15,BA15)</f>
        <v>19666</v>
      </c>
      <c r="CD15" s="121">
        <f>SUM(Z15,BB15)</f>
        <v>3037</v>
      </c>
      <c r="CE15" s="121">
        <f>SUM(AA15,BC15)</f>
        <v>45277</v>
      </c>
      <c r="CF15" s="121">
        <f>SUM(AB15,BD15)</f>
        <v>426072</v>
      </c>
      <c r="CG15" s="121">
        <f>SUM(AC15,BE15)</f>
        <v>0</v>
      </c>
      <c r="CH15" s="121">
        <f>SUM(AD15,BF15)</f>
        <v>27844</v>
      </c>
      <c r="CI15" s="121">
        <f>SUM(AE15,BG15)</f>
        <v>512464</v>
      </c>
    </row>
    <row r="16" spans="1:87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1714602</v>
      </c>
      <c r="M16" s="121">
        <f>+SUM(N16:Q16)</f>
        <v>151979</v>
      </c>
      <c r="N16" s="121">
        <v>115972</v>
      </c>
      <c r="O16" s="121">
        <v>0</v>
      </c>
      <c r="P16" s="121">
        <v>36007</v>
      </c>
      <c r="Q16" s="121">
        <v>0</v>
      </c>
      <c r="R16" s="121">
        <f>+SUM(S16:U16)</f>
        <v>33396</v>
      </c>
      <c r="S16" s="121">
        <v>0</v>
      </c>
      <c r="T16" s="121">
        <v>31909</v>
      </c>
      <c r="U16" s="121">
        <v>1487</v>
      </c>
      <c r="V16" s="121">
        <v>0</v>
      </c>
      <c r="W16" s="121">
        <f>+SUM(X16:AA16)</f>
        <v>1529227</v>
      </c>
      <c r="X16" s="121">
        <v>765144</v>
      </c>
      <c r="Y16" s="121">
        <v>689392</v>
      </c>
      <c r="Z16" s="121">
        <v>43349</v>
      </c>
      <c r="AA16" s="121">
        <v>31342</v>
      </c>
      <c r="AB16" s="121">
        <v>0</v>
      </c>
      <c r="AC16" s="121">
        <v>0</v>
      </c>
      <c r="AD16" s="121">
        <v>70094</v>
      </c>
      <c r="AE16" s="121">
        <f>+SUM(D16,L16,AD16)</f>
        <v>1784696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409359</v>
      </c>
      <c r="AO16" s="121">
        <f>+SUM(AP16:AS16)</f>
        <v>24381</v>
      </c>
      <c r="AP16" s="121">
        <v>24381</v>
      </c>
      <c r="AQ16" s="121">
        <v>0</v>
      </c>
      <c r="AR16" s="121">
        <v>0</v>
      </c>
      <c r="AS16" s="121">
        <v>0</v>
      </c>
      <c r="AT16" s="121">
        <f>+SUM(AU16:AW16)</f>
        <v>47852</v>
      </c>
      <c r="AU16" s="121">
        <v>0</v>
      </c>
      <c r="AV16" s="121">
        <v>41183</v>
      </c>
      <c r="AW16" s="121">
        <v>6669</v>
      </c>
      <c r="AX16" s="121">
        <v>0</v>
      </c>
      <c r="AY16" s="121">
        <f>+SUM(AZ16:BC16)</f>
        <v>337126</v>
      </c>
      <c r="AZ16" s="121">
        <v>100251</v>
      </c>
      <c r="BA16" s="121">
        <v>236875</v>
      </c>
      <c r="BB16" s="121">
        <v>0</v>
      </c>
      <c r="BC16" s="121">
        <v>0</v>
      </c>
      <c r="BD16" s="121">
        <v>0</v>
      </c>
      <c r="BE16" s="121">
        <v>0</v>
      </c>
      <c r="BF16" s="121">
        <v>843</v>
      </c>
      <c r="BG16" s="121">
        <f>+SUM(BF16,AN16,AF16)</f>
        <v>410202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2123961</v>
      </c>
      <c r="BQ16" s="121">
        <f>SUM(M16,AO16)</f>
        <v>176360</v>
      </c>
      <c r="BR16" s="121">
        <f>SUM(N16,AP16)</f>
        <v>140353</v>
      </c>
      <c r="BS16" s="121">
        <f>SUM(O16,AQ16)</f>
        <v>0</v>
      </c>
      <c r="BT16" s="121">
        <f>SUM(P16,AR16)</f>
        <v>36007</v>
      </c>
      <c r="BU16" s="121">
        <f>SUM(Q16,AS16)</f>
        <v>0</v>
      </c>
      <c r="BV16" s="121">
        <f>SUM(R16,AT16)</f>
        <v>81248</v>
      </c>
      <c r="BW16" s="121">
        <f>SUM(S16,AU16)</f>
        <v>0</v>
      </c>
      <c r="BX16" s="121">
        <f>SUM(T16,AV16)</f>
        <v>73092</v>
      </c>
      <c r="BY16" s="121">
        <f>SUM(U16,AW16)</f>
        <v>8156</v>
      </c>
      <c r="BZ16" s="121">
        <f>SUM(V16,AX16)</f>
        <v>0</v>
      </c>
      <c r="CA16" s="121">
        <f>SUM(W16,AY16)</f>
        <v>1866353</v>
      </c>
      <c r="CB16" s="121">
        <f>SUM(X16,AZ16)</f>
        <v>865395</v>
      </c>
      <c r="CC16" s="121">
        <f>SUM(Y16,BA16)</f>
        <v>926267</v>
      </c>
      <c r="CD16" s="121">
        <f>SUM(Z16,BB16)</f>
        <v>43349</v>
      </c>
      <c r="CE16" s="121">
        <f>SUM(AA16,BC16)</f>
        <v>31342</v>
      </c>
      <c r="CF16" s="121">
        <f>SUM(AB16,BD16)</f>
        <v>0</v>
      </c>
      <c r="CG16" s="121">
        <f>SUM(AC16,BE16)</f>
        <v>0</v>
      </c>
      <c r="CH16" s="121">
        <f>SUM(AD16,BF16)</f>
        <v>70937</v>
      </c>
      <c r="CI16" s="121">
        <f>SUM(AE16,BG16)</f>
        <v>2194898</v>
      </c>
    </row>
    <row r="17" spans="1:87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+SUM(E17,J17)</f>
        <v>2793</v>
      </c>
      <c r="E17" s="121">
        <f>+SUM(F17:I17)</f>
        <v>2793</v>
      </c>
      <c r="F17" s="121">
        <v>0</v>
      </c>
      <c r="G17" s="121">
        <v>0</v>
      </c>
      <c r="H17" s="121">
        <v>2793</v>
      </c>
      <c r="I17" s="121">
        <v>0</v>
      </c>
      <c r="J17" s="121">
        <v>0</v>
      </c>
      <c r="K17" s="121">
        <v>57737</v>
      </c>
      <c r="L17" s="121">
        <f>+SUM(M17,R17,V17,W17,AC17)</f>
        <v>449328</v>
      </c>
      <c r="M17" s="121">
        <f>+SUM(N17:Q17)</f>
        <v>199844</v>
      </c>
      <c r="N17" s="121">
        <v>26891</v>
      </c>
      <c r="O17" s="121">
        <v>155576</v>
      </c>
      <c r="P17" s="121">
        <v>17373</v>
      </c>
      <c r="Q17" s="121">
        <v>4</v>
      </c>
      <c r="R17" s="121">
        <f>+SUM(S17:U17)</f>
        <v>45102</v>
      </c>
      <c r="S17" s="121">
        <v>11693</v>
      </c>
      <c r="T17" s="121">
        <v>435</v>
      </c>
      <c r="U17" s="121">
        <v>32974</v>
      </c>
      <c r="V17" s="121">
        <v>0</v>
      </c>
      <c r="W17" s="121">
        <f>+SUM(X17:AA17)</f>
        <v>204382</v>
      </c>
      <c r="X17" s="121">
        <v>189101</v>
      </c>
      <c r="Y17" s="121">
        <v>170</v>
      </c>
      <c r="Z17" s="121">
        <v>64</v>
      </c>
      <c r="AA17" s="121">
        <v>15047</v>
      </c>
      <c r="AB17" s="121">
        <v>304880</v>
      </c>
      <c r="AC17" s="121">
        <v>0</v>
      </c>
      <c r="AD17" s="121">
        <v>0</v>
      </c>
      <c r="AE17" s="121">
        <f>+SUM(D17,L17,AD17)</f>
        <v>452121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16851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16851</v>
      </c>
      <c r="AU17" s="121">
        <v>16851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263958</v>
      </c>
      <c r="BE17" s="121">
        <v>0</v>
      </c>
      <c r="BF17" s="121">
        <v>0</v>
      </c>
      <c r="BG17" s="121">
        <f>+SUM(BF17,AN17,AF17)</f>
        <v>16851</v>
      </c>
      <c r="BH17" s="121">
        <f>SUM(D17,AF17)</f>
        <v>2793</v>
      </c>
      <c r="BI17" s="121">
        <f>SUM(E17,AG17)</f>
        <v>2793</v>
      </c>
      <c r="BJ17" s="121">
        <f>SUM(F17,AH17)</f>
        <v>0</v>
      </c>
      <c r="BK17" s="121">
        <f>SUM(G17,AI17)</f>
        <v>0</v>
      </c>
      <c r="BL17" s="121">
        <f>SUM(H17,AJ17)</f>
        <v>2793</v>
      </c>
      <c r="BM17" s="121">
        <f>SUM(I17,AK17)</f>
        <v>0</v>
      </c>
      <c r="BN17" s="121">
        <f>SUM(J17,AL17)</f>
        <v>0</v>
      </c>
      <c r="BO17" s="121">
        <f>SUM(K17,AM17)</f>
        <v>57737</v>
      </c>
      <c r="BP17" s="121">
        <f>SUM(L17,AN17)</f>
        <v>466179</v>
      </c>
      <c r="BQ17" s="121">
        <f>SUM(M17,AO17)</f>
        <v>199844</v>
      </c>
      <c r="BR17" s="121">
        <f>SUM(N17,AP17)</f>
        <v>26891</v>
      </c>
      <c r="BS17" s="121">
        <f>SUM(O17,AQ17)</f>
        <v>155576</v>
      </c>
      <c r="BT17" s="121">
        <f>SUM(P17,AR17)</f>
        <v>17373</v>
      </c>
      <c r="BU17" s="121">
        <f>SUM(Q17,AS17)</f>
        <v>4</v>
      </c>
      <c r="BV17" s="121">
        <f>SUM(R17,AT17)</f>
        <v>61953</v>
      </c>
      <c r="BW17" s="121">
        <f>SUM(S17,AU17)</f>
        <v>28544</v>
      </c>
      <c r="BX17" s="121">
        <f>SUM(T17,AV17)</f>
        <v>435</v>
      </c>
      <c r="BY17" s="121">
        <f>SUM(U17,AW17)</f>
        <v>32974</v>
      </c>
      <c r="BZ17" s="121">
        <f>SUM(V17,AX17)</f>
        <v>0</v>
      </c>
      <c r="CA17" s="121">
        <f>SUM(W17,AY17)</f>
        <v>204382</v>
      </c>
      <c r="CB17" s="121">
        <f>SUM(X17,AZ17)</f>
        <v>189101</v>
      </c>
      <c r="CC17" s="121">
        <f>SUM(Y17,BA17)</f>
        <v>170</v>
      </c>
      <c r="CD17" s="121">
        <f>SUM(Z17,BB17)</f>
        <v>64</v>
      </c>
      <c r="CE17" s="121">
        <f>SUM(AA17,BC17)</f>
        <v>15047</v>
      </c>
      <c r="CF17" s="121">
        <f>SUM(AB17,BD17)</f>
        <v>568838</v>
      </c>
      <c r="CG17" s="121">
        <f>SUM(AC17,BE17)</f>
        <v>0</v>
      </c>
      <c r="CH17" s="121">
        <f>SUM(AD17,BF17)</f>
        <v>0</v>
      </c>
      <c r="CI17" s="121">
        <f>SUM(AE17,BG17)</f>
        <v>468972</v>
      </c>
    </row>
    <row r="18" spans="1:87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658977</v>
      </c>
      <c r="M18" s="121">
        <f>+SUM(N18:Q18)</f>
        <v>183470</v>
      </c>
      <c r="N18" s="121">
        <v>12893</v>
      </c>
      <c r="O18" s="121">
        <v>170577</v>
      </c>
      <c r="P18" s="121">
        <v>0</v>
      </c>
      <c r="Q18" s="121">
        <v>0</v>
      </c>
      <c r="R18" s="121">
        <f>+SUM(S18:U18)</f>
        <v>50015</v>
      </c>
      <c r="S18" s="121">
        <v>14228</v>
      </c>
      <c r="T18" s="121">
        <v>11590</v>
      </c>
      <c r="U18" s="121">
        <v>24197</v>
      </c>
      <c r="V18" s="121">
        <v>6589</v>
      </c>
      <c r="W18" s="121">
        <f>+SUM(X18:AA18)</f>
        <v>418903</v>
      </c>
      <c r="X18" s="121">
        <v>0</v>
      </c>
      <c r="Y18" s="121">
        <v>0</v>
      </c>
      <c r="Z18" s="121">
        <v>417818</v>
      </c>
      <c r="AA18" s="121">
        <v>1085</v>
      </c>
      <c r="AB18" s="121">
        <v>0</v>
      </c>
      <c r="AC18" s="121">
        <v>0</v>
      </c>
      <c r="AD18" s="121">
        <v>15376</v>
      </c>
      <c r="AE18" s="121">
        <f>+SUM(D18,L18,AD18)</f>
        <v>674353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28233</v>
      </c>
      <c r="AO18" s="121">
        <f>+SUM(AP18:AS18)</f>
        <v>12893</v>
      </c>
      <c r="AP18" s="121">
        <v>12893</v>
      </c>
      <c r="AQ18" s="121">
        <v>0</v>
      </c>
      <c r="AR18" s="121">
        <v>0</v>
      </c>
      <c r="AS18" s="121">
        <v>0</v>
      </c>
      <c r="AT18" s="121">
        <f>+SUM(AU18:AW18)</f>
        <v>1568</v>
      </c>
      <c r="AU18" s="121">
        <v>1568</v>
      </c>
      <c r="AV18" s="121">
        <v>0</v>
      </c>
      <c r="AW18" s="121">
        <v>0</v>
      </c>
      <c r="AX18" s="121">
        <v>0</v>
      </c>
      <c r="AY18" s="121">
        <f>+SUM(AZ18:BC18)</f>
        <v>13772</v>
      </c>
      <c r="AZ18" s="121">
        <v>0</v>
      </c>
      <c r="BA18" s="121">
        <v>0</v>
      </c>
      <c r="BB18" s="121">
        <v>13772</v>
      </c>
      <c r="BC18" s="121">
        <v>0</v>
      </c>
      <c r="BD18" s="121">
        <v>52907</v>
      </c>
      <c r="BE18" s="121">
        <v>0</v>
      </c>
      <c r="BF18" s="121">
        <v>1727</v>
      </c>
      <c r="BG18" s="121">
        <f>+SUM(BF18,AN18,AF18)</f>
        <v>29960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687210</v>
      </c>
      <c r="BQ18" s="121">
        <f>SUM(M18,AO18)</f>
        <v>196363</v>
      </c>
      <c r="BR18" s="121">
        <f>SUM(N18,AP18)</f>
        <v>25786</v>
      </c>
      <c r="BS18" s="121">
        <f>SUM(O18,AQ18)</f>
        <v>170577</v>
      </c>
      <c r="BT18" s="121">
        <f>SUM(P18,AR18)</f>
        <v>0</v>
      </c>
      <c r="BU18" s="121">
        <f>SUM(Q18,AS18)</f>
        <v>0</v>
      </c>
      <c r="BV18" s="121">
        <f>SUM(R18,AT18)</f>
        <v>51583</v>
      </c>
      <c r="BW18" s="121">
        <f>SUM(S18,AU18)</f>
        <v>15796</v>
      </c>
      <c r="BX18" s="121">
        <f>SUM(T18,AV18)</f>
        <v>11590</v>
      </c>
      <c r="BY18" s="121">
        <f>SUM(U18,AW18)</f>
        <v>24197</v>
      </c>
      <c r="BZ18" s="121">
        <f>SUM(V18,AX18)</f>
        <v>6589</v>
      </c>
      <c r="CA18" s="121">
        <f>SUM(W18,AY18)</f>
        <v>432675</v>
      </c>
      <c r="CB18" s="121">
        <f>SUM(X18,AZ18)</f>
        <v>0</v>
      </c>
      <c r="CC18" s="121">
        <f>SUM(Y18,BA18)</f>
        <v>0</v>
      </c>
      <c r="CD18" s="121">
        <f>SUM(Z18,BB18)</f>
        <v>431590</v>
      </c>
      <c r="CE18" s="121">
        <f>SUM(AA18,BC18)</f>
        <v>1085</v>
      </c>
      <c r="CF18" s="121">
        <f>SUM(AB18,BD18)</f>
        <v>52907</v>
      </c>
      <c r="CG18" s="121">
        <f>SUM(AC18,BE18)</f>
        <v>0</v>
      </c>
      <c r="CH18" s="121">
        <f>SUM(AD18,BF18)</f>
        <v>17103</v>
      </c>
      <c r="CI18" s="121">
        <f>SUM(AE18,BG18)</f>
        <v>704313</v>
      </c>
    </row>
    <row r="19" spans="1:87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253148</v>
      </c>
      <c r="M19" s="121">
        <f>+SUM(N19:Q19)</f>
        <v>70171</v>
      </c>
      <c r="N19" s="121">
        <v>70171</v>
      </c>
      <c r="O19" s="121">
        <v>0</v>
      </c>
      <c r="P19" s="121">
        <v>0</v>
      </c>
      <c r="Q19" s="121">
        <v>0</v>
      </c>
      <c r="R19" s="121">
        <f>+SUM(S19:U19)</f>
        <v>10495</v>
      </c>
      <c r="S19" s="121">
        <v>0</v>
      </c>
      <c r="T19" s="121">
        <v>0</v>
      </c>
      <c r="U19" s="121">
        <v>10495</v>
      </c>
      <c r="V19" s="121">
        <v>0</v>
      </c>
      <c r="W19" s="121">
        <f>+SUM(X19:AA19)</f>
        <v>172482</v>
      </c>
      <c r="X19" s="121">
        <v>172482</v>
      </c>
      <c r="Y19" s="121">
        <v>0</v>
      </c>
      <c r="Z19" s="121">
        <v>0</v>
      </c>
      <c r="AA19" s="121">
        <v>0</v>
      </c>
      <c r="AB19" s="121">
        <v>110025</v>
      </c>
      <c r="AC19" s="121">
        <v>0</v>
      </c>
      <c r="AD19" s="121">
        <v>0</v>
      </c>
      <c r="AE19" s="121">
        <f>+SUM(D19,L19,AD19)</f>
        <v>253148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8537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8537</v>
      </c>
      <c r="AU19" s="121">
        <v>8537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60628</v>
      </c>
      <c r="BE19" s="121">
        <v>0</v>
      </c>
      <c r="BF19" s="121">
        <v>0</v>
      </c>
      <c r="BG19" s="121">
        <f>+SUM(BF19,AN19,AF19)</f>
        <v>8537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261685</v>
      </c>
      <c r="BQ19" s="121">
        <f>SUM(M19,AO19)</f>
        <v>70171</v>
      </c>
      <c r="BR19" s="121">
        <f>SUM(N19,AP19)</f>
        <v>70171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19032</v>
      </c>
      <c r="BW19" s="121">
        <f>SUM(S19,AU19)</f>
        <v>8537</v>
      </c>
      <c r="BX19" s="121">
        <f>SUM(T19,AV19)</f>
        <v>0</v>
      </c>
      <c r="BY19" s="121">
        <f>SUM(U19,AW19)</f>
        <v>10495</v>
      </c>
      <c r="BZ19" s="121">
        <f>SUM(V19,AX19)</f>
        <v>0</v>
      </c>
      <c r="CA19" s="121">
        <f>SUM(W19,AY19)</f>
        <v>172482</v>
      </c>
      <c r="CB19" s="121">
        <f>SUM(X19,AZ19)</f>
        <v>172482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170653</v>
      </c>
      <c r="CG19" s="121">
        <f>SUM(AC19,BE19)</f>
        <v>0</v>
      </c>
      <c r="CH19" s="121">
        <f>SUM(AD19,BF19)</f>
        <v>0</v>
      </c>
      <c r="CI19" s="121">
        <f>SUM(AE19,BG19)</f>
        <v>261685</v>
      </c>
    </row>
    <row r="20" spans="1:87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31581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1117</v>
      </c>
      <c r="S20" s="121">
        <v>1117</v>
      </c>
      <c r="T20" s="121">
        <v>0</v>
      </c>
      <c r="U20" s="121">
        <v>0</v>
      </c>
      <c r="V20" s="121">
        <v>380</v>
      </c>
      <c r="W20" s="121">
        <f>+SUM(X20:AA20)</f>
        <v>30084</v>
      </c>
      <c r="X20" s="121">
        <v>11770</v>
      </c>
      <c r="Y20" s="121">
        <v>14655</v>
      </c>
      <c r="Z20" s="121">
        <v>3659</v>
      </c>
      <c r="AA20" s="121">
        <v>0</v>
      </c>
      <c r="AB20" s="121">
        <v>3260</v>
      </c>
      <c r="AC20" s="121">
        <v>0</v>
      </c>
      <c r="AD20" s="121">
        <v>0</v>
      </c>
      <c r="AE20" s="121">
        <f>+SUM(D20,L20,AD20)</f>
        <v>31581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23547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31581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1117</v>
      </c>
      <c r="BW20" s="121">
        <f>SUM(S20,AU20)</f>
        <v>1117</v>
      </c>
      <c r="BX20" s="121">
        <f>SUM(T20,AV20)</f>
        <v>0</v>
      </c>
      <c r="BY20" s="121">
        <f>SUM(U20,AW20)</f>
        <v>0</v>
      </c>
      <c r="BZ20" s="121">
        <f>SUM(V20,AX20)</f>
        <v>380</v>
      </c>
      <c r="CA20" s="121">
        <f>SUM(W20,AY20)</f>
        <v>30084</v>
      </c>
      <c r="CB20" s="121">
        <f>SUM(X20,AZ20)</f>
        <v>11770</v>
      </c>
      <c r="CC20" s="121">
        <f>SUM(Y20,BA20)</f>
        <v>14655</v>
      </c>
      <c r="CD20" s="121">
        <f>SUM(Z20,BB20)</f>
        <v>3659</v>
      </c>
      <c r="CE20" s="121">
        <f>SUM(AA20,BC20)</f>
        <v>0</v>
      </c>
      <c r="CF20" s="121">
        <f>SUM(AB20,BD20)</f>
        <v>26807</v>
      </c>
      <c r="CG20" s="121">
        <f>SUM(AC20,BE20)</f>
        <v>0</v>
      </c>
      <c r="CH20" s="121">
        <f>SUM(AD20,BF20)</f>
        <v>0</v>
      </c>
      <c r="CI20" s="121">
        <f>SUM(AE20,BG20)</f>
        <v>31581</v>
      </c>
    </row>
    <row r="21" spans="1:87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+SUM(E21,J21)</f>
        <v>28736</v>
      </c>
      <c r="E21" s="121">
        <f>+SUM(F21:I21)</f>
        <v>28736</v>
      </c>
      <c r="F21" s="121">
        <v>0</v>
      </c>
      <c r="G21" s="121">
        <v>28736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242791</v>
      </c>
      <c r="M21" s="121">
        <f>+SUM(N21:Q21)</f>
        <v>103712</v>
      </c>
      <c r="N21" s="121">
        <v>15505</v>
      </c>
      <c r="O21" s="121">
        <v>67842</v>
      </c>
      <c r="P21" s="121">
        <v>20365</v>
      </c>
      <c r="Q21" s="121">
        <v>0</v>
      </c>
      <c r="R21" s="121">
        <f>+SUM(S21:U21)</f>
        <v>34232</v>
      </c>
      <c r="S21" s="121">
        <v>8781</v>
      </c>
      <c r="T21" s="121">
        <v>22292</v>
      </c>
      <c r="U21" s="121">
        <v>3159</v>
      </c>
      <c r="V21" s="121">
        <v>0</v>
      </c>
      <c r="W21" s="121">
        <f>+SUM(X21:AA21)</f>
        <v>104847</v>
      </c>
      <c r="X21" s="121">
        <v>33398</v>
      </c>
      <c r="Y21" s="121">
        <v>63934</v>
      </c>
      <c r="Z21" s="121">
        <v>6688</v>
      </c>
      <c r="AA21" s="121">
        <v>827</v>
      </c>
      <c r="AB21" s="121">
        <v>0</v>
      </c>
      <c r="AC21" s="121">
        <v>0</v>
      </c>
      <c r="AD21" s="121">
        <v>1381</v>
      </c>
      <c r="AE21" s="121">
        <f>+SUM(D21,L21,AD21)</f>
        <v>272908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119888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119888</v>
      </c>
      <c r="AZ21" s="121">
        <v>17183</v>
      </c>
      <c r="BA21" s="121">
        <v>0</v>
      </c>
      <c r="BB21" s="121">
        <v>102705</v>
      </c>
      <c r="BC21" s="121">
        <v>0</v>
      </c>
      <c r="BD21" s="121">
        <v>0</v>
      </c>
      <c r="BE21" s="121">
        <v>0</v>
      </c>
      <c r="BF21" s="121">
        <v>360</v>
      </c>
      <c r="BG21" s="121">
        <f>+SUM(BF21,AN21,AF21)</f>
        <v>120248</v>
      </c>
      <c r="BH21" s="121">
        <f>SUM(D21,AF21)</f>
        <v>28736</v>
      </c>
      <c r="BI21" s="121">
        <f>SUM(E21,AG21)</f>
        <v>28736</v>
      </c>
      <c r="BJ21" s="121">
        <f>SUM(F21,AH21)</f>
        <v>0</v>
      </c>
      <c r="BK21" s="121">
        <f>SUM(G21,AI21)</f>
        <v>28736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362679</v>
      </c>
      <c r="BQ21" s="121">
        <f>SUM(M21,AO21)</f>
        <v>103712</v>
      </c>
      <c r="BR21" s="121">
        <f>SUM(N21,AP21)</f>
        <v>15505</v>
      </c>
      <c r="BS21" s="121">
        <f>SUM(O21,AQ21)</f>
        <v>67842</v>
      </c>
      <c r="BT21" s="121">
        <f>SUM(P21,AR21)</f>
        <v>20365</v>
      </c>
      <c r="BU21" s="121">
        <f>SUM(Q21,AS21)</f>
        <v>0</v>
      </c>
      <c r="BV21" s="121">
        <f>SUM(R21,AT21)</f>
        <v>34232</v>
      </c>
      <c r="BW21" s="121">
        <f>SUM(S21,AU21)</f>
        <v>8781</v>
      </c>
      <c r="BX21" s="121">
        <f>SUM(T21,AV21)</f>
        <v>22292</v>
      </c>
      <c r="BY21" s="121">
        <f>SUM(U21,AW21)</f>
        <v>3159</v>
      </c>
      <c r="BZ21" s="121">
        <f>SUM(V21,AX21)</f>
        <v>0</v>
      </c>
      <c r="CA21" s="121">
        <f>SUM(W21,AY21)</f>
        <v>224735</v>
      </c>
      <c r="CB21" s="121">
        <f>SUM(X21,AZ21)</f>
        <v>50581</v>
      </c>
      <c r="CC21" s="121">
        <f>SUM(Y21,BA21)</f>
        <v>63934</v>
      </c>
      <c r="CD21" s="121">
        <f>SUM(Z21,BB21)</f>
        <v>109393</v>
      </c>
      <c r="CE21" s="121">
        <f>SUM(AA21,BC21)</f>
        <v>827</v>
      </c>
      <c r="CF21" s="121">
        <f>SUM(AB21,BD21)</f>
        <v>0</v>
      </c>
      <c r="CG21" s="121">
        <f>SUM(AC21,BE21)</f>
        <v>0</v>
      </c>
      <c r="CH21" s="121">
        <f>SUM(AD21,BF21)</f>
        <v>1741</v>
      </c>
      <c r="CI21" s="121">
        <f>SUM(AE21,BG21)</f>
        <v>393156</v>
      </c>
    </row>
    <row r="22" spans="1:87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+SUM(E22,J22)</f>
        <v>13255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13255</v>
      </c>
      <c r="K22" s="121">
        <v>0</v>
      </c>
      <c r="L22" s="121">
        <f>+SUM(M22,R22,V22,W22,AC22)</f>
        <v>286799</v>
      </c>
      <c r="M22" s="121">
        <f>+SUM(N22:Q22)</f>
        <v>134854</v>
      </c>
      <c r="N22" s="121">
        <v>26971</v>
      </c>
      <c r="O22" s="121">
        <v>94398</v>
      </c>
      <c r="P22" s="121">
        <v>13485</v>
      </c>
      <c r="Q22" s="121">
        <v>0</v>
      </c>
      <c r="R22" s="121">
        <f>+SUM(S22:U22)</f>
        <v>85459</v>
      </c>
      <c r="S22" s="121">
        <v>9637</v>
      </c>
      <c r="T22" s="121">
        <v>75822</v>
      </c>
      <c r="U22" s="121">
        <v>0</v>
      </c>
      <c r="V22" s="121">
        <v>9708</v>
      </c>
      <c r="W22" s="121">
        <f>+SUM(X22:AA22)</f>
        <v>56778</v>
      </c>
      <c r="X22" s="121">
        <v>0</v>
      </c>
      <c r="Y22" s="121">
        <v>17620</v>
      </c>
      <c r="Z22" s="121">
        <v>5246</v>
      </c>
      <c r="AA22" s="121">
        <v>33912</v>
      </c>
      <c r="AB22" s="121">
        <v>24396</v>
      </c>
      <c r="AC22" s="121">
        <v>0</v>
      </c>
      <c r="AD22" s="121">
        <v>0</v>
      </c>
      <c r="AE22" s="121">
        <f>+SUM(D22,L22,AD22)</f>
        <v>300054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13255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13255</v>
      </c>
      <c r="BO22" s="121">
        <f>SUM(K22,AM22)</f>
        <v>0</v>
      </c>
      <c r="BP22" s="121">
        <f>SUM(L22,AN22)</f>
        <v>286799</v>
      </c>
      <c r="BQ22" s="121">
        <f>SUM(M22,AO22)</f>
        <v>134854</v>
      </c>
      <c r="BR22" s="121">
        <f>SUM(N22,AP22)</f>
        <v>26971</v>
      </c>
      <c r="BS22" s="121">
        <f>SUM(O22,AQ22)</f>
        <v>94398</v>
      </c>
      <c r="BT22" s="121">
        <f>SUM(P22,AR22)</f>
        <v>13485</v>
      </c>
      <c r="BU22" s="121">
        <f>SUM(Q22,AS22)</f>
        <v>0</v>
      </c>
      <c r="BV22" s="121">
        <f>SUM(R22,AT22)</f>
        <v>85459</v>
      </c>
      <c r="BW22" s="121">
        <f>SUM(S22,AU22)</f>
        <v>9637</v>
      </c>
      <c r="BX22" s="121">
        <f>SUM(T22,AV22)</f>
        <v>75822</v>
      </c>
      <c r="BY22" s="121">
        <f>SUM(U22,AW22)</f>
        <v>0</v>
      </c>
      <c r="BZ22" s="121">
        <f>SUM(V22,AX22)</f>
        <v>9708</v>
      </c>
      <c r="CA22" s="121">
        <f>SUM(W22,AY22)</f>
        <v>56778</v>
      </c>
      <c r="CB22" s="121">
        <f>SUM(X22,AZ22)</f>
        <v>0</v>
      </c>
      <c r="CC22" s="121">
        <f>SUM(Y22,BA22)</f>
        <v>17620</v>
      </c>
      <c r="CD22" s="121">
        <f>SUM(Z22,BB22)</f>
        <v>5246</v>
      </c>
      <c r="CE22" s="121">
        <f>SUM(AA22,BC22)</f>
        <v>33912</v>
      </c>
      <c r="CF22" s="121">
        <f>SUM(AB22,BD22)</f>
        <v>24396</v>
      </c>
      <c r="CG22" s="121">
        <f>SUM(AC22,BE22)</f>
        <v>0</v>
      </c>
      <c r="CH22" s="121">
        <f>SUM(AD22,BF22)</f>
        <v>0</v>
      </c>
      <c r="CI22" s="121">
        <f>SUM(AE22,BG22)</f>
        <v>300054</v>
      </c>
    </row>
    <row r="23" spans="1:87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+SUM(E23,J23)</f>
        <v>627</v>
      </c>
      <c r="E23" s="121">
        <f>+SUM(F23:I23)</f>
        <v>627</v>
      </c>
      <c r="F23" s="121">
        <v>0</v>
      </c>
      <c r="G23" s="121">
        <v>627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390026</v>
      </c>
      <c r="M23" s="121">
        <f>+SUM(N23:Q23)</f>
        <v>122722</v>
      </c>
      <c r="N23" s="121">
        <v>47945</v>
      </c>
      <c r="O23" s="121">
        <v>59504</v>
      </c>
      <c r="P23" s="121">
        <v>15273</v>
      </c>
      <c r="Q23" s="121">
        <v>0</v>
      </c>
      <c r="R23" s="121">
        <f>+SUM(S23:U23)</f>
        <v>12331</v>
      </c>
      <c r="S23" s="121">
        <v>5740</v>
      </c>
      <c r="T23" s="121">
        <v>6591</v>
      </c>
      <c r="U23" s="121">
        <v>0</v>
      </c>
      <c r="V23" s="121">
        <v>0</v>
      </c>
      <c r="W23" s="121">
        <f>+SUM(X23:AA23)</f>
        <v>254630</v>
      </c>
      <c r="X23" s="121">
        <v>45573</v>
      </c>
      <c r="Y23" s="121">
        <v>34912</v>
      </c>
      <c r="Z23" s="121">
        <v>174145</v>
      </c>
      <c r="AA23" s="121">
        <v>0</v>
      </c>
      <c r="AB23" s="121">
        <v>0</v>
      </c>
      <c r="AC23" s="121">
        <v>343</v>
      </c>
      <c r="AD23" s="121">
        <v>0</v>
      </c>
      <c r="AE23" s="121">
        <f>+SUM(D23,L23,AD23)</f>
        <v>390653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95182</v>
      </c>
      <c r="AO23" s="121">
        <f>+SUM(AP23:AS23)</f>
        <v>3888</v>
      </c>
      <c r="AP23" s="121">
        <v>3888</v>
      </c>
      <c r="AQ23" s="121">
        <v>0</v>
      </c>
      <c r="AR23" s="121">
        <v>0</v>
      </c>
      <c r="AS23" s="121">
        <v>0</v>
      </c>
      <c r="AT23" s="121">
        <f>+SUM(AU23:AW23)</f>
        <v>33419</v>
      </c>
      <c r="AU23" s="121">
        <v>0</v>
      </c>
      <c r="AV23" s="121">
        <v>33419</v>
      </c>
      <c r="AW23" s="121">
        <v>0</v>
      </c>
      <c r="AX23" s="121">
        <v>0</v>
      </c>
      <c r="AY23" s="121">
        <f>+SUM(AZ23:BC23)</f>
        <v>57875</v>
      </c>
      <c r="AZ23" s="121">
        <v>28524</v>
      </c>
      <c r="BA23" s="121">
        <v>29168</v>
      </c>
      <c r="BB23" s="121">
        <v>183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95182</v>
      </c>
      <c r="BH23" s="121">
        <f>SUM(D23,AF23)</f>
        <v>627</v>
      </c>
      <c r="BI23" s="121">
        <f>SUM(E23,AG23)</f>
        <v>627</v>
      </c>
      <c r="BJ23" s="121">
        <f>SUM(F23,AH23)</f>
        <v>0</v>
      </c>
      <c r="BK23" s="121">
        <f>SUM(G23,AI23)</f>
        <v>627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485208</v>
      </c>
      <c r="BQ23" s="121">
        <f>SUM(M23,AO23)</f>
        <v>126610</v>
      </c>
      <c r="BR23" s="121">
        <f>SUM(N23,AP23)</f>
        <v>51833</v>
      </c>
      <c r="BS23" s="121">
        <f>SUM(O23,AQ23)</f>
        <v>59504</v>
      </c>
      <c r="BT23" s="121">
        <f>SUM(P23,AR23)</f>
        <v>15273</v>
      </c>
      <c r="BU23" s="121">
        <f>SUM(Q23,AS23)</f>
        <v>0</v>
      </c>
      <c r="BV23" s="121">
        <f>SUM(R23,AT23)</f>
        <v>45750</v>
      </c>
      <c r="BW23" s="121">
        <f>SUM(S23,AU23)</f>
        <v>5740</v>
      </c>
      <c r="BX23" s="121">
        <f>SUM(T23,AV23)</f>
        <v>40010</v>
      </c>
      <c r="BY23" s="121">
        <f>SUM(U23,AW23)</f>
        <v>0</v>
      </c>
      <c r="BZ23" s="121">
        <f>SUM(V23,AX23)</f>
        <v>0</v>
      </c>
      <c r="CA23" s="121">
        <f>SUM(W23,AY23)</f>
        <v>312505</v>
      </c>
      <c r="CB23" s="121">
        <f>SUM(X23,AZ23)</f>
        <v>74097</v>
      </c>
      <c r="CC23" s="121">
        <f>SUM(Y23,BA23)</f>
        <v>64080</v>
      </c>
      <c r="CD23" s="121">
        <f>SUM(Z23,BB23)</f>
        <v>174328</v>
      </c>
      <c r="CE23" s="121">
        <f>SUM(AA23,BC23)</f>
        <v>0</v>
      </c>
      <c r="CF23" s="121">
        <f>SUM(AB23,BD23)</f>
        <v>0</v>
      </c>
      <c r="CG23" s="121">
        <f>SUM(AC23,BE23)</f>
        <v>343</v>
      </c>
      <c r="CH23" s="121">
        <f>SUM(AD23,BF23)</f>
        <v>0</v>
      </c>
      <c r="CI23" s="121">
        <f>SUM(AE23,BG23)</f>
        <v>485835</v>
      </c>
    </row>
    <row r="24" spans="1:87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116556</v>
      </c>
      <c r="L24" s="121">
        <f>+SUM(M24,R24,V24,W24,AC24)</f>
        <v>148264</v>
      </c>
      <c r="M24" s="121">
        <f>+SUM(N24:Q24)</f>
        <v>59421</v>
      </c>
      <c r="N24" s="121">
        <v>59421</v>
      </c>
      <c r="O24" s="121">
        <v>0</v>
      </c>
      <c r="P24" s="121">
        <v>0</v>
      </c>
      <c r="Q24" s="121">
        <v>0</v>
      </c>
      <c r="R24" s="121">
        <f>+SUM(S24:U24)</f>
        <v>12862</v>
      </c>
      <c r="S24" s="121">
        <v>7899</v>
      </c>
      <c r="T24" s="121">
        <v>4963</v>
      </c>
      <c r="U24" s="121">
        <v>0</v>
      </c>
      <c r="V24" s="121">
        <v>0</v>
      </c>
      <c r="W24" s="121">
        <f>+SUM(X24:AA24)</f>
        <v>75981</v>
      </c>
      <c r="X24" s="121">
        <v>8227</v>
      </c>
      <c r="Y24" s="121">
        <v>58175</v>
      </c>
      <c r="Z24" s="121">
        <v>128</v>
      </c>
      <c r="AA24" s="121">
        <v>9451</v>
      </c>
      <c r="AB24" s="121">
        <v>0</v>
      </c>
      <c r="AC24" s="121">
        <v>0</v>
      </c>
      <c r="AD24" s="121">
        <v>0</v>
      </c>
      <c r="AE24" s="121">
        <f>+SUM(D24,L24,AD24)</f>
        <v>148264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78062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78062</v>
      </c>
      <c r="AZ24" s="121">
        <v>0</v>
      </c>
      <c r="BA24" s="121">
        <v>0</v>
      </c>
      <c r="BB24" s="121">
        <v>0</v>
      </c>
      <c r="BC24" s="121">
        <v>78062</v>
      </c>
      <c r="BD24" s="121">
        <v>0</v>
      </c>
      <c r="BE24" s="121">
        <v>0</v>
      </c>
      <c r="BF24" s="121">
        <v>0</v>
      </c>
      <c r="BG24" s="121">
        <f>+SUM(BF24,AN24,AF24)</f>
        <v>78062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116556</v>
      </c>
      <c r="BP24" s="121">
        <f>SUM(L24,AN24)</f>
        <v>226326</v>
      </c>
      <c r="BQ24" s="121">
        <f>SUM(M24,AO24)</f>
        <v>59421</v>
      </c>
      <c r="BR24" s="121">
        <f>SUM(N24,AP24)</f>
        <v>59421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12862</v>
      </c>
      <c r="BW24" s="121">
        <f>SUM(S24,AU24)</f>
        <v>7899</v>
      </c>
      <c r="BX24" s="121">
        <f>SUM(T24,AV24)</f>
        <v>4963</v>
      </c>
      <c r="BY24" s="121">
        <f>SUM(U24,AW24)</f>
        <v>0</v>
      </c>
      <c r="BZ24" s="121">
        <f>SUM(V24,AX24)</f>
        <v>0</v>
      </c>
      <c r="CA24" s="121">
        <f>SUM(W24,AY24)</f>
        <v>154043</v>
      </c>
      <c r="CB24" s="121">
        <f>SUM(X24,AZ24)</f>
        <v>8227</v>
      </c>
      <c r="CC24" s="121">
        <f>SUM(Y24,BA24)</f>
        <v>58175</v>
      </c>
      <c r="CD24" s="121">
        <f>SUM(Z24,BB24)</f>
        <v>128</v>
      </c>
      <c r="CE24" s="121">
        <f>SUM(AA24,BC24)</f>
        <v>87513</v>
      </c>
      <c r="CF24" s="121">
        <f>SUM(AB24,BD24)</f>
        <v>0</v>
      </c>
      <c r="CG24" s="121">
        <f>SUM(AC24,BE24)</f>
        <v>0</v>
      </c>
      <c r="CH24" s="121">
        <f>SUM(AD24,BF24)</f>
        <v>0</v>
      </c>
      <c r="CI24" s="121">
        <f>SUM(AE24,BG24)</f>
        <v>226326</v>
      </c>
    </row>
    <row r="25" spans="1:87" s="136" customFormat="1" ht="13.5" customHeight="1" x14ac:dyDescent="0.15">
      <c r="A25" s="119" t="s">
        <v>31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9702</v>
      </c>
      <c r="L25" s="121">
        <f>+SUM(M25,R25,V25,W25,AC25)</f>
        <v>93926</v>
      </c>
      <c r="M25" s="121">
        <f>+SUM(N25:Q25)</f>
        <v>37569</v>
      </c>
      <c r="N25" s="121">
        <v>0</v>
      </c>
      <c r="O25" s="121">
        <v>37569</v>
      </c>
      <c r="P25" s="121">
        <v>0</v>
      </c>
      <c r="Q25" s="121">
        <v>0</v>
      </c>
      <c r="R25" s="121">
        <f>+SUM(S25:U25)</f>
        <v>11876</v>
      </c>
      <c r="S25" s="121">
        <v>11876</v>
      </c>
      <c r="T25" s="121">
        <v>0</v>
      </c>
      <c r="U25" s="121">
        <v>0</v>
      </c>
      <c r="V25" s="121">
        <v>0</v>
      </c>
      <c r="W25" s="121">
        <f>+SUM(X25:AA25)</f>
        <v>44481</v>
      </c>
      <c r="X25" s="121">
        <v>0</v>
      </c>
      <c r="Y25" s="121">
        <v>36831</v>
      </c>
      <c r="Z25" s="121">
        <v>7650</v>
      </c>
      <c r="AA25" s="121">
        <v>0</v>
      </c>
      <c r="AB25" s="121">
        <v>0</v>
      </c>
      <c r="AC25" s="121">
        <v>0</v>
      </c>
      <c r="AD25" s="121">
        <v>2586</v>
      </c>
      <c r="AE25" s="121">
        <f>+SUM(D25,L25,AD25)</f>
        <v>96512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1344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1344</v>
      </c>
      <c r="AZ25" s="121">
        <v>0</v>
      </c>
      <c r="BA25" s="121">
        <v>1344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1344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9702</v>
      </c>
      <c r="BP25" s="121">
        <f>SUM(L25,AN25)</f>
        <v>95270</v>
      </c>
      <c r="BQ25" s="121">
        <f>SUM(M25,AO25)</f>
        <v>37569</v>
      </c>
      <c r="BR25" s="121">
        <f>SUM(N25,AP25)</f>
        <v>0</v>
      </c>
      <c r="BS25" s="121">
        <f>SUM(O25,AQ25)</f>
        <v>37569</v>
      </c>
      <c r="BT25" s="121">
        <f>SUM(P25,AR25)</f>
        <v>0</v>
      </c>
      <c r="BU25" s="121">
        <f>SUM(Q25,AS25)</f>
        <v>0</v>
      </c>
      <c r="BV25" s="121">
        <f>SUM(R25,AT25)</f>
        <v>11876</v>
      </c>
      <c r="BW25" s="121">
        <f>SUM(S25,AU25)</f>
        <v>11876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45825</v>
      </c>
      <c r="CB25" s="121">
        <f>SUM(X25,AZ25)</f>
        <v>0</v>
      </c>
      <c r="CC25" s="121">
        <f>SUM(Y25,BA25)</f>
        <v>38175</v>
      </c>
      <c r="CD25" s="121">
        <f>SUM(Z25,BB25)</f>
        <v>7650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2586</v>
      </c>
      <c r="CI25" s="121">
        <f>SUM(AE25,BG25)</f>
        <v>97856</v>
      </c>
    </row>
    <row r="26" spans="1:87" s="136" customFormat="1" ht="13.5" customHeight="1" x14ac:dyDescent="0.15">
      <c r="A26" s="119" t="s">
        <v>31</v>
      </c>
      <c r="B26" s="120" t="s">
        <v>377</v>
      </c>
      <c r="C26" s="119" t="s">
        <v>378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76627</v>
      </c>
      <c r="M26" s="121">
        <f>+SUM(N26:Q26)</f>
        <v>39355</v>
      </c>
      <c r="N26" s="121">
        <v>10724</v>
      </c>
      <c r="O26" s="121">
        <v>28631</v>
      </c>
      <c r="P26" s="121">
        <v>0</v>
      </c>
      <c r="Q26" s="121">
        <v>0</v>
      </c>
      <c r="R26" s="121">
        <f>+SUM(S26:U26)</f>
        <v>3445</v>
      </c>
      <c r="S26" s="121">
        <v>3445</v>
      </c>
      <c r="T26" s="121">
        <v>0</v>
      </c>
      <c r="U26" s="121">
        <v>0</v>
      </c>
      <c r="V26" s="121">
        <v>0</v>
      </c>
      <c r="W26" s="121">
        <f>+SUM(X26:AA26)</f>
        <v>33827</v>
      </c>
      <c r="X26" s="121">
        <v>0</v>
      </c>
      <c r="Y26" s="121">
        <v>27372</v>
      </c>
      <c r="Z26" s="121">
        <v>6455</v>
      </c>
      <c r="AA26" s="121">
        <v>0</v>
      </c>
      <c r="AB26" s="121">
        <v>7354</v>
      </c>
      <c r="AC26" s="121">
        <v>0</v>
      </c>
      <c r="AD26" s="121">
        <v>7579</v>
      </c>
      <c r="AE26" s="121">
        <f>+SUM(D26,L26,AD26)</f>
        <v>84206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9621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9621</v>
      </c>
      <c r="AZ26" s="121">
        <v>3300</v>
      </c>
      <c r="BA26" s="121">
        <v>6321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9621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86248</v>
      </c>
      <c r="BQ26" s="121">
        <f>SUM(M26,AO26)</f>
        <v>39355</v>
      </c>
      <c r="BR26" s="121">
        <f>SUM(N26,AP26)</f>
        <v>10724</v>
      </c>
      <c r="BS26" s="121">
        <f>SUM(O26,AQ26)</f>
        <v>28631</v>
      </c>
      <c r="BT26" s="121">
        <f>SUM(P26,AR26)</f>
        <v>0</v>
      </c>
      <c r="BU26" s="121">
        <f>SUM(Q26,AS26)</f>
        <v>0</v>
      </c>
      <c r="BV26" s="121">
        <f>SUM(R26,AT26)</f>
        <v>3445</v>
      </c>
      <c r="BW26" s="121">
        <f>SUM(S26,AU26)</f>
        <v>3445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43448</v>
      </c>
      <c r="CB26" s="121">
        <f>SUM(X26,AZ26)</f>
        <v>3300</v>
      </c>
      <c r="CC26" s="121">
        <f>SUM(Y26,BA26)</f>
        <v>33693</v>
      </c>
      <c r="CD26" s="121">
        <f>SUM(Z26,BB26)</f>
        <v>6455</v>
      </c>
      <c r="CE26" s="121">
        <f>SUM(AA26,BC26)</f>
        <v>0</v>
      </c>
      <c r="CF26" s="121">
        <f>SUM(AB26,BD26)</f>
        <v>7354</v>
      </c>
      <c r="CG26" s="121">
        <f>SUM(AC26,BE26)</f>
        <v>0</v>
      </c>
      <c r="CH26" s="121">
        <f>SUM(AD26,BF26)</f>
        <v>7579</v>
      </c>
      <c r="CI26" s="121">
        <f>SUM(AE26,BG26)</f>
        <v>93827</v>
      </c>
    </row>
    <row r="27" spans="1:87" s="136" customFormat="1" ht="13.5" customHeight="1" x14ac:dyDescent="0.15">
      <c r="A27" s="119" t="s">
        <v>31</v>
      </c>
      <c r="B27" s="120" t="s">
        <v>379</v>
      </c>
      <c r="C27" s="119" t="s">
        <v>380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262575</v>
      </c>
      <c r="M27" s="121">
        <f>+SUM(N27:Q27)</f>
        <v>195601</v>
      </c>
      <c r="N27" s="121">
        <v>77526</v>
      </c>
      <c r="O27" s="121">
        <v>85443</v>
      </c>
      <c r="P27" s="121">
        <v>32632</v>
      </c>
      <c r="Q27" s="121">
        <v>0</v>
      </c>
      <c r="R27" s="121">
        <f>+SUM(S27:U27)</f>
        <v>66974</v>
      </c>
      <c r="S27" s="121">
        <v>15428</v>
      </c>
      <c r="T27" s="121">
        <v>51546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308527</v>
      </c>
      <c r="AC27" s="121">
        <v>0</v>
      </c>
      <c r="AD27" s="121">
        <v>0</v>
      </c>
      <c r="AE27" s="121">
        <f>+SUM(D27,L27,AD27)</f>
        <v>262575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129086</v>
      </c>
      <c r="AO27" s="121">
        <f>+SUM(AP27:AS27)</f>
        <v>1385</v>
      </c>
      <c r="AP27" s="121">
        <v>1385</v>
      </c>
      <c r="AQ27" s="121">
        <v>0</v>
      </c>
      <c r="AR27" s="121">
        <v>0</v>
      </c>
      <c r="AS27" s="121">
        <v>0</v>
      </c>
      <c r="AT27" s="121">
        <f>+SUM(AU27:AW27)</f>
        <v>76326</v>
      </c>
      <c r="AU27" s="121">
        <v>76326</v>
      </c>
      <c r="AV27" s="121">
        <v>0</v>
      </c>
      <c r="AW27" s="121">
        <v>0</v>
      </c>
      <c r="AX27" s="121">
        <v>0</v>
      </c>
      <c r="AY27" s="121">
        <f>+SUM(AZ27:BC27)</f>
        <v>51375</v>
      </c>
      <c r="AZ27" s="121">
        <v>19800</v>
      </c>
      <c r="BA27" s="121">
        <v>0</v>
      </c>
      <c r="BB27" s="121">
        <v>31575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129086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391661</v>
      </c>
      <c r="BQ27" s="121">
        <f>SUM(M27,AO27)</f>
        <v>196986</v>
      </c>
      <c r="BR27" s="121">
        <f>SUM(N27,AP27)</f>
        <v>78911</v>
      </c>
      <c r="BS27" s="121">
        <f>SUM(O27,AQ27)</f>
        <v>85443</v>
      </c>
      <c r="BT27" s="121">
        <f>SUM(P27,AR27)</f>
        <v>32632</v>
      </c>
      <c r="BU27" s="121">
        <f>SUM(Q27,AS27)</f>
        <v>0</v>
      </c>
      <c r="BV27" s="121">
        <f>SUM(R27,AT27)</f>
        <v>143300</v>
      </c>
      <c r="BW27" s="121">
        <f>SUM(S27,AU27)</f>
        <v>91754</v>
      </c>
      <c r="BX27" s="121">
        <f>SUM(T27,AV27)</f>
        <v>51546</v>
      </c>
      <c r="BY27" s="121">
        <f>SUM(U27,AW27)</f>
        <v>0</v>
      </c>
      <c r="BZ27" s="121">
        <f>SUM(V27,AX27)</f>
        <v>0</v>
      </c>
      <c r="CA27" s="121">
        <f>SUM(W27,AY27)</f>
        <v>51375</v>
      </c>
      <c r="CB27" s="121">
        <f>SUM(X27,AZ27)</f>
        <v>19800</v>
      </c>
      <c r="CC27" s="121">
        <f>SUM(Y27,BA27)</f>
        <v>0</v>
      </c>
      <c r="CD27" s="121">
        <f>SUM(Z27,BB27)</f>
        <v>31575</v>
      </c>
      <c r="CE27" s="121">
        <f>SUM(AA27,BC27)</f>
        <v>0</v>
      </c>
      <c r="CF27" s="121">
        <f>SUM(AB27,BD27)</f>
        <v>308527</v>
      </c>
      <c r="CG27" s="121">
        <f>SUM(AC27,BE27)</f>
        <v>0</v>
      </c>
      <c r="CH27" s="121">
        <f>SUM(AD27,BF27)</f>
        <v>0</v>
      </c>
      <c r="CI27" s="121">
        <f>SUM(AE27,BG27)</f>
        <v>391661</v>
      </c>
    </row>
    <row r="28" spans="1:87" s="136" customFormat="1" ht="13.5" customHeight="1" x14ac:dyDescent="0.15">
      <c r="A28" s="119" t="s">
        <v>31</v>
      </c>
      <c r="B28" s="120" t="s">
        <v>381</v>
      </c>
      <c r="C28" s="119" t="s">
        <v>382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4123</v>
      </c>
      <c r="L28" s="121">
        <f>+SUM(M28,R28,V28,W28,AC28)</f>
        <v>4092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4092</v>
      </c>
      <c r="X28" s="121">
        <v>4092</v>
      </c>
      <c r="Y28" s="121">
        <v>0</v>
      </c>
      <c r="Z28" s="121">
        <v>0</v>
      </c>
      <c r="AA28" s="121">
        <v>0</v>
      </c>
      <c r="AB28" s="121">
        <v>24773</v>
      </c>
      <c r="AC28" s="121">
        <v>0</v>
      </c>
      <c r="AD28" s="121">
        <v>553</v>
      </c>
      <c r="AE28" s="121">
        <f>+SUM(D28,L28,AD28)</f>
        <v>4645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4406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4406</v>
      </c>
      <c r="AZ28" s="121">
        <v>4406</v>
      </c>
      <c r="BA28" s="121">
        <v>0</v>
      </c>
      <c r="BB28" s="121">
        <v>0</v>
      </c>
      <c r="BC28" s="121">
        <v>0</v>
      </c>
      <c r="BD28" s="121">
        <v>10614</v>
      </c>
      <c r="BE28" s="121">
        <v>0</v>
      </c>
      <c r="BF28" s="121">
        <v>1692</v>
      </c>
      <c r="BG28" s="121">
        <f>+SUM(BF28,AN28,AF28)</f>
        <v>6098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4123</v>
      </c>
      <c r="BP28" s="121">
        <f>SUM(L28,AN28)</f>
        <v>8498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8498</v>
      </c>
      <c r="CB28" s="121">
        <f>SUM(X28,AZ28)</f>
        <v>8498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35387</v>
      </c>
      <c r="CG28" s="121">
        <f>SUM(AC28,BE28)</f>
        <v>0</v>
      </c>
      <c r="CH28" s="121">
        <f>SUM(AD28,BF28)</f>
        <v>2245</v>
      </c>
      <c r="CI28" s="121">
        <f>SUM(AE28,BG28)</f>
        <v>10743</v>
      </c>
    </row>
    <row r="29" spans="1:87" s="136" customFormat="1" ht="13.5" customHeight="1" x14ac:dyDescent="0.15">
      <c r="A29" s="119" t="s">
        <v>31</v>
      </c>
      <c r="B29" s="120" t="s">
        <v>383</v>
      </c>
      <c r="C29" s="119" t="s">
        <v>384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5711</v>
      </c>
      <c r="L29" s="121">
        <f>+SUM(M29,R29,V29,W29,AC29)</f>
        <v>4092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4092</v>
      </c>
      <c r="X29" s="121">
        <v>0</v>
      </c>
      <c r="Y29" s="121">
        <v>0</v>
      </c>
      <c r="Z29" s="121">
        <v>0</v>
      </c>
      <c r="AA29" s="121">
        <v>4092</v>
      </c>
      <c r="AB29" s="121">
        <v>23758</v>
      </c>
      <c r="AC29" s="121">
        <v>0</v>
      </c>
      <c r="AD29" s="121">
        <v>4962</v>
      </c>
      <c r="AE29" s="121">
        <f>+SUM(D29,L29,AD29)</f>
        <v>9054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20580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20580</v>
      </c>
      <c r="AZ29" s="121">
        <v>20580</v>
      </c>
      <c r="BA29" s="121">
        <v>0</v>
      </c>
      <c r="BB29" s="121">
        <v>0</v>
      </c>
      <c r="BC29" s="121">
        <v>0</v>
      </c>
      <c r="BD29" s="121">
        <v>10906</v>
      </c>
      <c r="BE29" s="121">
        <v>0</v>
      </c>
      <c r="BF29" s="121">
        <v>2406</v>
      </c>
      <c r="BG29" s="121">
        <f>+SUM(BF29,AN29,AF29)</f>
        <v>22986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5711</v>
      </c>
      <c r="BP29" s="121">
        <f>SUM(L29,AN29)</f>
        <v>24672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24672</v>
      </c>
      <c r="CB29" s="121">
        <f>SUM(X29,AZ29)</f>
        <v>20580</v>
      </c>
      <c r="CC29" s="121">
        <f>SUM(Y29,BA29)</f>
        <v>0</v>
      </c>
      <c r="CD29" s="121">
        <f>SUM(Z29,BB29)</f>
        <v>0</v>
      </c>
      <c r="CE29" s="121">
        <f>SUM(AA29,BC29)</f>
        <v>4092</v>
      </c>
      <c r="CF29" s="121">
        <f>SUM(AB29,BD29)</f>
        <v>34664</v>
      </c>
      <c r="CG29" s="121">
        <f>SUM(AC29,BE29)</f>
        <v>0</v>
      </c>
      <c r="CH29" s="121">
        <f>SUM(AD29,BF29)</f>
        <v>7368</v>
      </c>
      <c r="CI29" s="121">
        <f>SUM(AE29,BG29)</f>
        <v>32040</v>
      </c>
    </row>
    <row r="30" spans="1:87" s="136" customFormat="1" ht="13.5" customHeight="1" x14ac:dyDescent="0.15">
      <c r="A30" s="119" t="s">
        <v>31</v>
      </c>
      <c r="B30" s="120" t="s">
        <v>385</v>
      </c>
      <c r="C30" s="119" t="s">
        <v>386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126157</v>
      </c>
      <c r="M30" s="121">
        <f>+SUM(N30:Q30)</f>
        <v>58369</v>
      </c>
      <c r="N30" s="121">
        <v>6236</v>
      </c>
      <c r="O30" s="121">
        <v>52133</v>
      </c>
      <c r="P30" s="121">
        <v>0</v>
      </c>
      <c r="Q30" s="121">
        <v>0</v>
      </c>
      <c r="R30" s="121">
        <f>+SUM(S30:U30)</f>
        <v>2690</v>
      </c>
      <c r="S30" s="121">
        <v>2690</v>
      </c>
      <c r="T30" s="121">
        <v>0</v>
      </c>
      <c r="U30" s="121">
        <v>0</v>
      </c>
      <c r="V30" s="121">
        <v>0</v>
      </c>
      <c r="W30" s="121">
        <f>+SUM(X30:AA30)</f>
        <v>65098</v>
      </c>
      <c r="X30" s="121">
        <v>0</v>
      </c>
      <c r="Y30" s="121">
        <v>62149</v>
      </c>
      <c r="Z30" s="121">
        <v>2949</v>
      </c>
      <c r="AA30" s="121">
        <v>0</v>
      </c>
      <c r="AB30" s="121">
        <v>0</v>
      </c>
      <c r="AC30" s="121">
        <v>0</v>
      </c>
      <c r="AD30" s="121">
        <v>4963</v>
      </c>
      <c r="AE30" s="121">
        <f>+SUM(D30,L30,AD30)</f>
        <v>131120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62250</v>
      </c>
      <c r="AO30" s="121">
        <f>+SUM(AP30:AS30)</f>
        <v>6236</v>
      </c>
      <c r="AP30" s="121">
        <v>6236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56014</v>
      </c>
      <c r="AZ30" s="121">
        <v>11880</v>
      </c>
      <c r="BA30" s="121">
        <v>44134</v>
      </c>
      <c r="BB30" s="121">
        <v>0</v>
      </c>
      <c r="BC30" s="121">
        <v>0</v>
      </c>
      <c r="BD30" s="121">
        <v>0</v>
      </c>
      <c r="BE30" s="121">
        <v>0</v>
      </c>
      <c r="BF30" s="121">
        <v>1500</v>
      </c>
      <c r="BG30" s="121">
        <f>+SUM(BF30,AN30,AF30)</f>
        <v>63750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188407</v>
      </c>
      <c r="BQ30" s="121">
        <f>SUM(M30,AO30)</f>
        <v>64605</v>
      </c>
      <c r="BR30" s="121">
        <f>SUM(N30,AP30)</f>
        <v>12472</v>
      </c>
      <c r="BS30" s="121">
        <f>SUM(O30,AQ30)</f>
        <v>52133</v>
      </c>
      <c r="BT30" s="121">
        <f>SUM(P30,AR30)</f>
        <v>0</v>
      </c>
      <c r="BU30" s="121">
        <f>SUM(Q30,AS30)</f>
        <v>0</v>
      </c>
      <c r="BV30" s="121">
        <f>SUM(R30,AT30)</f>
        <v>2690</v>
      </c>
      <c r="BW30" s="121">
        <f>SUM(S30,AU30)</f>
        <v>2690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121112</v>
      </c>
      <c r="CB30" s="121">
        <f>SUM(X30,AZ30)</f>
        <v>11880</v>
      </c>
      <c r="CC30" s="121">
        <f>SUM(Y30,BA30)</f>
        <v>106283</v>
      </c>
      <c r="CD30" s="121">
        <f>SUM(Z30,BB30)</f>
        <v>2949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6463</v>
      </c>
      <c r="CI30" s="121">
        <f>SUM(AE30,BG30)</f>
        <v>194870</v>
      </c>
    </row>
    <row r="31" spans="1:87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+SUM(E31,J31)</f>
        <v>3614</v>
      </c>
      <c r="E31" s="121">
        <f>+SUM(F31:I31)</f>
        <v>3614</v>
      </c>
      <c r="F31" s="121">
        <v>3614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103498</v>
      </c>
      <c r="M31" s="121">
        <f>+SUM(N31:Q31)</f>
        <v>40418</v>
      </c>
      <c r="N31" s="121">
        <v>0</v>
      </c>
      <c r="O31" s="121">
        <v>20209</v>
      </c>
      <c r="P31" s="121">
        <v>20209</v>
      </c>
      <c r="Q31" s="121">
        <v>0</v>
      </c>
      <c r="R31" s="121">
        <f>+SUM(S31:U31)</f>
        <v>10890</v>
      </c>
      <c r="S31" s="121">
        <v>4991</v>
      </c>
      <c r="T31" s="121">
        <v>5807</v>
      </c>
      <c r="U31" s="121">
        <v>92</v>
      </c>
      <c r="V31" s="121">
        <v>0</v>
      </c>
      <c r="W31" s="121">
        <f>+SUM(X31:AA31)</f>
        <v>52190</v>
      </c>
      <c r="X31" s="121">
        <v>0</v>
      </c>
      <c r="Y31" s="121">
        <v>45158</v>
      </c>
      <c r="Z31" s="121">
        <v>7032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107112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6720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2122</v>
      </c>
      <c r="AU31" s="121">
        <v>0</v>
      </c>
      <c r="AV31" s="121">
        <v>2122</v>
      </c>
      <c r="AW31" s="121">
        <v>0</v>
      </c>
      <c r="AX31" s="121">
        <v>0</v>
      </c>
      <c r="AY31" s="121">
        <f>+SUM(AZ31:BC31)</f>
        <v>4598</v>
      </c>
      <c r="AZ31" s="121">
        <v>0</v>
      </c>
      <c r="BA31" s="121">
        <v>1118</v>
      </c>
      <c r="BB31" s="121">
        <v>3480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6720</v>
      </c>
      <c r="BH31" s="121">
        <f>SUM(D31,AF31)</f>
        <v>3614</v>
      </c>
      <c r="BI31" s="121">
        <f>SUM(E31,AG31)</f>
        <v>3614</v>
      </c>
      <c r="BJ31" s="121">
        <f>SUM(F31,AH31)</f>
        <v>3614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110218</v>
      </c>
      <c r="BQ31" s="121">
        <f>SUM(M31,AO31)</f>
        <v>40418</v>
      </c>
      <c r="BR31" s="121">
        <f>SUM(N31,AP31)</f>
        <v>0</v>
      </c>
      <c r="BS31" s="121">
        <f>SUM(O31,AQ31)</f>
        <v>20209</v>
      </c>
      <c r="BT31" s="121">
        <f>SUM(P31,AR31)</f>
        <v>20209</v>
      </c>
      <c r="BU31" s="121">
        <f>SUM(Q31,AS31)</f>
        <v>0</v>
      </c>
      <c r="BV31" s="121">
        <f>SUM(R31,AT31)</f>
        <v>13012</v>
      </c>
      <c r="BW31" s="121">
        <f>SUM(S31,AU31)</f>
        <v>4991</v>
      </c>
      <c r="BX31" s="121">
        <f>SUM(T31,AV31)</f>
        <v>7929</v>
      </c>
      <c r="BY31" s="121">
        <f>SUM(U31,AW31)</f>
        <v>92</v>
      </c>
      <c r="BZ31" s="121">
        <f>SUM(V31,AX31)</f>
        <v>0</v>
      </c>
      <c r="CA31" s="121">
        <f>SUM(W31,AY31)</f>
        <v>56788</v>
      </c>
      <c r="CB31" s="121">
        <f>SUM(X31,AZ31)</f>
        <v>0</v>
      </c>
      <c r="CC31" s="121">
        <f>SUM(Y31,BA31)</f>
        <v>46276</v>
      </c>
      <c r="CD31" s="121">
        <f>SUM(Z31,BB31)</f>
        <v>10512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113832</v>
      </c>
    </row>
    <row r="32" spans="1:87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+SUM(E32,J32)</f>
        <v>405627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405627</v>
      </c>
      <c r="K32" s="121">
        <v>29488</v>
      </c>
      <c r="L32" s="121">
        <f>+SUM(M32,R32,V32,W32,AC32)</f>
        <v>413890</v>
      </c>
      <c r="M32" s="121">
        <f>+SUM(N32:Q32)</f>
        <v>172999</v>
      </c>
      <c r="N32" s="121">
        <v>24235</v>
      </c>
      <c r="O32" s="121">
        <v>148764</v>
      </c>
      <c r="P32" s="121">
        <v>0</v>
      </c>
      <c r="Q32" s="121">
        <v>0</v>
      </c>
      <c r="R32" s="121">
        <f>+SUM(S32:U32)</f>
        <v>12746</v>
      </c>
      <c r="S32" s="121">
        <v>7254</v>
      </c>
      <c r="T32" s="121">
        <v>5492</v>
      </c>
      <c r="U32" s="121">
        <v>0</v>
      </c>
      <c r="V32" s="121">
        <v>7278</v>
      </c>
      <c r="W32" s="121">
        <f>+SUM(X32:AA32)</f>
        <v>220867</v>
      </c>
      <c r="X32" s="121">
        <v>0</v>
      </c>
      <c r="Y32" s="121">
        <v>46</v>
      </c>
      <c r="Z32" s="121">
        <v>215675</v>
      </c>
      <c r="AA32" s="121">
        <v>5146</v>
      </c>
      <c r="AB32" s="121">
        <v>0</v>
      </c>
      <c r="AC32" s="121">
        <v>0</v>
      </c>
      <c r="AD32" s="121">
        <v>16794</v>
      </c>
      <c r="AE32" s="121">
        <f>+SUM(D32,L32,AD32)</f>
        <v>836311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2300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2300</v>
      </c>
      <c r="AZ32" s="121">
        <v>2300</v>
      </c>
      <c r="BA32" s="121">
        <v>0</v>
      </c>
      <c r="BB32" s="121">
        <v>0</v>
      </c>
      <c r="BC32" s="121">
        <v>0</v>
      </c>
      <c r="BD32" s="121">
        <v>21085</v>
      </c>
      <c r="BE32" s="121">
        <v>0</v>
      </c>
      <c r="BF32" s="121">
        <v>174</v>
      </c>
      <c r="BG32" s="121">
        <f>+SUM(BF32,AN32,AF32)</f>
        <v>2474</v>
      </c>
      <c r="BH32" s="121">
        <f>SUM(D32,AF32)</f>
        <v>405627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405627</v>
      </c>
      <c r="BO32" s="121">
        <f>SUM(K32,AM32)</f>
        <v>29488</v>
      </c>
      <c r="BP32" s="121">
        <f>SUM(L32,AN32)</f>
        <v>416190</v>
      </c>
      <c r="BQ32" s="121">
        <f>SUM(M32,AO32)</f>
        <v>172999</v>
      </c>
      <c r="BR32" s="121">
        <f>SUM(N32,AP32)</f>
        <v>24235</v>
      </c>
      <c r="BS32" s="121">
        <f>SUM(O32,AQ32)</f>
        <v>148764</v>
      </c>
      <c r="BT32" s="121">
        <f>SUM(P32,AR32)</f>
        <v>0</v>
      </c>
      <c r="BU32" s="121">
        <f>SUM(Q32,AS32)</f>
        <v>0</v>
      </c>
      <c r="BV32" s="121">
        <f>SUM(R32,AT32)</f>
        <v>12746</v>
      </c>
      <c r="BW32" s="121">
        <f>SUM(S32,AU32)</f>
        <v>7254</v>
      </c>
      <c r="BX32" s="121">
        <f>SUM(T32,AV32)</f>
        <v>5492</v>
      </c>
      <c r="BY32" s="121">
        <f>SUM(U32,AW32)</f>
        <v>0</v>
      </c>
      <c r="BZ32" s="121">
        <f>SUM(V32,AX32)</f>
        <v>7278</v>
      </c>
      <c r="CA32" s="121">
        <f>SUM(W32,AY32)</f>
        <v>223167</v>
      </c>
      <c r="CB32" s="121">
        <f>SUM(X32,AZ32)</f>
        <v>2300</v>
      </c>
      <c r="CC32" s="121">
        <f>SUM(Y32,BA32)</f>
        <v>46</v>
      </c>
      <c r="CD32" s="121">
        <f>SUM(Z32,BB32)</f>
        <v>215675</v>
      </c>
      <c r="CE32" s="121">
        <f>SUM(AA32,BC32)</f>
        <v>5146</v>
      </c>
      <c r="CF32" s="121">
        <f>SUM(AB32,BD32)</f>
        <v>21085</v>
      </c>
      <c r="CG32" s="121">
        <f>SUM(AC32,BE32)</f>
        <v>0</v>
      </c>
      <c r="CH32" s="121">
        <f>SUM(AD32,BF32)</f>
        <v>16968</v>
      </c>
      <c r="CI32" s="121">
        <f>SUM(AE32,BG32)</f>
        <v>838785</v>
      </c>
    </row>
    <row r="33" spans="1:87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+SUM(E33,J33)</f>
        <v>2338</v>
      </c>
      <c r="E33" s="121">
        <f>+SUM(F33:I33)</f>
        <v>2338</v>
      </c>
      <c r="F33" s="121">
        <v>0</v>
      </c>
      <c r="G33" s="121">
        <v>0</v>
      </c>
      <c r="H33" s="121">
        <v>0</v>
      </c>
      <c r="I33" s="121">
        <v>2338</v>
      </c>
      <c r="J33" s="121">
        <v>0</v>
      </c>
      <c r="K33" s="121">
        <v>26389</v>
      </c>
      <c r="L33" s="121">
        <f>+SUM(M33,R33,V33,W33,AC33)</f>
        <v>114992</v>
      </c>
      <c r="M33" s="121">
        <f>+SUM(N33:Q33)</f>
        <v>5380</v>
      </c>
      <c r="N33" s="121">
        <v>5380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109612</v>
      </c>
      <c r="X33" s="121">
        <v>93067</v>
      </c>
      <c r="Y33" s="121">
        <v>0</v>
      </c>
      <c r="Z33" s="121">
        <v>11554</v>
      </c>
      <c r="AA33" s="121">
        <v>4991</v>
      </c>
      <c r="AB33" s="121">
        <v>135342</v>
      </c>
      <c r="AC33" s="121">
        <v>0</v>
      </c>
      <c r="AD33" s="121">
        <v>2684</v>
      </c>
      <c r="AE33" s="121">
        <f>+SUM(D33,L33,AD33)</f>
        <v>120014</v>
      </c>
      <c r="AF33" s="121">
        <f>+SUM(AG33,AL33)</f>
        <v>15</v>
      </c>
      <c r="AG33" s="121">
        <f>+SUM(AH33:AK33)</f>
        <v>15</v>
      </c>
      <c r="AH33" s="121">
        <v>15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9921</v>
      </c>
      <c r="AO33" s="121">
        <f>+SUM(AP33:AS33)</f>
        <v>1793</v>
      </c>
      <c r="AP33" s="121">
        <v>1793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8128</v>
      </c>
      <c r="AZ33" s="121">
        <v>1540</v>
      </c>
      <c r="BA33" s="121">
        <v>0</v>
      </c>
      <c r="BB33" s="121">
        <v>0</v>
      </c>
      <c r="BC33" s="121">
        <v>6588</v>
      </c>
      <c r="BD33" s="121">
        <v>28583</v>
      </c>
      <c r="BE33" s="121">
        <v>0</v>
      </c>
      <c r="BF33" s="121">
        <v>0</v>
      </c>
      <c r="BG33" s="121">
        <f>+SUM(BF33,AN33,AF33)</f>
        <v>9936</v>
      </c>
      <c r="BH33" s="121">
        <f>SUM(D33,AF33)</f>
        <v>2353</v>
      </c>
      <c r="BI33" s="121">
        <f>SUM(E33,AG33)</f>
        <v>2353</v>
      </c>
      <c r="BJ33" s="121">
        <f>SUM(F33,AH33)</f>
        <v>15</v>
      </c>
      <c r="BK33" s="121">
        <f>SUM(G33,AI33)</f>
        <v>0</v>
      </c>
      <c r="BL33" s="121">
        <f>SUM(H33,AJ33)</f>
        <v>0</v>
      </c>
      <c r="BM33" s="121">
        <f>SUM(I33,AK33)</f>
        <v>2338</v>
      </c>
      <c r="BN33" s="121">
        <f>SUM(J33,AL33)</f>
        <v>0</v>
      </c>
      <c r="BO33" s="121">
        <f>SUM(K33,AM33)</f>
        <v>26389</v>
      </c>
      <c r="BP33" s="121">
        <f>SUM(L33,AN33)</f>
        <v>124913</v>
      </c>
      <c r="BQ33" s="121">
        <f>SUM(M33,AO33)</f>
        <v>7173</v>
      </c>
      <c r="BR33" s="121">
        <f>SUM(N33,AP33)</f>
        <v>7173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117740</v>
      </c>
      <c r="CB33" s="121">
        <f>SUM(X33,AZ33)</f>
        <v>94607</v>
      </c>
      <c r="CC33" s="121">
        <f>SUM(Y33,BA33)</f>
        <v>0</v>
      </c>
      <c r="CD33" s="121">
        <f>SUM(Z33,BB33)</f>
        <v>11554</v>
      </c>
      <c r="CE33" s="121">
        <f>SUM(AA33,BC33)</f>
        <v>11579</v>
      </c>
      <c r="CF33" s="121">
        <f>SUM(AB33,BD33)</f>
        <v>163925</v>
      </c>
      <c r="CG33" s="121">
        <f>SUM(AC33,BE33)</f>
        <v>0</v>
      </c>
      <c r="CH33" s="121">
        <f>SUM(AD33,BF33)</f>
        <v>2684</v>
      </c>
      <c r="CI33" s="121">
        <f>SUM(AE33,BG33)</f>
        <v>129950</v>
      </c>
    </row>
    <row r="34" spans="1:87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37037</v>
      </c>
      <c r="L34" s="121">
        <f>+SUM(M34,R34,V34,W34,AC34)</f>
        <v>644786</v>
      </c>
      <c r="M34" s="121">
        <f>+SUM(N34:Q34)</f>
        <v>45200</v>
      </c>
      <c r="N34" s="121">
        <v>45200</v>
      </c>
      <c r="O34" s="121">
        <v>0</v>
      </c>
      <c r="P34" s="121">
        <v>0</v>
      </c>
      <c r="Q34" s="121">
        <v>0</v>
      </c>
      <c r="R34" s="121">
        <f>+SUM(S34:U34)</f>
        <v>202054</v>
      </c>
      <c r="S34" s="121">
        <v>2590</v>
      </c>
      <c r="T34" s="121">
        <v>199464</v>
      </c>
      <c r="U34" s="121">
        <v>0</v>
      </c>
      <c r="V34" s="121">
        <v>0</v>
      </c>
      <c r="W34" s="121">
        <f>+SUM(X34:AA34)</f>
        <v>392869</v>
      </c>
      <c r="X34" s="121">
        <v>151744</v>
      </c>
      <c r="Y34" s="121">
        <v>32131</v>
      </c>
      <c r="Z34" s="121">
        <v>202851</v>
      </c>
      <c r="AA34" s="121">
        <v>6143</v>
      </c>
      <c r="AB34" s="121">
        <v>23085</v>
      </c>
      <c r="AC34" s="121">
        <v>4663</v>
      </c>
      <c r="AD34" s="121">
        <v>143091</v>
      </c>
      <c r="AE34" s="121">
        <f>+SUM(D34,L34,AD34)</f>
        <v>787877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41388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37037</v>
      </c>
      <c r="BP34" s="121">
        <f>SUM(L34,AN34)</f>
        <v>644786</v>
      </c>
      <c r="BQ34" s="121">
        <f>SUM(M34,AO34)</f>
        <v>45200</v>
      </c>
      <c r="BR34" s="121">
        <f>SUM(N34,AP34)</f>
        <v>45200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202054</v>
      </c>
      <c r="BW34" s="121">
        <f>SUM(S34,AU34)</f>
        <v>2590</v>
      </c>
      <c r="BX34" s="121">
        <f>SUM(T34,AV34)</f>
        <v>199464</v>
      </c>
      <c r="BY34" s="121">
        <f>SUM(U34,AW34)</f>
        <v>0</v>
      </c>
      <c r="BZ34" s="121">
        <f>SUM(V34,AX34)</f>
        <v>0</v>
      </c>
      <c r="CA34" s="121">
        <f>SUM(W34,AY34)</f>
        <v>392869</v>
      </c>
      <c r="CB34" s="121">
        <f>SUM(X34,AZ34)</f>
        <v>151744</v>
      </c>
      <c r="CC34" s="121">
        <f>SUM(Y34,BA34)</f>
        <v>32131</v>
      </c>
      <c r="CD34" s="121">
        <f>SUM(Z34,BB34)</f>
        <v>202851</v>
      </c>
      <c r="CE34" s="121">
        <f>SUM(AA34,BC34)</f>
        <v>6143</v>
      </c>
      <c r="CF34" s="121">
        <f>SUM(AB34,BD34)</f>
        <v>64473</v>
      </c>
      <c r="CG34" s="121">
        <f>SUM(AC34,BE34)</f>
        <v>4663</v>
      </c>
      <c r="CH34" s="121">
        <f>SUM(AD34,BF34)</f>
        <v>143091</v>
      </c>
      <c r="CI34" s="121">
        <f>SUM(AE34,BG34)</f>
        <v>787877</v>
      </c>
    </row>
    <row r="35" spans="1:87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+SUM(E35,J35)</f>
        <v>45099</v>
      </c>
      <c r="E35" s="121">
        <f>+SUM(F35:I35)</f>
        <v>45099</v>
      </c>
      <c r="F35" s="121">
        <v>0</v>
      </c>
      <c r="G35" s="121">
        <v>45099</v>
      </c>
      <c r="H35" s="121">
        <v>0</v>
      </c>
      <c r="I35" s="121">
        <v>0</v>
      </c>
      <c r="J35" s="121">
        <v>0</v>
      </c>
      <c r="K35" s="121">
        <v>36818</v>
      </c>
      <c r="L35" s="121">
        <f>+SUM(M35,R35,V35,W35,AC35)</f>
        <v>368273</v>
      </c>
      <c r="M35" s="121">
        <f>+SUM(N35:Q35)</f>
        <v>100425</v>
      </c>
      <c r="N35" s="121">
        <v>43447</v>
      </c>
      <c r="O35" s="121">
        <v>0</v>
      </c>
      <c r="P35" s="121">
        <v>56978</v>
      </c>
      <c r="Q35" s="121">
        <v>0</v>
      </c>
      <c r="R35" s="121">
        <f>+SUM(S35:U35)</f>
        <v>23385</v>
      </c>
      <c r="S35" s="121">
        <v>0</v>
      </c>
      <c r="T35" s="121">
        <v>23385</v>
      </c>
      <c r="U35" s="121">
        <v>0</v>
      </c>
      <c r="V35" s="121">
        <v>0</v>
      </c>
      <c r="W35" s="121">
        <f>+SUM(X35:AA35)</f>
        <v>244463</v>
      </c>
      <c r="X35" s="121">
        <v>76072</v>
      </c>
      <c r="Y35" s="121">
        <v>117396</v>
      </c>
      <c r="Z35" s="121">
        <v>28553</v>
      </c>
      <c r="AA35" s="121">
        <v>22442</v>
      </c>
      <c r="AB35" s="121">
        <v>0</v>
      </c>
      <c r="AC35" s="121">
        <v>0</v>
      </c>
      <c r="AD35" s="121">
        <v>2232</v>
      </c>
      <c r="AE35" s="121">
        <f>+SUM(D35,L35,AD35)</f>
        <v>415604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20929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45099</v>
      </c>
      <c r="BI35" s="121">
        <f>SUM(E35,AG35)</f>
        <v>45099</v>
      </c>
      <c r="BJ35" s="121">
        <f>SUM(F35,AH35)</f>
        <v>0</v>
      </c>
      <c r="BK35" s="121">
        <f>SUM(G35,AI35)</f>
        <v>45099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36818</v>
      </c>
      <c r="BP35" s="121">
        <f>SUM(L35,AN35)</f>
        <v>368273</v>
      </c>
      <c r="BQ35" s="121">
        <f>SUM(M35,AO35)</f>
        <v>100425</v>
      </c>
      <c r="BR35" s="121">
        <f>SUM(N35,AP35)</f>
        <v>43447</v>
      </c>
      <c r="BS35" s="121">
        <f>SUM(O35,AQ35)</f>
        <v>0</v>
      </c>
      <c r="BT35" s="121">
        <f>SUM(P35,AR35)</f>
        <v>56978</v>
      </c>
      <c r="BU35" s="121">
        <f>SUM(Q35,AS35)</f>
        <v>0</v>
      </c>
      <c r="BV35" s="121">
        <f>SUM(R35,AT35)</f>
        <v>23385</v>
      </c>
      <c r="BW35" s="121">
        <f>SUM(S35,AU35)</f>
        <v>0</v>
      </c>
      <c r="BX35" s="121">
        <f>SUM(T35,AV35)</f>
        <v>23385</v>
      </c>
      <c r="BY35" s="121">
        <f>SUM(U35,AW35)</f>
        <v>0</v>
      </c>
      <c r="BZ35" s="121">
        <f>SUM(V35,AX35)</f>
        <v>0</v>
      </c>
      <c r="CA35" s="121">
        <f>SUM(W35,AY35)</f>
        <v>244463</v>
      </c>
      <c r="CB35" s="121">
        <f>SUM(X35,AZ35)</f>
        <v>76072</v>
      </c>
      <c r="CC35" s="121">
        <f>SUM(Y35,BA35)</f>
        <v>117396</v>
      </c>
      <c r="CD35" s="121">
        <f>SUM(Z35,BB35)</f>
        <v>28553</v>
      </c>
      <c r="CE35" s="121">
        <f>SUM(AA35,BC35)</f>
        <v>22442</v>
      </c>
      <c r="CF35" s="121">
        <f>SUM(AB35,BD35)</f>
        <v>20929</v>
      </c>
      <c r="CG35" s="121">
        <f>SUM(AC35,BE35)</f>
        <v>0</v>
      </c>
      <c r="CH35" s="121">
        <f>SUM(AD35,BF35)</f>
        <v>2232</v>
      </c>
      <c r="CI35" s="121">
        <f>SUM(AE35,BG35)</f>
        <v>415604</v>
      </c>
    </row>
    <row r="36" spans="1:87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107618</v>
      </c>
      <c r="M36" s="121">
        <f>+SUM(N36:Q36)</f>
        <v>88469</v>
      </c>
      <c r="N36" s="121">
        <v>22349</v>
      </c>
      <c r="O36" s="121">
        <v>66120</v>
      </c>
      <c r="P36" s="121">
        <v>0</v>
      </c>
      <c r="Q36" s="121">
        <v>0</v>
      </c>
      <c r="R36" s="121">
        <f>+SUM(S36:U36)</f>
        <v>17277</v>
      </c>
      <c r="S36" s="121">
        <v>0</v>
      </c>
      <c r="T36" s="121">
        <v>17277</v>
      </c>
      <c r="U36" s="121">
        <v>0</v>
      </c>
      <c r="V36" s="121">
        <v>1872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87387</v>
      </c>
      <c r="AC36" s="121">
        <v>0</v>
      </c>
      <c r="AD36" s="121">
        <v>0</v>
      </c>
      <c r="AE36" s="121">
        <f>+SUM(D36,L36,AD36)</f>
        <v>107618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76244</v>
      </c>
      <c r="AO36" s="121">
        <f>+SUM(AP36:AS36)</f>
        <v>14054</v>
      </c>
      <c r="AP36" s="121">
        <v>14054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62190</v>
      </c>
      <c r="AZ36" s="121">
        <v>28601</v>
      </c>
      <c r="BA36" s="121">
        <v>0</v>
      </c>
      <c r="BB36" s="121">
        <v>33371</v>
      </c>
      <c r="BC36" s="121">
        <v>218</v>
      </c>
      <c r="BD36" s="121">
        <v>0</v>
      </c>
      <c r="BE36" s="121">
        <v>0</v>
      </c>
      <c r="BF36" s="121">
        <v>0</v>
      </c>
      <c r="BG36" s="121">
        <f>+SUM(BF36,AN36,AF36)</f>
        <v>76244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183862</v>
      </c>
      <c r="BQ36" s="121">
        <f>SUM(M36,AO36)</f>
        <v>102523</v>
      </c>
      <c r="BR36" s="121">
        <f>SUM(N36,AP36)</f>
        <v>36403</v>
      </c>
      <c r="BS36" s="121">
        <f>SUM(O36,AQ36)</f>
        <v>66120</v>
      </c>
      <c r="BT36" s="121">
        <f>SUM(P36,AR36)</f>
        <v>0</v>
      </c>
      <c r="BU36" s="121">
        <f>SUM(Q36,AS36)</f>
        <v>0</v>
      </c>
      <c r="BV36" s="121">
        <f>SUM(R36,AT36)</f>
        <v>17277</v>
      </c>
      <c r="BW36" s="121">
        <f>SUM(S36,AU36)</f>
        <v>0</v>
      </c>
      <c r="BX36" s="121">
        <f>SUM(T36,AV36)</f>
        <v>17277</v>
      </c>
      <c r="BY36" s="121">
        <f>SUM(U36,AW36)</f>
        <v>0</v>
      </c>
      <c r="BZ36" s="121">
        <f>SUM(V36,AX36)</f>
        <v>1872</v>
      </c>
      <c r="CA36" s="121">
        <f>SUM(W36,AY36)</f>
        <v>62190</v>
      </c>
      <c r="CB36" s="121">
        <f>SUM(X36,AZ36)</f>
        <v>28601</v>
      </c>
      <c r="CC36" s="121">
        <f>SUM(Y36,BA36)</f>
        <v>0</v>
      </c>
      <c r="CD36" s="121">
        <f>SUM(Z36,BB36)</f>
        <v>33371</v>
      </c>
      <c r="CE36" s="121">
        <f>SUM(AA36,BC36)</f>
        <v>218</v>
      </c>
      <c r="CF36" s="121">
        <f>SUM(AB36,BD36)</f>
        <v>87387</v>
      </c>
      <c r="CG36" s="121">
        <f>SUM(AC36,BE36)</f>
        <v>0</v>
      </c>
      <c r="CH36" s="121">
        <f>SUM(AD36,BF36)</f>
        <v>0</v>
      </c>
      <c r="CI36" s="121">
        <f>SUM(AE36,BG36)</f>
        <v>183862</v>
      </c>
    </row>
    <row r="37" spans="1:87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>+SUM(E37,J37)</f>
        <v>2178</v>
      </c>
      <c r="E37" s="121">
        <f>+SUM(F37:I37)</f>
        <v>2178</v>
      </c>
      <c r="F37" s="121">
        <v>0</v>
      </c>
      <c r="G37" s="121">
        <v>0</v>
      </c>
      <c r="H37" s="121">
        <v>2178</v>
      </c>
      <c r="I37" s="121">
        <v>0</v>
      </c>
      <c r="J37" s="121">
        <v>0</v>
      </c>
      <c r="K37" s="121">
        <v>161698</v>
      </c>
      <c r="L37" s="121">
        <f>+SUM(M37,R37,V37,W37,AC37)</f>
        <v>37158</v>
      </c>
      <c r="M37" s="121">
        <f>+SUM(N37:Q37)</f>
        <v>29527</v>
      </c>
      <c r="N37" s="121">
        <v>25777</v>
      </c>
      <c r="O37" s="121">
        <v>0</v>
      </c>
      <c r="P37" s="121">
        <v>0</v>
      </c>
      <c r="Q37" s="121">
        <v>3750</v>
      </c>
      <c r="R37" s="121">
        <f>+SUM(S37:U37)</f>
        <v>4745</v>
      </c>
      <c r="S37" s="121">
        <v>0</v>
      </c>
      <c r="T37" s="121">
        <v>0</v>
      </c>
      <c r="U37" s="121">
        <v>4745</v>
      </c>
      <c r="V37" s="121">
        <v>0</v>
      </c>
      <c r="W37" s="121">
        <f>+SUM(X37:AA37)</f>
        <v>2886</v>
      </c>
      <c r="X37" s="121">
        <v>0</v>
      </c>
      <c r="Y37" s="121">
        <v>0</v>
      </c>
      <c r="Z37" s="121">
        <v>1463</v>
      </c>
      <c r="AA37" s="121">
        <v>1423</v>
      </c>
      <c r="AB37" s="121">
        <v>314865</v>
      </c>
      <c r="AC37" s="121">
        <v>0</v>
      </c>
      <c r="AD37" s="121">
        <v>13550</v>
      </c>
      <c r="AE37" s="121">
        <f>+SUM(D37,L37,AD37)</f>
        <v>52886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58290</v>
      </c>
      <c r="AO37" s="121">
        <f>+SUM(AP37:AS37)</f>
        <v>19151</v>
      </c>
      <c r="AP37" s="121">
        <v>19151</v>
      </c>
      <c r="AQ37" s="121">
        <v>0</v>
      </c>
      <c r="AR37" s="121">
        <v>0</v>
      </c>
      <c r="AS37" s="121">
        <v>0</v>
      </c>
      <c r="AT37" s="121">
        <f>+SUM(AU37:AW37)</f>
        <v>165</v>
      </c>
      <c r="AU37" s="121">
        <v>0</v>
      </c>
      <c r="AV37" s="121">
        <v>165</v>
      </c>
      <c r="AW37" s="121">
        <v>0</v>
      </c>
      <c r="AX37" s="121">
        <v>0</v>
      </c>
      <c r="AY37" s="121">
        <f>+SUM(AZ37:BC37)</f>
        <v>38974</v>
      </c>
      <c r="AZ37" s="121">
        <v>0</v>
      </c>
      <c r="BA37" s="121">
        <v>38816</v>
      </c>
      <c r="BB37" s="121">
        <v>0</v>
      </c>
      <c r="BC37" s="121">
        <v>158</v>
      </c>
      <c r="BD37" s="121">
        <v>0</v>
      </c>
      <c r="BE37" s="121">
        <v>0</v>
      </c>
      <c r="BF37" s="121">
        <v>539</v>
      </c>
      <c r="BG37" s="121">
        <f>+SUM(BF37,AN37,AF37)</f>
        <v>58829</v>
      </c>
      <c r="BH37" s="121">
        <f>SUM(D37,AF37)</f>
        <v>2178</v>
      </c>
      <c r="BI37" s="121">
        <f>SUM(E37,AG37)</f>
        <v>2178</v>
      </c>
      <c r="BJ37" s="121">
        <f>SUM(F37,AH37)</f>
        <v>0</v>
      </c>
      <c r="BK37" s="121">
        <f>SUM(G37,AI37)</f>
        <v>0</v>
      </c>
      <c r="BL37" s="121">
        <f>SUM(H37,AJ37)</f>
        <v>2178</v>
      </c>
      <c r="BM37" s="121">
        <f>SUM(I37,AK37)</f>
        <v>0</v>
      </c>
      <c r="BN37" s="121">
        <f>SUM(J37,AL37)</f>
        <v>0</v>
      </c>
      <c r="BO37" s="121">
        <f>SUM(K37,AM37)</f>
        <v>161698</v>
      </c>
      <c r="BP37" s="121">
        <f>SUM(L37,AN37)</f>
        <v>95448</v>
      </c>
      <c r="BQ37" s="121">
        <f>SUM(M37,AO37)</f>
        <v>48678</v>
      </c>
      <c r="BR37" s="121">
        <f>SUM(N37,AP37)</f>
        <v>44928</v>
      </c>
      <c r="BS37" s="121">
        <f>SUM(O37,AQ37)</f>
        <v>0</v>
      </c>
      <c r="BT37" s="121">
        <f>SUM(P37,AR37)</f>
        <v>0</v>
      </c>
      <c r="BU37" s="121">
        <f>SUM(Q37,AS37)</f>
        <v>3750</v>
      </c>
      <c r="BV37" s="121">
        <f>SUM(R37,AT37)</f>
        <v>4910</v>
      </c>
      <c r="BW37" s="121">
        <f>SUM(S37,AU37)</f>
        <v>0</v>
      </c>
      <c r="BX37" s="121">
        <f>SUM(T37,AV37)</f>
        <v>165</v>
      </c>
      <c r="BY37" s="121">
        <f>SUM(U37,AW37)</f>
        <v>4745</v>
      </c>
      <c r="BZ37" s="121">
        <f>SUM(V37,AX37)</f>
        <v>0</v>
      </c>
      <c r="CA37" s="121">
        <f>SUM(W37,AY37)</f>
        <v>41860</v>
      </c>
      <c r="CB37" s="121">
        <f>SUM(X37,AZ37)</f>
        <v>0</v>
      </c>
      <c r="CC37" s="121">
        <f>SUM(Y37,BA37)</f>
        <v>38816</v>
      </c>
      <c r="CD37" s="121">
        <f>SUM(Z37,BB37)</f>
        <v>1463</v>
      </c>
      <c r="CE37" s="121">
        <f>SUM(AA37,BC37)</f>
        <v>1581</v>
      </c>
      <c r="CF37" s="121">
        <f>SUM(AB37,BD37)</f>
        <v>314865</v>
      </c>
      <c r="CG37" s="121">
        <f>SUM(AC37,BE37)</f>
        <v>0</v>
      </c>
      <c r="CH37" s="121">
        <f>SUM(AD37,BF37)</f>
        <v>14089</v>
      </c>
      <c r="CI37" s="121">
        <f>SUM(AE37,BG37)</f>
        <v>111715</v>
      </c>
    </row>
    <row r="38" spans="1:87" s="136" customFormat="1" ht="13.5" customHeight="1" x14ac:dyDescent="0.15">
      <c r="A38" s="119" t="s">
        <v>31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41198</v>
      </c>
      <c r="L38" s="121">
        <f>+SUM(M38,R38,V38,W38,AC38)</f>
        <v>41744</v>
      </c>
      <c r="M38" s="121">
        <f>+SUM(N38:Q38)</f>
        <v>34846</v>
      </c>
      <c r="N38" s="121">
        <v>21781</v>
      </c>
      <c r="O38" s="121">
        <v>13065</v>
      </c>
      <c r="P38" s="121">
        <v>0</v>
      </c>
      <c r="Q38" s="121">
        <v>0</v>
      </c>
      <c r="R38" s="121">
        <f>+SUM(S38:U38)</f>
        <v>6898</v>
      </c>
      <c r="S38" s="121">
        <v>6898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59406</v>
      </c>
      <c r="AC38" s="121">
        <v>0</v>
      </c>
      <c r="AD38" s="121">
        <v>0</v>
      </c>
      <c r="AE38" s="121">
        <f>+SUM(D38,L38,AD38)</f>
        <v>41744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106999</v>
      </c>
      <c r="AO38" s="121">
        <f>+SUM(AP38:AS38)</f>
        <v>12863</v>
      </c>
      <c r="AP38" s="121">
        <v>12863</v>
      </c>
      <c r="AQ38" s="121">
        <v>0</v>
      </c>
      <c r="AR38" s="121">
        <v>0</v>
      </c>
      <c r="AS38" s="121">
        <v>0</v>
      </c>
      <c r="AT38" s="121">
        <f>+SUM(AU38:AW38)</f>
        <v>38955</v>
      </c>
      <c r="AU38" s="121">
        <v>490</v>
      </c>
      <c r="AV38" s="121">
        <v>38465</v>
      </c>
      <c r="AW38" s="121">
        <v>0</v>
      </c>
      <c r="AX38" s="121">
        <v>0</v>
      </c>
      <c r="AY38" s="121">
        <f>+SUM(AZ38:BC38)</f>
        <v>55181</v>
      </c>
      <c r="AZ38" s="121">
        <v>32604</v>
      </c>
      <c r="BA38" s="121">
        <v>21395</v>
      </c>
      <c r="BB38" s="121">
        <v>1182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106999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41198</v>
      </c>
      <c r="BP38" s="121">
        <f>SUM(L38,AN38)</f>
        <v>148743</v>
      </c>
      <c r="BQ38" s="121">
        <f>SUM(M38,AO38)</f>
        <v>47709</v>
      </c>
      <c r="BR38" s="121">
        <f>SUM(N38,AP38)</f>
        <v>34644</v>
      </c>
      <c r="BS38" s="121">
        <f>SUM(O38,AQ38)</f>
        <v>13065</v>
      </c>
      <c r="BT38" s="121">
        <f>SUM(P38,AR38)</f>
        <v>0</v>
      </c>
      <c r="BU38" s="121">
        <f>SUM(Q38,AS38)</f>
        <v>0</v>
      </c>
      <c r="BV38" s="121">
        <f>SUM(R38,AT38)</f>
        <v>45853</v>
      </c>
      <c r="BW38" s="121">
        <f>SUM(S38,AU38)</f>
        <v>7388</v>
      </c>
      <c r="BX38" s="121">
        <f>SUM(T38,AV38)</f>
        <v>38465</v>
      </c>
      <c r="BY38" s="121">
        <f>SUM(U38,AW38)</f>
        <v>0</v>
      </c>
      <c r="BZ38" s="121">
        <f>SUM(V38,AX38)</f>
        <v>0</v>
      </c>
      <c r="CA38" s="121">
        <f>SUM(W38,AY38)</f>
        <v>55181</v>
      </c>
      <c r="CB38" s="121">
        <f>SUM(X38,AZ38)</f>
        <v>32604</v>
      </c>
      <c r="CC38" s="121">
        <f>SUM(Y38,BA38)</f>
        <v>21395</v>
      </c>
      <c r="CD38" s="121">
        <f>SUM(Z38,BB38)</f>
        <v>1182</v>
      </c>
      <c r="CE38" s="121">
        <f>SUM(AA38,BC38)</f>
        <v>0</v>
      </c>
      <c r="CF38" s="121">
        <f>SUM(AB38,BD38)</f>
        <v>59406</v>
      </c>
      <c r="CG38" s="121">
        <f>SUM(AC38,BE38)</f>
        <v>0</v>
      </c>
      <c r="CH38" s="121">
        <f>SUM(AD38,BF38)</f>
        <v>0</v>
      </c>
      <c r="CI38" s="121">
        <f>SUM(AE38,BG38)</f>
        <v>148743</v>
      </c>
    </row>
    <row r="39" spans="1:87" s="136" customFormat="1" ht="13.5" customHeight="1" x14ac:dyDescent="0.15">
      <c r="A39" s="119" t="s">
        <v>31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18799</v>
      </c>
      <c r="M39" s="121">
        <f>+SUM(N39:Q39)</f>
        <v>10420</v>
      </c>
      <c r="N39" s="121">
        <v>0</v>
      </c>
      <c r="O39" s="121">
        <v>10420</v>
      </c>
      <c r="P39" s="121">
        <v>0</v>
      </c>
      <c r="Q39" s="121">
        <v>0</v>
      </c>
      <c r="R39" s="121">
        <f>+SUM(S39:U39)</f>
        <v>1120</v>
      </c>
      <c r="S39" s="121">
        <v>1120</v>
      </c>
      <c r="T39" s="121">
        <v>0</v>
      </c>
      <c r="U39" s="121">
        <v>0</v>
      </c>
      <c r="V39" s="121">
        <v>7259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22761</v>
      </c>
      <c r="AC39" s="121">
        <v>0</v>
      </c>
      <c r="AD39" s="121">
        <v>0</v>
      </c>
      <c r="AE39" s="121">
        <f>+SUM(D39,L39,AD39)</f>
        <v>18799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19801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19801</v>
      </c>
      <c r="AZ39" s="121">
        <v>4161</v>
      </c>
      <c r="BA39" s="121">
        <v>0</v>
      </c>
      <c r="BB39" s="121">
        <v>0</v>
      </c>
      <c r="BC39" s="121">
        <v>15640</v>
      </c>
      <c r="BD39" s="121">
        <v>0</v>
      </c>
      <c r="BE39" s="121">
        <v>0</v>
      </c>
      <c r="BF39" s="121">
        <v>0</v>
      </c>
      <c r="BG39" s="121">
        <f>+SUM(BF39,AN39,AF39)</f>
        <v>19801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38600</v>
      </c>
      <c r="BQ39" s="121">
        <f>SUM(M39,AO39)</f>
        <v>10420</v>
      </c>
      <c r="BR39" s="121">
        <f>SUM(N39,AP39)</f>
        <v>0</v>
      </c>
      <c r="BS39" s="121">
        <f>SUM(O39,AQ39)</f>
        <v>10420</v>
      </c>
      <c r="BT39" s="121">
        <f>SUM(P39,AR39)</f>
        <v>0</v>
      </c>
      <c r="BU39" s="121">
        <f>SUM(Q39,AS39)</f>
        <v>0</v>
      </c>
      <c r="BV39" s="121">
        <f>SUM(R39,AT39)</f>
        <v>1120</v>
      </c>
      <c r="BW39" s="121">
        <f>SUM(S39,AU39)</f>
        <v>1120</v>
      </c>
      <c r="BX39" s="121">
        <f>SUM(T39,AV39)</f>
        <v>0</v>
      </c>
      <c r="BY39" s="121">
        <f>SUM(U39,AW39)</f>
        <v>0</v>
      </c>
      <c r="BZ39" s="121">
        <f>SUM(V39,AX39)</f>
        <v>7259</v>
      </c>
      <c r="CA39" s="121">
        <f>SUM(W39,AY39)</f>
        <v>19801</v>
      </c>
      <c r="CB39" s="121">
        <f>SUM(X39,AZ39)</f>
        <v>4161</v>
      </c>
      <c r="CC39" s="121">
        <f>SUM(Y39,BA39)</f>
        <v>0</v>
      </c>
      <c r="CD39" s="121">
        <f>SUM(Z39,BB39)</f>
        <v>0</v>
      </c>
      <c r="CE39" s="121">
        <f>SUM(AA39,BC39)</f>
        <v>15640</v>
      </c>
      <c r="CF39" s="121">
        <f>SUM(AB39,BD39)</f>
        <v>22761</v>
      </c>
      <c r="CG39" s="121">
        <f>SUM(AC39,BE39)</f>
        <v>0</v>
      </c>
      <c r="CH39" s="121">
        <f>SUM(AD39,BF39)</f>
        <v>0</v>
      </c>
      <c r="CI39" s="121">
        <f>SUM(AE39,BG39)</f>
        <v>38600</v>
      </c>
    </row>
    <row r="40" spans="1:87" s="136" customFormat="1" ht="13.5" customHeight="1" x14ac:dyDescent="0.15">
      <c r="A40" s="119" t="s">
        <v>31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26336</v>
      </c>
      <c r="M40" s="121">
        <f>+SUM(N40:Q40)</f>
        <v>19453</v>
      </c>
      <c r="N40" s="121">
        <v>0</v>
      </c>
      <c r="O40" s="121">
        <v>19453</v>
      </c>
      <c r="P40" s="121">
        <v>0</v>
      </c>
      <c r="Q40" s="121">
        <v>0</v>
      </c>
      <c r="R40" s="121">
        <f>+SUM(S40:U40)</f>
        <v>6802</v>
      </c>
      <c r="S40" s="121">
        <v>6802</v>
      </c>
      <c r="T40" s="121">
        <v>0</v>
      </c>
      <c r="U40" s="121">
        <v>0</v>
      </c>
      <c r="V40" s="121">
        <v>69</v>
      </c>
      <c r="W40" s="121">
        <f>+SUM(X40:AA40)</f>
        <v>12</v>
      </c>
      <c r="X40" s="121">
        <v>0</v>
      </c>
      <c r="Y40" s="121">
        <v>0</v>
      </c>
      <c r="Z40" s="121">
        <v>12</v>
      </c>
      <c r="AA40" s="121">
        <v>0</v>
      </c>
      <c r="AB40" s="121">
        <v>49599</v>
      </c>
      <c r="AC40" s="121">
        <v>0</v>
      </c>
      <c r="AD40" s="121">
        <v>0</v>
      </c>
      <c r="AE40" s="121">
        <f>+SUM(D40,L40,AD40)</f>
        <v>26336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15000</v>
      </c>
      <c r="BG40" s="121">
        <f>+SUM(BF40,AN40,AF40)</f>
        <v>15000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26336</v>
      </c>
      <c r="BQ40" s="121">
        <f>SUM(M40,AO40)</f>
        <v>19453</v>
      </c>
      <c r="BR40" s="121">
        <f>SUM(N40,AP40)</f>
        <v>0</v>
      </c>
      <c r="BS40" s="121">
        <f>SUM(O40,AQ40)</f>
        <v>19453</v>
      </c>
      <c r="BT40" s="121">
        <f>SUM(P40,AR40)</f>
        <v>0</v>
      </c>
      <c r="BU40" s="121">
        <f>SUM(Q40,AS40)</f>
        <v>0</v>
      </c>
      <c r="BV40" s="121">
        <f>SUM(R40,AT40)</f>
        <v>6802</v>
      </c>
      <c r="BW40" s="121">
        <f>SUM(S40,AU40)</f>
        <v>6802</v>
      </c>
      <c r="BX40" s="121">
        <f>SUM(T40,AV40)</f>
        <v>0</v>
      </c>
      <c r="BY40" s="121">
        <f>SUM(U40,AW40)</f>
        <v>0</v>
      </c>
      <c r="BZ40" s="121">
        <f>SUM(V40,AX40)</f>
        <v>69</v>
      </c>
      <c r="CA40" s="121">
        <f>SUM(W40,AY40)</f>
        <v>12</v>
      </c>
      <c r="CB40" s="121">
        <f>SUM(X40,AZ40)</f>
        <v>0</v>
      </c>
      <c r="CC40" s="121">
        <f>SUM(Y40,BA40)</f>
        <v>0</v>
      </c>
      <c r="CD40" s="121">
        <f>SUM(Z40,BB40)</f>
        <v>12</v>
      </c>
      <c r="CE40" s="121">
        <f>SUM(AA40,BC40)</f>
        <v>0</v>
      </c>
      <c r="CF40" s="121">
        <f>SUM(AB40,BD40)</f>
        <v>49599</v>
      </c>
      <c r="CG40" s="121">
        <f>SUM(AC40,BE40)</f>
        <v>0</v>
      </c>
      <c r="CH40" s="121">
        <f>SUM(AD40,BF40)</f>
        <v>15000</v>
      </c>
      <c r="CI40" s="121">
        <f>SUM(AE40,BG40)</f>
        <v>41336</v>
      </c>
    </row>
    <row r="41" spans="1:87" s="136" customFormat="1" ht="13.5" customHeight="1" x14ac:dyDescent="0.15">
      <c r="A41" s="119" t="s">
        <v>31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14731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1095</v>
      </c>
      <c r="S41" s="121">
        <v>1095</v>
      </c>
      <c r="T41" s="121">
        <v>0</v>
      </c>
      <c r="U41" s="121">
        <v>0</v>
      </c>
      <c r="V41" s="121">
        <v>0</v>
      </c>
      <c r="W41" s="121">
        <f>+SUM(X41:AA41)</f>
        <v>13608</v>
      </c>
      <c r="X41" s="121">
        <v>6985</v>
      </c>
      <c r="Y41" s="121">
        <v>62</v>
      </c>
      <c r="Z41" s="121">
        <v>6561</v>
      </c>
      <c r="AA41" s="121">
        <v>0</v>
      </c>
      <c r="AB41" s="121">
        <v>0</v>
      </c>
      <c r="AC41" s="121">
        <v>28</v>
      </c>
      <c r="AD41" s="121">
        <v>0</v>
      </c>
      <c r="AE41" s="121">
        <f>+SUM(D41,L41,AD41)</f>
        <v>14731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7693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7693</v>
      </c>
      <c r="AZ41" s="121">
        <v>0</v>
      </c>
      <c r="BA41" s="121">
        <v>0</v>
      </c>
      <c r="BB41" s="121">
        <v>7693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7693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22424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1095</v>
      </c>
      <c r="BW41" s="121">
        <f>SUM(S41,AU41)</f>
        <v>1095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21301</v>
      </c>
      <c r="CB41" s="121">
        <f>SUM(X41,AZ41)</f>
        <v>6985</v>
      </c>
      <c r="CC41" s="121">
        <f>SUM(Y41,BA41)</f>
        <v>62</v>
      </c>
      <c r="CD41" s="121">
        <f>SUM(Z41,BB41)</f>
        <v>14254</v>
      </c>
      <c r="CE41" s="121">
        <f>SUM(AA41,BC41)</f>
        <v>0</v>
      </c>
      <c r="CF41" s="121">
        <f>SUM(AB41,BD41)</f>
        <v>0</v>
      </c>
      <c r="CG41" s="121">
        <f>SUM(AC41,BE41)</f>
        <v>28</v>
      </c>
      <c r="CH41" s="121">
        <f>SUM(AD41,BF41)</f>
        <v>0</v>
      </c>
      <c r="CI41" s="121">
        <f>SUM(AE41,BG41)</f>
        <v>22424</v>
      </c>
    </row>
    <row r="42" spans="1:87" s="136" customFormat="1" ht="13.5" customHeight="1" x14ac:dyDescent="0.15">
      <c r="A42" s="119" t="s">
        <v>31</v>
      </c>
      <c r="B42" s="120" t="s">
        <v>415</v>
      </c>
      <c r="C42" s="119" t="s">
        <v>416</v>
      </c>
      <c r="D42" s="121">
        <f>+SUM(E42,J42)</f>
        <v>26810</v>
      </c>
      <c r="E42" s="121">
        <f>+SUM(F42:I42)</f>
        <v>26810</v>
      </c>
      <c r="F42" s="121">
        <v>0</v>
      </c>
      <c r="G42" s="121">
        <v>26810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79054</v>
      </c>
      <c r="M42" s="121">
        <f>+SUM(N42:Q42)</f>
        <v>11270</v>
      </c>
      <c r="N42" s="121">
        <v>11270</v>
      </c>
      <c r="O42" s="121">
        <v>0</v>
      </c>
      <c r="P42" s="121">
        <v>0</v>
      </c>
      <c r="Q42" s="121">
        <v>0</v>
      </c>
      <c r="R42" s="121">
        <f>+SUM(S42:U42)</f>
        <v>12478</v>
      </c>
      <c r="S42" s="121">
        <v>2875</v>
      </c>
      <c r="T42" s="121">
        <v>9603</v>
      </c>
      <c r="U42" s="121">
        <v>0</v>
      </c>
      <c r="V42" s="121">
        <v>0</v>
      </c>
      <c r="W42" s="121">
        <f>+SUM(X42:AA42)</f>
        <v>55306</v>
      </c>
      <c r="X42" s="121">
        <v>38702</v>
      </c>
      <c r="Y42" s="121">
        <v>9164</v>
      </c>
      <c r="Z42" s="121">
        <v>7440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105864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62005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1601</v>
      </c>
      <c r="AU42" s="121">
        <v>1601</v>
      </c>
      <c r="AV42" s="121">
        <v>0</v>
      </c>
      <c r="AW42" s="121">
        <v>0</v>
      </c>
      <c r="AX42" s="121">
        <v>0</v>
      </c>
      <c r="AY42" s="121">
        <f>+SUM(AZ42:BC42)</f>
        <v>60404</v>
      </c>
      <c r="AZ42" s="121">
        <v>16451</v>
      </c>
      <c r="BA42" s="121">
        <v>43953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62005</v>
      </c>
      <c r="BH42" s="121">
        <f>SUM(D42,AF42)</f>
        <v>26810</v>
      </c>
      <c r="BI42" s="121">
        <f>SUM(E42,AG42)</f>
        <v>26810</v>
      </c>
      <c r="BJ42" s="121">
        <f>SUM(F42,AH42)</f>
        <v>0</v>
      </c>
      <c r="BK42" s="121">
        <f>SUM(G42,AI42)</f>
        <v>26810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141059</v>
      </c>
      <c r="BQ42" s="121">
        <f>SUM(M42,AO42)</f>
        <v>11270</v>
      </c>
      <c r="BR42" s="121">
        <f>SUM(N42,AP42)</f>
        <v>11270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14079</v>
      </c>
      <c r="BW42" s="121">
        <f>SUM(S42,AU42)</f>
        <v>4476</v>
      </c>
      <c r="BX42" s="121">
        <f>SUM(T42,AV42)</f>
        <v>9603</v>
      </c>
      <c r="BY42" s="121">
        <f>SUM(U42,AW42)</f>
        <v>0</v>
      </c>
      <c r="BZ42" s="121">
        <f>SUM(V42,AX42)</f>
        <v>0</v>
      </c>
      <c r="CA42" s="121">
        <f>SUM(W42,AY42)</f>
        <v>115710</v>
      </c>
      <c r="CB42" s="121">
        <f>SUM(X42,AZ42)</f>
        <v>55153</v>
      </c>
      <c r="CC42" s="121">
        <f>SUM(Y42,BA42)</f>
        <v>53117</v>
      </c>
      <c r="CD42" s="121">
        <f>SUM(Z42,BB42)</f>
        <v>7440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167869</v>
      </c>
    </row>
    <row r="43" spans="1:87" s="136" customFormat="1" ht="13.5" customHeight="1" x14ac:dyDescent="0.15">
      <c r="A43" s="119" t="s">
        <v>31</v>
      </c>
      <c r="B43" s="120" t="s">
        <v>417</v>
      </c>
      <c r="C43" s="119" t="s">
        <v>418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17820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27878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3834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17820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31712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31</v>
      </c>
      <c r="B44" s="120" t="s">
        <v>421</v>
      </c>
      <c r="C44" s="119" t="s">
        <v>422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11880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18082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2411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11880</v>
      </c>
      <c r="BP44" s="121">
        <f>SUM(L44,AN44)</f>
        <v>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20493</v>
      </c>
      <c r="CG44" s="121">
        <f>SUM(AC44,BE44)</f>
        <v>0</v>
      </c>
      <c r="CH44" s="121">
        <f>SUM(AD44,BF44)</f>
        <v>0</v>
      </c>
      <c r="CI44" s="121">
        <f>SUM(AE44,BG44)</f>
        <v>0</v>
      </c>
    </row>
    <row r="45" spans="1:87" s="136" customFormat="1" ht="13.5" customHeight="1" x14ac:dyDescent="0.15">
      <c r="A45" s="119" t="s">
        <v>31</v>
      </c>
      <c r="B45" s="120" t="s">
        <v>423</v>
      </c>
      <c r="C45" s="119" t="s">
        <v>424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31416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31416</v>
      </c>
      <c r="S45" s="121">
        <v>31416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50381</v>
      </c>
      <c r="AC45" s="121">
        <v>0</v>
      </c>
      <c r="AD45" s="121">
        <v>0</v>
      </c>
      <c r="AE45" s="121">
        <f>+SUM(D45,L45,AD45)</f>
        <v>31416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15596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15596</v>
      </c>
      <c r="AU45" s="121">
        <v>15596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15596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47012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47012</v>
      </c>
      <c r="BW45" s="121">
        <f>SUM(S45,AU45)</f>
        <v>47012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50381</v>
      </c>
      <c r="CG45" s="121">
        <f>SUM(AC45,BE45)</f>
        <v>0</v>
      </c>
      <c r="CH45" s="121">
        <f>SUM(AD45,BF45)</f>
        <v>0</v>
      </c>
      <c r="CI45" s="121">
        <f>SUM(AE45,BG45)</f>
        <v>47012</v>
      </c>
    </row>
    <row r="46" spans="1:87" s="136" customFormat="1" ht="13.5" customHeight="1" x14ac:dyDescent="0.15">
      <c r="A46" s="119" t="s">
        <v>31</v>
      </c>
      <c r="B46" s="120" t="s">
        <v>426</v>
      </c>
      <c r="C46" s="119" t="s">
        <v>427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20743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43769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11395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20743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55164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31</v>
      </c>
      <c r="B47" s="120" t="s">
        <v>331</v>
      </c>
      <c r="C47" s="119" t="s">
        <v>332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/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1032675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1030515</v>
      </c>
      <c r="AZ47" s="121">
        <v>140529</v>
      </c>
      <c r="BA47" s="121">
        <v>800800</v>
      </c>
      <c r="BB47" s="121">
        <v>855</v>
      </c>
      <c r="BC47" s="121">
        <v>88331</v>
      </c>
      <c r="BD47" s="121"/>
      <c r="BE47" s="121">
        <v>2160</v>
      </c>
      <c r="BF47" s="121">
        <v>0</v>
      </c>
      <c r="BG47" s="121">
        <f>+SUM(BF47,AN47,AF47)</f>
        <v>1032675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1032675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1030515</v>
      </c>
      <c r="CB47" s="121">
        <f>SUM(X47,AZ47)</f>
        <v>140529</v>
      </c>
      <c r="CC47" s="121">
        <f>SUM(Y47,BA47)</f>
        <v>800800</v>
      </c>
      <c r="CD47" s="121">
        <f>SUM(Z47,BB47)</f>
        <v>855</v>
      </c>
      <c r="CE47" s="121">
        <f>SUM(AA47,BC47)</f>
        <v>88331</v>
      </c>
      <c r="CF47" s="121">
        <f>SUM(AB47,BD47)</f>
        <v>0</v>
      </c>
      <c r="CG47" s="121">
        <f>SUM(AC47,BE47)</f>
        <v>2160</v>
      </c>
      <c r="CH47" s="121">
        <f>SUM(AD47,BF47)</f>
        <v>0</v>
      </c>
      <c r="CI47" s="121">
        <f>SUM(AE47,BG47)</f>
        <v>1032675</v>
      </c>
    </row>
    <row r="48" spans="1:87" s="136" customFormat="1" ht="13.5" customHeight="1" x14ac:dyDescent="0.15">
      <c r="A48" s="119" t="s">
        <v>31</v>
      </c>
      <c r="B48" s="120" t="s">
        <v>359</v>
      </c>
      <c r="C48" s="119" t="s">
        <v>360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0</v>
      </c>
      <c r="AF48" s="121">
        <f>+SUM(AG48,AL48)</f>
        <v>9974</v>
      </c>
      <c r="AG48" s="121">
        <f>+SUM(AH48:AK48)</f>
        <v>9974</v>
      </c>
      <c r="AH48" s="121">
        <v>0</v>
      </c>
      <c r="AI48" s="121">
        <v>9974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99761</v>
      </c>
      <c r="AO48" s="121">
        <f>+SUM(AP48:AS48)</f>
        <v>43354</v>
      </c>
      <c r="AP48" s="121">
        <v>8230</v>
      </c>
      <c r="AQ48" s="121">
        <v>0</v>
      </c>
      <c r="AR48" s="121">
        <v>35124</v>
      </c>
      <c r="AS48" s="121">
        <v>0</v>
      </c>
      <c r="AT48" s="121">
        <f>+SUM(AU48:AW48)</f>
        <v>49996</v>
      </c>
      <c r="AU48" s="121">
        <v>0</v>
      </c>
      <c r="AV48" s="121">
        <v>49996</v>
      </c>
      <c r="AW48" s="121">
        <v>0</v>
      </c>
      <c r="AX48" s="121">
        <v>0</v>
      </c>
      <c r="AY48" s="121">
        <f>+SUM(AZ48:BC48)</f>
        <v>6411</v>
      </c>
      <c r="AZ48" s="121">
        <v>1416</v>
      </c>
      <c r="BA48" s="121">
        <v>2616</v>
      </c>
      <c r="BB48" s="121">
        <v>2379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109735</v>
      </c>
      <c r="BH48" s="121">
        <f>SUM(D48,AF48)</f>
        <v>9974</v>
      </c>
      <c r="BI48" s="121">
        <f>SUM(E48,AG48)</f>
        <v>9974</v>
      </c>
      <c r="BJ48" s="121">
        <f>SUM(F48,AH48)</f>
        <v>0</v>
      </c>
      <c r="BK48" s="121">
        <f>SUM(G48,AI48)</f>
        <v>9974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99761</v>
      </c>
      <c r="BQ48" s="121">
        <f>SUM(M48,AO48)</f>
        <v>43354</v>
      </c>
      <c r="BR48" s="121">
        <f>SUM(N48,AP48)</f>
        <v>8230</v>
      </c>
      <c r="BS48" s="121">
        <f>SUM(O48,AQ48)</f>
        <v>0</v>
      </c>
      <c r="BT48" s="121">
        <f>SUM(P48,AR48)</f>
        <v>35124</v>
      </c>
      <c r="BU48" s="121">
        <f>SUM(Q48,AS48)</f>
        <v>0</v>
      </c>
      <c r="BV48" s="121">
        <f>SUM(R48,AT48)</f>
        <v>49996</v>
      </c>
      <c r="BW48" s="121">
        <f>SUM(S48,AU48)</f>
        <v>0</v>
      </c>
      <c r="BX48" s="121">
        <f>SUM(T48,AV48)</f>
        <v>49996</v>
      </c>
      <c r="BY48" s="121">
        <f>SUM(U48,AW48)</f>
        <v>0</v>
      </c>
      <c r="BZ48" s="121">
        <f>SUM(V48,AX48)</f>
        <v>0</v>
      </c>
      <c r="CA48" s="121">
        <f>SUM(W48,AY48)</f>
        <v>6411</v>
      </c>
      <c r="CB48" s="121">
        <f>SUM(X48,AZ48)</f>
        <v>1416</v>
      </c>
      <c r="CC48" s="121">
        <f>SUM(Y48,BA48)</f>
        <v>2616</v>
      </c>
      <c r="CD48" s="121">
        <f>SUM(Z48,BB48)</f>
        <v>2379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109735</v>
      </c>
    </row>
    <row r="49" spans="1:87" s="136" customFormat="1" ht="13.5" customHeight="1" x14ac:dyDescent="0.15">
      <c r="A49" s="119" t="s">
        <v>31</v>
      </c>
      <c r="B49" s="120" t="s">
        <v>419</v>
      </c>
      <c r="C49" s="119" t="s">
        <v>420</v>
      </c>
      <c r="D49" s="121">
        <f>+SUM(E49,J49)</f>
        <v>29700</v>
      </c>
      <c r="E49" s="121">
        <f>+SUM(F49:I49)</f>
        <v>29700</v>
      </c>
      <c r="F49" s="121">
        <v>0</v>
      </c>
      <c r="G49" s="121">
        <v>29700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67186</v>
      </c>
      <c r="M49" s="121">
        <f>+SUM(N49:Q49)</f>
        <v>38569</v>
      </c>
      <c r="N49" s="121">
        <v>8505</v>
      </c>
      <c r="O49" s="121">
        <v>13486</v>
      </c>
      <c r="P49" s="121">
        <v>16578</v>
      </c>
      <c r="Q49" s="121">
        <v>0</v>
      </c>
      <c r="R49" s="121">
        <f>+SUM(S49:U49)</f>
        <v>12965</v>
      </c>
      <c r="S49" s="121">
        <v>2861</v>
      </c>
      <c r="T49" s="121">
        <v>10104</v>
      </c>
      <c r="U49" s="121">
        <v>0</v>
      </c>
      <c r="V49" s="121">
        <v>0</v>
      </c>
      <c r="W49" s="121">
        <f>+SUM(X49:AA49)</f>
        <v>15652</v>
      </c>
      <c r="X49" s="121">
        <v>2556</v>
      </c>
      <c r="Y49" s="121">
        <v>3520</v>
      </c>
      <c r="Z49" s="121">
        <v>1937</v>
      </c>
      <c r="AA49" s="121">
        <v>7639</v>
      </c>
      <c r="AB49" s="121"/>
      <c r="AC49" s="121">
        <v>0</v>
      </c>
      <c r="AD49" s="121">
        <v>3443</v>
      </c>
      <c r="AE49" s="121">
        <f>+SUM(D49,L49,AD49)</f>
        <v>100329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6245</v>
      </c>
      <c r="AO49" s="121">
        <f>+SUM(AP49:AS49)</f>
        <v>3296</v>
      </c>
      <c r="AP49" s="121">
        <v>0</v>
      </c>
      <c r="AQ49" s="121">
        <v>0</v>
      </c>
      <c r="AR49" s="121">
        <v>3296</v>
      </c>
      <c r="AS49" s="121">
        <v>0</v>
      </c>
      <c r="AT49" s="121">
        <f>+SUM(AU49:AW49)</f>
        <v>2949</v>
      </c>
      <c r="AU49" s="121">
        <v>0</v>
      </c>
      <c r="AV49" s="121">
        <v>2949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/>
      <c r="BE49" s="121">
        <v>0</v>
      </c>
      <c r="BF49" s="121">
        <v>0</v>
      </c>
      <c r="BG49" s="121">
        <f>+SUM(BF49,AN49,AF49)</f>
        <v>6245</v>
      </c>
      <c r="BH49" s="121">
        <f>SUM(D49,AF49)</f>
        <v>29700</v>
      </c>
      <c r="BI49" s="121">
        <f>SUM(E49,AG49)</f>
        <v>29700</v>
      </c>
      <c r="BJ49" s="121">
        <f>SUM(F49,AH49)</f>
        <v>0</v>
      </c>
      <c r="BK49" s="121">
        <f>SUM(G49,AI49)</f>
        <v>29700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73431</v>
      </c>
      <c r="BQ49" s="121">
        <f>SUM(M49,AO49)</f>
        <v>41865</v>
      </c>
      <c r="BR49" s="121">
        <f>SUM(N49,AP49)</f>
        <v>8505</v>
      </c>
      <c r="BS49" s="121">
        <f>SUM(O49,AQ49)</f>
        <v>13486</v>
      </c>
      <c r="BT49" s="121">
        <f>SUM(P49,AR49)</f>
        <v>19874</v>
      </c>
      <c r="BU49" s="121">
        <f>SUM(Q49,AS49)</f>
        <v>0</v>
      </c>
      <c r="BV49" s="121">
        <f>SUM(R49,AT49)</f>
        <v>15914</v>
      </c>
      <c r="BW49" s="121">
        <f>SUM(S49,AU49)</f>
        <v>2861</v>
      </c>
      <c r="BX49" s="121">
        <f>SUM(T49,AV49)</f>
        <v>13053</v>
      </c>
      <c r="BY49" s="121">
        <f>SUM(U49,AW49)</f>
        <v>0</v>
      </c>
      <c r="BZ49" s="121">
        <f>SUM(V49,AX49)</f>
        <v>0</v>
      </c>
      <c r="CA49" s="121">
        <f>SUM(W49,AY49)</f>
        <v>15652</v>
      </c>
      <c r="CB49" s="121">
        <f>SUM(X49,AZ49)</f>
        <v>2556</v>
      </c>
      <c r="CC49" s="121">
        <f>SUM(Y49,BA49)</f>
        <v>3520</v>
      </c>
      <c r="CD49" s="121">
        <f>SUM(Z49,BB49)</f>
        <v>1937</v>
      </c>
      <c r="CE49" s="121">
        <f>SUM(AA49,BC49)</f>
        <v>7639</v>
      </c>
      <c r="CF49" s="121">
        <f>SUM(AB49,BD49)</f>
        <v>0</v>
      </c>
      <c r="CG49" s="121">
        <f>SUM(AC49,BE49)</f>
        <v>0</v>
      </c>
      <c r="CH49" s="121">
        <f>SUM(AD49,BF49)</f>
        <v>3443</v>
      </c>
      <c r="CI49" s="121">
        <f>SUM(AE49,BG49)</f>
        <v>106574</v>
      </c>
    </row>
    <row r="50" spans="1:87" s="136" customFormat="1" ht="13.5" customHeight="1" x14ac:dyDescent="0.15">
      <c r="A50" s="119" t="s">
        <v>31</v>
      </c>
      <c r="B50" s="120" t="s">
        <v>353</v>
      </c>
      <c r="C50" s="119" t="s">
        <v>354</v>
      </c>
      <c r="D50" s="121">
        <f>+SUM(E50,J50)</f>
        <v>2018656</v>
      </c>
      <c r="E50" s="121">
        <f>+SUM(F50:I50)</f>
        <v>2018656</v>
      </c>
      <c r="F50" s="121">
        <v>0</v>
      </c>
      <c r="G50" s="121">
        <v>2018656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500163</v>
      </c>
      <c r="M50" s="121">
        <f>+SUM(N50:Q50)</f>
        <v>59713</v>
      </c>
      <c r="N50" s="121">
        <v>59713</v>
      </c>
      <c r="O50" s="121">
        <v>0</v>
      </c>
      <c r="P50" s="121">
        <v>0</v>
      </c>
      <c r="Q50" s="121">
        <v>0</v>
      </c>
      <c r="R50" s="121">
        <f>+SUM(S50:U50)</f>
        <v>155085</v>
      </c>
      <c r="S50" s="121">
        <v>0</v>
      </c>
      <c r="T50" s="121">
        <v>155085</v>
      </c>
      <c r="U50" s="121">
        <v>0</v>
      </c>
      <c r="V50" s="121">
        <v>0</v>
      </c>
      <c r="W50" s="121">
        <f>+SUM(X50:AA50)</f>
        <v>285365</v>
      </c>
      <c r="X50" s="121">
        <v>0</v>
      </c>
      <c r="Y50" s="121">
        <v>285365</v>
      </c>
      <c r="Z50" s="121">
        <v>0</v>
      </c>
      <c r="AA50" s="121">
        <v>0</v>
      </c>
      <c r="AB50" s="121"/>
      <c r="AC50" s="121">
        <v>0</v>
      </c>
      <c r="AD50" s="121">
        <v>67698</v>
      </c>
      <c r="AE50" s="121">
        <f>+SUM(D50,L50,AD50)</f>
        <v>2586517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/>
      <c r="BE50" s="121">
        <v>0</v>
      </c>
      <c r="BF50" s="121">
        <v>0</v>
      </c>
      <c r="BG50" s="121">
        <f>+SUM(BF50,AN50,AF50)</f>
        <v>0</v>
      </c>
      <c r="BH50" s="121">
        <f>SUM(D50,AF50)</f>
        <v>2018656</v>
      </c>
      <c r="BI50" s="121">
        <f>SUM(E50,AG50)</f>
        <v>2018656</v>
      </c>
      <c r="BJ50" s="121">
        <f>SUM(F50,AH50)</f>
        <v>0</v>
      </c>
      <c r="BK50" s="121">
        <f>SUM(G50,AI50)</f>
        <v>2018656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500163</v>
      </c>
      <c r="BQ50" s="121">
        <f>SUM(M50,AO50)</f>
        <v>59713</v>
      </c>
      <c r="BR50" s="121">
        <f>SUM(N50,AP50)</f>
        <v>59713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155085</v>
      </c>
      <c r="BW50" s="121">
        <f>SUM(S50,AU50)</f>
        <v>0</v>
      </c>
      <c r="BX50" s="121">
        <f>SUM(T50,AV50)</f>
        <v>155085</v>
      </c>
      <c r="BY50" s="121">
        <f>SUM(U50,AW50)</f>
        <v>0</v>
      </c>
      <c r="BZ50" s="121">
        <f>SUM(V50,AX50)</f>
        <v>0</v>
      </c>
      <c r="CA50" s="121">
        <f>SUM(W50,AY50)</f>
        <v>285365</v>
      </c>
      <c r="CB50" s="121">
        <f>SUM(X50,AZ50)</f>
        <v>0</v>
      </c>
      <c r="CC50" s="121">
        <f>SUM(Y50,BA50)</f>
        <v>285365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67698</v>
      </c>
      <c r="CI50" s="121">
        <f>SUM(AE50,BG50)</f>
        <v>2586517</v>
      </c>
    </row>
    <row r="51" spans="1:87" s="136" customFormat="1" ht="13.5" customHeight="1" x14ac:dyDescent="0.15">
      <c r="A51" s="119" t="s">
        <v>31</v>
      </c>
      <c r="B51" s="120" t="s">
        <v>399</v>
      </c>
      <c r="C51" s="119" t="s">
        <v>425</v>
      </c>
      <c r="D51" s="121">
        <f>+SUM(E51,J51)</f>
        <v>6903</v>
      </c>
      <c r="E51" s="121">
        <f>+SUM(F51:I51)</f>
        <v>6903</v>
      </c>
      <c r="F51" s="121">
        <v>0</v>
      </c>
      <c r="G51" s="121">
        <v>6903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170326</v>
      </c>
      <c r="M51" s="121">
        <f>+SUM(N51:Q51)</f>
        <v>81594</v>
      </c>
      <c r="N51" s="121">
        <v>25106</v>
      </c>
      <c r="O51" s="121">
        <v>0</v>
      </c>
      <c r="P51" s="121">
        <v>43935</v>
      </c>
      <c r="Q51" s="121">
        <v>12553</v>
      </c>
      <c r="R51" s="121">
        <f>+SUM(S51:U51)</f>
        <v>10007</v>
      </c>
      <c r="S51" s="121">
        <v>3581</v>
      </c>
      <c r="T51" s="121">
        <v>5138</v>
      </c>
      <c r="U51" s="121">
        <v>1288</v>
      </c>
      <c r="V51" s="121">
        <v>0</v>
      </c>
      <c r="W51" s="121">
        <f>+SUM(X51:AA51)</f>
        <v>78725</v>
      </c>
      <c r="X51" s="121">
        <v>0</v>
      </c>
      <c r="Y51" s="121">
        <v>75346</v>
      </c>
      <c r="Z51" s="121">
        <v>1638</v>
      </c>
      <c r="AA51" s="121">
        <v>1741</v>
      </c>
      <c r="AB51" s="121"/>
      <c r="AC51" s="121">
        <v>0</v>
      </c>
      <c r="AD51" s="121">
        <v>18383</v>
      </c>
      <c r="AE51" s="121">
        <f>+SUM(D51,L51,AD51)</f>
        <v>195612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/>
      <c r="BE51" s="121">
        <v>0</v>
      </c>
      <c r="BF51" s="121">
        <v>0</v>
      </c>
      <c r="BG51" s="121">
        <f>+SUM(BF51,AN51,AF51)</f>
        <v>0</v>
      </c>
      <c r="BH51" s="121">
        <f>SUM(D51,AF51)</f>
        <v>6903</v>
      </c>
      <c r="BI51" s="121">
        <f>SUM(E51,AG51)</f>
        <v>6903</v>
      </c>
      <c r="BJ51" s="121">
        <f>SUM(F51,AH51)</f>
        <v>0</v>
      </c>
      <c r="BK51" s="121">
        <f>SUM(G51,AI51)</f>
        <v>6903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170326</v>
      </c>
      <c r="BQ51" s="121">
        <f>SUM(M51,AO51)</f>
        <v>81594</v>
      </c>
      <c r="BR51" s="121">
        <f>SUM(N51,AP51)</f>
        <v>25106</v>
      </c>
      <c r="BS51" s="121">
        <f>SUM(O51,AQ51)</f>
        <v>0</v>
      </c>
      <c r="BT51" s="121">
        <f>SUM(P51,AR51)</f>
        <v>43935</v>
      </c>
      <c r="BU51" s="121">
        <f>SUM(Q51,AS51)</f>
        <v>12553</v>
      </c>
      <c r="BV51" s="121">
        <f>SUM(R51,AT51)</f>
        <v>10007</v>
      </c>
      <c r="BW51" s="121">
        <f>SUM(S51,AU51)</f>
        <v>3581</v>
      </c>
      <c r="BX51" s="121">
        <f>SUM(T51,AV51)</f>
        <v>5138</v>
      </c>
      <c r="BY51" s="121">
        <f>SUM(U51,AW51)</f>
        <v>1288</v>
      </c>
      <c r="BZ51" s="121">
        <f>SUM(V51,AX51)</f>
        <v>0</v>
      </c>
      <c r="CA51" s="121">
        <f>SUM(W51,AY51)</f>
        <v>78725</v>
      </c>
      <c r="CB51" s="121">
        <f>SUM(X51,AZ51)</f>
        <v>0</v>
      </c>
      <c r="CC51" s="121">
        <f>SUM(Y51,BA51)</f>
        <v>75346</v>
      </c>
      <c r="CD51" s="121">
        <f>SUM(Z51,BB51)</f>
        <v>1638</v>
      </c>
      <c r="CE51" s="121">
        <f>SUM(AA51,BC51)</f>
        <v>1741</v>
      </c>
      <c r="CF51" s="121">
        <f>SUM(AB51,BD51)</f>
        <v>0</v>
      </c>
      <c r="CG51" s="121">
        <f>SUM(AC51,BE51)</f>
        <v>0</v>
      </c>
      <c r="CH51" s="121">
        <f>SUM(AD51,BF51)</f>
        <v>18383</v>
      </c>
      <c r="CI51" s="121">
        <f>SUM(AE51,BG51)</f>
        <v>195612</v>
      </c>
    </row>
    <row r="52" spans="1:87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/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87253</v>
      </c>
      <c r="AO52" s="121">
        <f>+SUM(AP52:AS52)</f>
        <v>39873</v>
      </c>
      <c r="AP52" s="121">
        <v>39873</v>
      </c>
      <c r="AQ52" s="121">
        <v>0</v>
      </c>
      <c r="AR52" s="121">
        <v>0</v>
      </c>
      <c r="AS52" s="121">
        <v>0</v>
      </c>
      <c r="AT52" s="121">
        <f>+SUM(AU52:AW52)</f>
        <v>36638</v>
      </c>
      <c r="AU52" s="121">
        <v>0</v>
      </c>
      <c r="AV52" s="121">
        <v>36638</v>
      </c>
      <c r="AW52" s="121">
        <v>0</v>
      </c>
      <c r="AX52" s="121">
        <v>0</v>
      </c>
      <c r="AY52" s="121">
        <f>+SUM(AZ52:BC52)</f>
        <v>10742</v>
      </c>
      <c r="AZ52" s="121">
        <v>10742</v>
      </c>
      <c r="BA52" s="121">
        <v>0</v>
      </c>
      <c r="BB52" s="121">
        <v>0</v>
      </c>
      <c r="BC52" s="121">
        <v>0</v>
      </c>
      <c r="BD52" s="121"/>
      <c r="BE52" s="121">
        <v>0</v>
      </c>
      <c r="BF52" s="121">
        <v>31974</v>
      </c>
      <c r="BG52" s="121">
        <f>+SUM(BF52,AN52,AF52)</f>
        <v>119227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87253</v>
      </c>
      <c r="BQ52" s="121">
        <f>SUM(M52,AO52)</f>
        <v>39873</v>
      </c>
      <c r="BR52" s="121">
        <f>SUM(N52,AP52)</f>
        <v>39873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36638</v>
      </c>
      <c r="BW52" s="121">
        <f>SUM(S52,AU52)</f>
        <v>0</v>
      </c>
      <c r="BX52" s="121">
        <f>SUM(T52,AV52)</f>
        <v>36638</v>
      </c>
      <c r="BY52" s="121">
        <f>SUM(U52,AW52)</f>
        <v>0</v>
      </c>
      <c r="BZ52" s="121">
        <f>SUM(V52,AX52)</f>
        <v>0</v>
      </c>
      <c r="CA52" s="121">
        <f>SUM(W52,AY52)</f>
        <v>10742</v>
      </c>
      <c r="CB52" s="121">
        <f>SUM(X52,AZ52)</f>
        <v>10742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31974</v>
      </c>
      <c r="CI52" s="121">
        <f>SUM(AE52,BG52)</f>
        <v>119227</v>
      </c>
    </row>
    <row r="53" spans="1:87" s="136" customFormat="1" ht="13.5" customHeight="1" x14ac:dyDescent="0.15">
      <c r="A53" s="119" t="s">
        <v>31</v>
      </c>
      <c r="B53" s="120" t="s">
        <v>403</v>
      </c>
      <c r="C53" s="119" t="s">
        <v>404</v>
      </c>
      <c r="D53" s="121">
        <f>+SUM(E53,J53)</f>
        <v>65450</v>
      </c>
      <c r="E53" s="121">
        <f>+SUM(F53:I53)</f>
        <v>65450</v>
      </c>
      <c r="F53" s="121">
        <v>0</v>
      </c>
      <c r="G53" s="121">
        <v>65450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354271</v>
      </c>
      <c r="M53" s="121">
        <f>+SUM(N53:Q53)</f>
        <v>253813</v>
      </c>
      <c r="N53" s="121">
        <v>27404</v>
      </c>
      <c r="O53" s="121">
        <v>97063</v>
      </c>
      <c r="P53" s="121">
        <v>129346</v>
      </c>
      <c r="Q53" s="121">
        <v>0</v>
      </c>
      <c r="R53" s="121">
        <f>+SUM(S53:U53)</f>
        <v>89683</v>
      </c>
      <c r="S53" s="121">
        <v>8707</v>
      </c>
      <c r="T53" s="121">
        <v>80976</v>
      </c>
      <c r="U53" s="121">
        <v>0</v>
      </c>
      <c r="V53" s="121">
        <v>0</v>
      </c>
      <c r="W53" s="121">
        <f>+SUM(X53:AA53)</f>
        <v>10775</v>
      </c>
      <c r="X53" s="121">
        <v>4261</v>
      </c>
      <c r="Y53" s="121">
        <v>0</v>
      </c>
      <c r="Z53" s="121">
        <v>6514</v>
      </c>
      <c r="AA53" s="121">
        <v>0</v>
      </c>
      <c r="AB53" s="121"/>
      <c r="AC53" s="121">
        <v>0</v>
      </c>
      <c r="AD53" s="121">
        <v>19222</v>
      </c>
      <c r="AE53" s="121">
        <f>+SUM(D53,L53,AD53)</f>
        <v>438943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0</v>
      </c>
      <c r="BH53" s="121">
        <f>SUM(D53,AF53)</f>
        <v>65450</v>
      </c>
      <c r="BI53" s="121">
        <f>SUM(E53,AG53)</f>
        <v>65450</v>
      </c>
      <c r="BJ53" s="121">
        <f>SUM(F53,AH53)</f>
        <v>0</v>
      </c>
      <c r="BK53" s="121">
        <f>SUM(G53,AI53)</f>
        <v>65450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354271</v>
      </c>
      <c r="BQ53" s="121">
        <f>SUM(M53,AO53)</f>
        <v>253813</v>
      </c>
      <c r="BR53" s="121">
        <f>SUM(N53,AP53)</f>
        <v>27404</v>
      </c>
      <c r="BS53" s="121">
        <f>SUM(O53,AQ53)</f>
        <v>97063</v>
      </c>
      <c r="BT53" s="121">
        <f>SUM(P53,AR53)</f>
        <v>129346</v>
      </c>
      <c r="BU53" s="121">
        <f>SUM(Q53,AS53)</f>
        <v>0</v>
      </c>
      <c r="BV53" s="121">
        <f>SUM(R53,AT53)</f>
        <v>89683</v>
      </c>
      <c r="BW53" s="121">
        <f>SUM(S53,AU53)</f>
        <v>8707</v>
      </c>
      <c r="BX53" s="121">
        <f>SUM(T53,AV53)</f>
        <v>80976</v>
      </c>
      <c r="BY53" s="121">
        <f>SUM(U53,AW53)</f>
        <v>0</v>
      </c>
      <c r="BZ53" s="121">
        <f>SUM(V53,AX53)</f>
        <v>0</v>
      </c>
      <c r="CA53" s="121">
        <f>SUM(W53,AY53)</f>
        <v>10775</v>
      </c>
      <c r="CB53" s="121">
        <f>SUM(X53,AZ53)</f>
        <v>4261</v>
      </c>
      <c r="CC53" s="121">
        <f>SUM(Y53,BA53)</f>
        <v>0</v>
      </c>
      <c r="CD53" s="121">
        <f>SUM(Z53,BB53)</f>
        <v>6514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19222</v>
      </c>
      <c r="CI53" s="121">
        <f>SUM(AE53,BG53)</f>
        <v>438943</v>
      </c>
    </row>
    <row r="54" spans="1:87" s="136" customFormat="1" ht="13.5" customHeight="1" x14ac:dyDescent="0.15">
      <c r="A54" s="119" t="s">
        <v>31</v>
      </c>
      <c r="B54" s="120" t="s">
        <v>361</v>
      </c>
      <c r="C54" s="119" t="s">
        <v>362</v>
      </c>
      <c r="D54" s="121">
        <f>+SUM(E54,J54)</f>
        <v>34089</v>
      </c>
      <c r="E54" s="121">
        <f>+SUM(F54:I54)</f>
        <v>34089</v>
      </c>
      <c r="F54" s="121">
        <v>0</v>
      </c>
      <c r="G54" s="121">
        <v>34089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146657</v>
      </c>
      <c r="M54" s="121">
        <f>+SUM(N54:Q54)</f>
        <v>89621</v>
      </c>
      <c r="N54" s="121">
        <v>16031</v>
      </c>
      <c r="O54" s="121">
        <v>43878</v>
      </c>
      <c r="P54" s="121">
        <v>29712</v>
      </c>
      <c r="Q54" s="121">
        <v>0</v>
      </c>
      <c r="R54" s="121">
        <f>+SUM(S54:U54)</f>
        <v>36801</v>
      </c>
      <c r="S54" s="121">
        <v>10876</v>
      </c>
      <c r="T54" s="121">
        <v>25925</v>
      </c>
      <c r="U54" s="121">
        <v>0</v>
      </c>
      <c r="V54" s="121">
        <v>6897</v>
      </c>
      <c r="W54" s="121">
        <f>+SUM(X54:AA54)</f>
        <v>13338</v>
      </c>
      <c r="X54" s="121">
        <v>202</v>
      </c>
      <c r="Y54" s="121">
        <v>3551</v>
      </c>
      <c r="Z54" s="121">
        <v>6556</v>
      </c>
      <c r="AA54" s="121">
        <v>3029</v>
      </c>
      <c r="AB54" s="121"/>
      <c r="AC54" s="121">
        <v>0</v>
      </c>
      <c r="AD54" s="121">
        <v>25060</v>
      </c>
      <c r="AE54" s="121">
        <f>+SUM(D54,L54,AD54)</f>
        <v>205806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34089</v>
      </c>
      <c r="BI54" s="121">
        <f>SUM(E54,AG54)</f>
        <v>34089</v>
      </c>
      <c r="BJ54" s="121">
        <f>SUM(F54,AH54)</f>
        <v>0</v>
      </c>
      <c r="BK54" s="121">
        <f>SUM(G54,AI54)</f>
        <v>34089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146657</v>
      </c>
      <c r="BQ54" s="121">
        <f>SUM(M54,AO54)</f>
        <v>89621</v>
      </c>
      <c r="BR54" s="121">
        <f>SUM(N54,AP54)</f>
        <v>16031</v>
      </c>
      <c r="BS54" s="121">
        <f>SUM(O54,AQ54)</f>
        <v>43878</v>
      </c>
      <c r="BT54" s="121">
        <f>SUM(P54,AR54)</f>
        <v>29712</v>
      </c>
      <c r="BU54" s="121">
        <f>SUM(Q54,AS54)</f>
        <v>0</v>
      </c>
      <c r="BV54" s="121">
        <f>SUM(R54,AT54)</f>
        <v>36801</v>
      </c>
      <c r="BW54" s="121">
        <f>SUM(S54,AU54)</f>
        <v>10876</v>
      </c>
      <c r="BX54" s="121">
        <f>SUM(T54,AV54)</f>
        <v>25925</v>
      </c>
      <c r="BY54" s="121">
        <f>SUM(U54,AW54)</f>
        <v>0</v>
      </c>
      <c r="BZ54" s="121">
        <f>SUM(V54,AX54)</f>
        <v>6897</v>
      </c>
      <c r="CA54" s="121">
        <f>SUM(W54,AY54)</f>
        <v>13338</v>
      </c>
      <c r="CB54" s="121">
        <f>SUM(X54,AZ54)</f>
        <v>202</v>
      </c>
      <c r="CC54" s="121">
        <f>SUM(Y54,BA54)</f>
        <v>3551</v>
      </c>
      <c r="CD54" s="121">
        <f>SUM(Z54,BB54)</f>
        <v>6556</v>
      </c>
      <c r="CE54" s="121">
        <f>SUM(AA54,BC54)</f>
        <v>3029</v>
      </c>
      <c r="CF54" s="121">
        <f>SUM(AB54,BD54)</f>
        <v>0</v>
      </c>
      <c r="CG54" s="121">
        <f>SUM(AC54,BE54)</f>
        <v>0</v>
      </c>
      <c r="CH54" s="121">
        <f>SUM(AD54,BF54)</f>
        <v>25060</v>
      </c>
      <c r="CI54" s="121">
        <f>SUM(AE54,BG54)</f>
        <v>205806</v>
      </c>
    </row>
    <row r="55" spans="1:87" s="136" customFormat="1" ht="13.5" customHeight="1" x14ac:dyDescent="0.15">
      <c r="A55" s="119" t="s">
        <v>31</v>
      </c>
      <c r="B55" s="120" t="s">
        <v>345</v>
      </c>
      <c r="C55" s="119" t="s">
        <v>346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739146</v>
      </c>
      <c r="M55" s="121">
        <f>+SUM(N55:Q55)</f>
        <v>48873</v>
      </c>
      <c r="N55" s="121">
        <v>48873</v>
      </c>
      <c r="O55" s="121">
        <v>0</v>
      </c>
      <c r="P55" s="121">
        <v>0</v>
      </c>
      <c r="Q55" s="121">
        <v>0</v>
      </c>
      <c r="R55" s="121">
        <f>+SUM(S55:U55)</f>
        <v>15382</v>
      </c>
      <c r="S55" s="121">
        <v>0</v>
      </c>
      <c r="T55" s="121">
        <v>15382</v>
      </c>
      <c r="U55" s="121">
        <v>0</v>
      </c>
      <c r="V55" s="121">
        <v>0</v>
      </c>
      <c r="W55" s="121">
        <f>+SUM(X55:AA55)</f>
        <v>674891</v>
      </c>
      <c r="X55" s="121">
        <v>0</v>
      </c>
      <c r="Y55" s="121">
        <v>638586</v>
      </c>
      <c r="Z55" s="121">
        <v>36185</v>
      </c>
      <c r="AA55" s="121">
        <v>120</v>
      </c>
      <c r="AB55" s="121"/>
      <c r="AC55" s="121">
        <v>0</v>
      </c>
      <c r="AD55" s="121">
        <v>49688</v>
      </c>
      <c r="AE55" s="121">
        <f>+SUM(D55,L55,AD55)</f>
        <v>788834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/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739146</v>
      </c>
      <c r="BQ55" s="121">
        <f>SUM(M55,AO55)</f>
        <v>48873</v>
      </c>
      <c r="BR55" s="121">
        <f>SUM(N55,AP55)</f>
        <v>48873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15382</v>
      </c>
      <c r="BW55" s="121">
        <f>SUM(S55,AU55)</f>
        <v>0</v>
      </c>
      <c r="BX55" s="121">
        <f>SUM(T55,AV55)</f>
        <v>15382</v>
      </c>
      <c r="BY55" s="121">
        <f>SUM(U55,AW55)</f>
        <v>0</v>
      </c>
      <c r="BZ55" s="121">
        <f>SUM(V55,AX55)</f>
        <v>0</v>
      </c>
      <c r="CA55" s="121">
        <f>SUM(W55,AY55)</f>
        <v>674891</v>
      </c>
      <c r="CB55" s="121">
        <f>SUM(X55,AZ55)</f>
        <v>0</v>
      </c>
      <c r="CC55" s="121">
        <f>SUM(Y55,BA55)</f>
        <v>638586</v>
      </c>
      <c r="CD55" s="121">
        <f>SUM(Z55,BB55)</f>
        <v>36185</v>
      </c>
      <c r="CE55" s="121">
        <f>SUM(AA55,BC55)</f>
        <v>120</v>
      </c>
      <c r="CF55" s="121">
        <f>SUM(AB55,BD55)</f>
        <v>0</v>
      </c>
      <c r="CG55" s="121">
        <f>SUM(AC55,BE55)</f>
        <v>0</v>
      </c>
      <c r="CH55" s="121">
        <f>SUM(AD55,BF55)</f>
        <v>49688</v>
      </c>
      <c r="CI55" s="121">
        <f>SUM(AE55,BG55)</f>
        <v>788834</v>
      </c>
    </row>
    <row r="56" spans="1:87" s="136" customFormat="1" ht="13.5" customHeight="1" x14ac:dyDescent="0.15">
      <c r="A56" s="119" t="s">
        <v>31</v>
      </c>
      <c r="B56" s="120" t="s">
        <v>333</v>
      </c>
      <c r="C56" s="119" t="s">
        <v>334</v>
      </c>
      <c r="D56" s="121">
        <f>+SUM(E56,J56)</f>
        <v>37799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37799</v>
      </c>
      <c r="K56" s="121"/>
      <c r="L56" s="121">
        <f>+SUM(M56,R56,V56,W56,AC56)</f>
        <v>133</v>
      </c>
      <c r="M56" s="121">
        <f>+SUM(N56:Q56)</f>
        <v>133</v>
      </c>
      <c r="N56" s="121">
        <v>133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/>
      <c r="AC56" s="121">
        <v>0</v>
      </c>
      <c r="AD56" s="121">
        <v>411461</v>
      </c>
      <c r="AE56" s="121">
        <f>+SUM(D56,L56,AD56)</f>
        <v>449393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>+SUM(BF56,AN56,AF56)</f>
        <v>0</v>
      </c>
      <c r="BH56" s="121">
        <f>SUM(D56,AF56)</f>
        <v>37799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37799</v>
      </c>
      <c r="BO56" s="121">
        <f>SUM(K56,AM56)</f>
        <v>0</v>
      </c>
      <c r="BP56" s="121">
        <f>SUM(L56,AN56)</f>
        <v>133</v>
      </c>
      <c r="BQ56" s="121">
        <f>SUM(M56,AO56)</f>
        <v>133</v>
      </c>
      <c r="BR56" s="121">
        <f>SUM(N56,AP56)</f>
        <v>133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411461</v>
      </c>
      <c r="CI56" s="121">
        <f>SUM(AE56,BG56)</f>
        <v>449393</v>
      </c>
    </row>
    <row r="57" spans="1:87" s="136" customFormat="1" ht="13.5" customHeight="1" x14ac:dyDescent="0.15">
      <c r="A57" s="119" t="s">
        <v>31</v>
      </c>
      <c r="B57" s="120" t="s">
        <v>405</v>
      </c>
      <c r="C57" s="119" t="s">
        <v>406</v>
      </c>
      <c r="D57" s="121">
        <f>+SUM(E57,J57)</f>
        <v>269915</v>
      </c>
      <c r="E57" s="121">
        <f>+SUM(F57:I57)</f>
        <v>269915</v>
      </c>
      <c r="F57" s="121">
        <v>0</v>
      </c>
      <c r="G57" s="121">
        <v>269915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40111</v>
      </c>
      <c r="M57" s="121">
        <f>+SUM(N57:Q57)</f>
        <v>40111</v>
      </c>
      <c r="N57" s="121">
        <v>40111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/>
      <c r="AC57" s="121">
        <v>0</v>
      </c>
      <c r="AD57" s="121">
        <v>162138</v>
      </c>
      <c r="AE57" s="121">
        <f>+SUM(D57,L57,AD57)</f>
        <v>472164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>+SUM(BF57,AN57,AF57)</f>
        <v>0</v>
      </c>
      <c r="BH57" s="121">
        <f>SUM(D57,AF57)</f>
        <v>269915</v>
      </c>
      <c r="BI57" s="121">
        <f>SUM(E57,AG57)</f>
        <v>269915</v>
      </c>
      <c r="BJ57" s="121">
        <f>SUM(F57,AH57)</f>
        <v>0</v>
      </c>
      <c r="BK57" s="121">
        <f>SUM(G57,AI57)</f>
        <v>269915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40111</v>
      </c>
      <c r="BQ57" s="121">
        <f>SUM(M57,AO57)</f>
        <v>40111</v>
      </c>
      <c r="BR57" s="121">
        <f>SUM(N57,AP57)</f>
        <v>40111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162138</v>
      </c>
      <c r="CI57" s="121">
        <f>SUM(AE57,BG57)</f>
        <v>472164</v>
      </c>
    </row>
    <row r="58" spans="1:87" s="136" customFormat="1" ht="13.5" customHeight="1" x14ac:dyDescent="0.15">
      <c r="A58" s="119" t="s">
        <v>31</v>
      </c>
      <c r="B58" s="120" t="s">
        <v>373</v>
      </c>
      <c r="C58" s="119" t="s">
        <v>374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300517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300517</v>
      </c>
      <c r="X58" s="121">
        <v>0</v>
      </c>
      <c r="Y58" s="121">
        <v>0</v>
      </c>
      <c r="Z58" s="121">
        <v>0</v>
      </c>
      <c r="AA58" s="121">
        <v>300517</v>
      </c>
      <c r="AB58" s="121"/>
      <c r="AC58" s="121">
        <v>0</v>
      </c>
      <c r="AD58" s="121">
        <v>0</v>
      </c>
      <c r="AE58" s="121">
        <f>+SUM(D58,L58,AD58)</f>
        <v>300517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/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300517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300517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300517</v>
      </c>
      <c r="CF58" s="121">
        <f>SUM(AB58,BD58)</f>
        <v>0</v>
      </c>
      <c r="CG58" s="121">
        <f>SUM(AC58,BE58)</f>
        <v>0</v>
      </c>
      <c r="CH58" s="121">
        <f>SUM(AD58,BF58)</f>
        <v>0</v>
      </c>
      <c r="CI58" s="121">
        <f>SUM(AE58,BG58)</f>
        <v>300517</v>
      </c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279</v>
      </c>
      <c r="D7" s="140">
        <f>SUM(L7,T7,AB7,AJ7,AR7,AZ7)</f>
        <v>674547</v>
      </c>
      <c r="E7" s="140">
        <f>SUM(M7,U7,AC7,AK7,AS7,BA7)</f>
        <v>2162753</v>
      </c>
      <c r="F7" s="140">
        <f>SUM(D7:E7)</f>
        <v>2837300</v>
      </c>
      <c r="G7" s="140">
        <f>SUM(O7,W7,AE7,AM7,AU7,BC7)</f>
        <v>0</v>
      </c>
      <c r="H7" s="140">
        <f>SUM(P7,X7,AF7,AN7,AV7,BD7)</f>
        <v>1186496</v>
      </c>
      <c r="I7" s="140">
        <f>SUM(G7:H7)</f>
        <v>1186496</v>
      </c>
      <c r="J7" s="141">
        <f>COUNTIF(J$8:J$207,"&lt;&gt;")</f>
        <v>29</v>
      </c>
      <c r="K7" s="141">
        <f>COUNTIF(K$8:K$207,"&lt;&gt;")</f>
        <v>29</v>
      </c>
      <c r="L7" s="140">
        <f>SUM(L$8:L$207)</f>
        <v>98438</v>
      </c>
      <c r="M7" s="140">
        <f>SUM(M$8:M$207)</f>
        <v>1666379</v>
      </c>
      <c r="N7" s="140">
        <f>IF(AND(L7&lt;&gt;"",M7&lt;&gt;""),SUM(L7:M7),"")</f>
        <v>1764817</v>
      </c>
      <c r="O7" s="140">
        <f>SUM(O$8:O$207)</f>
        <v>0</v>
      </c>
      <c r="P7" s="140">
        <f>SUM(P$8:P$207)</f>
        <v>927094</v>
      </c>
      <c r="Q7" s="140">
        <f>IF(AND(O7&lt;&gt;"",P7&lt;&gt;""),SUM(O7:P7),"")</f>
        <v>927094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539720</v>
      </c>
      <c r="U7" s="140">
        <f>SUM(U$8:U$207)</f>
        <v>473289</v>
      </c>
      <c r="V7" s="140">
        <f>IF(AND(T7&lt;&gt;"",U7&lt;&gt;""),SUM(T7:U7),"")</f>
        <v>1013009</v>
      </c>
      <c r="W7" s="140">
        <f>SUM(W$8:W$207)</f>
        <v>0</v>
      </c>
      <c r="X7" s="140">
        <f>SUM(X$8:X$207)</f>
        <v>259402</v>
      </c>
      <c r="Y7" s="140">
        <f>IF(AND(W7&lt;&gt;"",X7&lt;&gt;""),SUM(W7:X7),"")</f>
        <v>259402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36389</v>
      </c>
      <c r="AC7" s="140">
        <f>SUM(AC$8:AC$207)</f>
        <v>23085</v>
      </c>
      <c r="AD7" s="140">
        <f>IF(AND(AB7&lt;&gt;"",AC7&lt;&gt;""),SUM(AB7:AC7),"")</f>
        <v>59474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30486</v>
      </c>
      <c r="I8" s="121">
        <f>SUM(G8:H8)</f>
        <v>30486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30486</v>
      </c>
      <c r="Q8" s="121">
        <f>IF(AND(O8&lt;&gt;"",P8&lt;&gt;""),SUM(O8:P8),"")</f>
        <v>30486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SUM(L9,T9,AB9,AJ9,AR9,AZ9)</f>
        <v>85032</v>
      </c>
      <c r="E9" s="121">
        <f>SUM(M9,U9,AC9,AK9,AS9,BA9)</f>
        <v>0</v>
      </c>
      <c r="F9" s="121">
        <f>SUM(D9:E9)</f>
        <v>85032</v>
      </c>
      <c r="G9" s="121">
        <f>SUM(O9,W9,AE9,AM9,AU9,BC9)</f>
        <v>0</v>
      </c>
      <c r="H9" s="121">
        <f>SUM(P9,X9,AF9,AN9,AV9,BD9)</f>
        <v>405921</v>
      </c>
      <c r="I9" s="121">
        <f>SUM(G9:H9)</f>
        <v>405921</v>
      </c>
      <c r="J9" s="120" t="s">
        <v>331</v>
      </c>
      <c r="K9" s="119" t="s">
        <v>332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405921</v>
      </c>
      <c r="Q9" s="121">
        <f>IF(AND(O9&lt;&gt;"",P9&lt;&gt;""),SUM(O9:P9),"")</f>
        <v>405921</v>
      </c>
      <c r="R9" s="120" t="s">
        <v>333</v>
      </c>
      <c r="S9" s="119" t="s">
        <v>334</v>
      </c>
      <c r="T9" s="121">
        <v>85032</v>
      </c>
      <c r="U9" s="121">
        <v>0</v>
      </c>
      <c r="V9" s="121">
        <f>IF(AND(T9&lt;&gt;"",U9&lt;&gt;""),SUM(T9:U9),"")</f>
        <v>85032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SUM(L11,T11,AB11,AJ11,AR11,AZ11)</f>
        <v>12615</v>
      </c>
      <c r="E11" s="121">
        <f>SUM(M11,U11,AC11,AK11,AS11,BA11)</f>
        <v>42918</v>
      </c>
      <c r="F11" s="121">
        <f>SUM(D11:E11)</f>
        <v>55533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12615</v>
      </c>
      <c r="M11" s="121">
        <v>42918</v>
      </c>
      <c r="N11" s="121">
        <f>IF(AND(L11&lt;&gt;"",M11&lt;&gt;""),SUM(L11:M11),"")</f>
        <v>55533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252139</v>
      </c>
      <c r="F14" s="121">
        <f>SUM(D14:E14)</f>
        <v>252139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345</v>
      </c>
      <c r="K14" s="119" t="s">
        <v>346</v>
      </c>
      <c r="L14" s="121">
        <v>0</v>
      </c>
      <c r="M14" s="121">
        <v>252139</v>
      </c>
      <c r="N14" s="121">
        <f>IF(AND(L14&lt;&gt;"",M14&lt;&gt;""),SUM(L14:M14),"")</f>
        <v>252139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228168</v>
      </c>
      <c r="F15" s="121">
        <f>SUM(D15:E15)</f>
        <v>228168</v>
      </c>
      <c r="G15" s="121">
        <f>SUM(O15,W15,AE15,AM15,AU15,BC15)</f>
        <v>0</v>
      </c>
      <c r="H15" s="121">
        <f>SUM(P15,X15,AF15,AN15,AV15,BD15)</f>
        <v>197904</v>
      </c>
      <c r="I15" s="121">
        <f>SUM(G15:H15)</f>
        <v>197904</v>
      </c>
      <c r="J15" s="120" t="s">
        <v>345</v>
      </c>
      <c r="K15" s="119" t="s">
        <v>346</v>
      </c>
      <c r="L15" s="121">
        <v>0</v>
      </c>
      <c r="M15" s="121">
        <v>228168</v>
      </c>
      <c r="N15" s="121">
        <f>IF(AND(L15&lt;&gt;"",M15&lt;&gt;""),SUM(L15:M15),"")</f>
        <v>228168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331</v>
      </c>
      <c r="S15" s="119" t="s">
        <v>332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197904</v>
      </c>
      <c r="Y15" s="121">
        <f>IF(AND(W15&lt;&gt;"",X15&lt;&gt;""),SUM(W15:X15),"")</f>
        <v>197904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SUM(L17,T17,AB17,AJ17,AR17,AZ17)</f>
        <v>57737</v>
      </c>
      <c r="E17" s="121">
        <f>SUM(M17,U17,AC17,AK17,AS17,BA17)</f>
        <v>304880</v>
      </c>
      <c r="F17" s="121">
        <f>SUM(D17:E17)</f>
        <v>362617</v>
      </c>
      <c r="G17" s="121">
        <f>SUM(O17,W17,AE17,AM17,AU17,BC17)</f>
        <v>0</v>
      </c>
      <c r="H17" s="121">
        <f>SUM(P17,X17,AF17,AN17,AV17,BD17)</f>
        <v>263958</v>
      </c>
      <c r="I17" s="121">
        <f>SUM(G17:H17)</f>
        <v>263958</v>
      </c>
      <c r="J17" s="120" t="s">
        <v>331</v>
      </c>
      <c r="K17" s="119" t="s">
        <v>332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263958</v>
      </c>
      <c r="Q17" s="121">
        <f>IF(AND(O17&lt;&gt;"",P17&lt;&gt;""),SUM(O17:P17),"")</f>
        <v>263958</v>
      </c>
      <c r="R17" s="120" t="s">
        <v>353</v>
      </c>
      <c r="S17" s="119" t="s">
        <v>354</v>
      </c>
      <c r="T17" s="121">
        <v>57737</v>
      </c>
      <c r="U17" s="121">
        <v>304880</v>
      </c>
      <c r="V17" s="121">
        <f>IF(AND(T17&lt;&gt;"",U17&lt;&gt;""),SUM(T17:U17),"")</f>
        <v>362617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52907</v>
      </c>
      <c r="I18" s="121">
        <f>SUM(G18:H18)</f>
        <v>52907</v>
      </c>
      <c r="J18" s="120" t="s">
        <v>331</v>
      </c>
      <c r="K18" s="119" t="s">
        <v>332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52907</v>
      </c>
      <c r="Q18" s="121">
        <f>IF(AND(O18&lt;&gt;"",P18&lt;&gt;""),SUM(O18:P18),"")</f>
        <v>52907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110025</v>
      </c>
      <c r="F19" s="121">
        <f>SUM(D19:E19)</f>
        <v>110025</v>
      </c>
      <c r="G19" s="121">
        <f>SUM(O19,W19,AE19,AM19,AU19,BC19)</f>
        <v>0</v>
      </c>
      <c r="H19" s="121">
        <f>SUM(P19,X19,AF19,AN19,AV19,BD19)</f>
        <v>60628</v>
      </c>
      <c r="I19" s="121">
        <f>SUM(G19:H19)</f>
        <v>60628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60628</v>
      </c>
      <c r="Q19" s="121">
        <f>IF(AND(O19&lt;&gt;"",P19&lt;&gt;""),SUM(O19:P19),"")</f>
        <v>60628</v>
      </c>
      <c r="R19" s="120" t="s">
        <v>361</v>
      </c>
      <c r="S19" s="119" t="s">
        <v>362</v>
      </c>
      <c r="T19" s="121">
        <v>0</v>
      </c>
      <c r="U19" s="121">
        <v>110025</v>
      </c>
      <c r="V19" s="121">
        <f>IF(AND(T19&lt;&gt;"",U19&lt;&gt;""),SUM(T19:U19),"")</f>
        <v>110025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3260</v>
      </c>
      <c r="F20" s="121">
        <f>SUM(D20:E20)</f>
        <v>3260</v>
      </c>
      <c r="G20" s="121">
        <f>SUM(O20,W20,AE20,AM20,AU20,BC20)</f>
        <v>0</v>
      </c>
      <c r="H20" s="121">
        <f>SUM(P20,X20,AF20,AN20,AV20,BD20)</f>
        <v>23547</v>
      </c>
      <c r="I20" s="121">
        <f>SUM(G20:H20)</f>
        <v>23547</v>
      </c>
      <c r="J20" s="120" t="s">
        <v>327</v>
      </c>
      <c r="K20" s="119" t="s">
        <v>328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23547</v>
      </c>
      <c r="Q20" s="121">
        <f>IF(AND(O20&lt;&gt;"",P20&lt;&gt;""),SUM(O20:P20),"")</f>
        <v>23547</v>
      </c>
      <c r="R20" s="120" t="s">
        <v>333</v>
      </c>
      <c r="S20" s="119" t="s">
        <v>334</v>
      </c>
      <c r="T20" s="121">
        <v>0</v>
      </c>
      <c r="U20" s="121">
        <v>3260</v>
      </c>
      <c r="V20" s="121">
        <f>IF(AND(T20&lt;&gt;"",U20&lt;&gt;""),SUM(T20:U20),"")</f>
        <v>3260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24396</v>
      </c>
      <c r="F22" s="121">
        <f>SUM(D22:E22)</f>
        <v>24396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333</v>
      </c>
      <c r="K22" s="119" t="s">
        <v>334</v>
      </c>
      <c r="L22" s="121">
        <v>0</v>
      </c>
      <c r="M22" s="121">
        <v>24396</v>
      </c>
      <c r="N22" s="121">
        <f>IF(AND(L22&lt;&gt;"",M22&lt;&gt;""),SUM(L22:M22),"")</f>
        <v>24396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SUM(L24,T24,AB24,AJ24,AR24,AZ24)</f>
        <v>116556</v>
      </c>
      <c r="E24" s="121">
        <f>SUM(M24,U24,AC24,AK24,AS24,BA24)</f>
        <v>0</v>
      </c>
      <c r="F24" s="121">
        <f>SUM(D24:E24)</f>
        <v>116556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333</v>
      </c>
      <c r="K24" s="119" t="s">
        <v>334</v>
      </c>
      <c r="L24" s="121">
        <v>10198</v>
      </c>
      <c r="M24" s="121">
        <v>0</v>
      </c>
      <c r="N24" s="121">
        <f>IF(AND(L24&lt;&gt;"",M24&lt;&gt;""),SUM(L24:M24),"")</f>
        <v>10198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373</v>
      </c>
      <c r="S24" s="119" t="s">
        <v>374</v>
      </c>
      <c r="T24" s="121">
        <v>106358</v>
      </c>
      <c r="U24" s="121">
        <v>0</v>
      </c>
      <c r="V24" s="121">
        <f>IF(AND(T24&lt;&gt;"",U24&lt;&gt;""),SUM(T24:U24),"")</f>
        <v>106358</v>
      </c>
      <c r="W24" s="121">
        <v>0</v>
      </c>
      <c r="X24" s="121">
        <v>0</v>
      </c>
      <c r="Y24" s="121">
        <f>IF(AND(W24&lt;&gt;"",X24&lt;&gt;""),SUM(W24:X24),"")</f>
        <v>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31</v>
      </c>
      <c r="B25" s="120" t="s">
        <v>375</v>
      </c>
      <c r="C25" s="119" t="s">
        <v>376</v>
      </c>
      <c r="D25" s="121">
        <f>SUM(L25,T25,AB25,AJ25,AR25,AZ25)</f>
        <v>9702</v>
      </c>
      <c r="E25" s="121">
        <f>SUM(M25,U25,AC25,AK25,AS25,BA25)</f>
        <v>0</v>
      </c>
      <c r="F25" s="121">
        <f>SUM(D25:E25)</f>
        <v>9702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333</v>
      </c>
      <c r="K25" s="119" t="s">
        <v>334</v>
      </c>
      <c r="L25" s="121">
        <v>9702</v>
      </c>
      <c r="M25" s="121">
        <v>0</v>
      </c>
      <c r="N25" s="121">
        <f>IF(AND(L25&lt;&gt;"",M25&lt;&gt;""),SUM(L25:M25),"")</f>
        <v>9702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31</v>
      </c>
      <c r="B26" s="120" t="s">
        <v>377</v>
      </c>
      <c r="C26" s="119" t="s">
        <v>378</v>
      </c>
      <c r="D26" s="121">
        <f>SUM(L26,T26,AB26,AJ26,AR26,AZ26)</f>
        <v>0</v>
      </c>
      <c r="E26" s="121">
        <f>SUM(M26,U26,AC26,AK26,AS26,BA26)</f>
        <v>7354</v>
      </c>
      <c r="F26" s="121">
        <f>SUM(D26:E26)</f>
        <v>7354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7354</v>
      </c>
      <c r="N26" s="121">
        <f>IF(AND(L26&lt;&gt;"",M26&lt;&gt;""),SUM(L26:M26),"")</f>
        <v>7354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31</v>
      </c>
      <c r="B27" s="120" t="s">
        <v>379</v>
      </c>
      <c r="C27" s="119" t="s">
        <v>380</v>
      </c>
      <c r="D27" s="121">
        <f>SUM(L27,T27,AB27,AJ27,AR27,AZ27)</f>
        <v>0</v>
      </c>
      <c r="E27" s="121">
        <f>SUM(M27,U27,AC27,AK27,AS27,BA27)</f>
        <v>308527</v>
      </c>
      <c r="F27" s="121">
        <f>SUM(D27:E27)</f>
        <v>308527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345</v>
      </c>
      <c r="K27" s="119" t="s">
        <v>346</v>
      </c>
      <c r="L27" s="121">
        <v>0</v>
      </c>
      <c r="M27" s="121">
        <v>308527</v>
      </c>
      <c r="N27" s="121">
        <f>IF(AND(L27&lt;&gt;"",M27&lt;&gt;""),SUM(L27:M27),"")</f>
        <v>308527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31</v>
      </c>
      <c r="B28" s="120" t="s">
        <v>381</v>
      </c>
      <c r="C28" s="119" t="s">
        <v>382</v>
      </c>
      <c r="D28" s="121">
        <f>SUM(L28,T28,AB28,AJ28,AR28,AZ28)</f>
        <v>4123</v>
      </c>
      <c r="E28" s="121">
        <f>SUM(M28,U28,AC28,AK28,AS28,BA28)</f>
        <v>24773</v>
      </c>
      <c r="F28" s="121">
        <f>SUM(D28:E28)</f>
        <v>28896</v>
      </c>
      <c r="G28" s="121">
        <f>SUM(O28,W28,AE28,AM28,AU28,BC28)</f>
        <v>0</v>
      </c>
      <c r="H28" s="121">
        <f>SUM(P28,X28,AF28,AN28,AV28,BD28)</f>
        <v>10614</v>
      </c>
      <c r="I28" s="121">
        <f>SUM(G28:H28)</f>
        <v>10614</v>
      </c>
      <c r="J28" s="120" t="s">
        <v>361</v>
      </c>
      <c r="K28" s="119" t="s">
        <v>362</v>
      </c>
      <c r="L28" s="121">
        <v>4123</v>
      </c>
      <c r="M28" s="121">
        <v>24773</v>
      </c>
      <c r="N28" s="121">
        <f>IF(AND(L28&lt;&gt;"",M28&lt;&gt;""),SUM(L28:M28),"")</f>
        <v>28896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359</v>
      </c>
      <c r="S28" s="119" t="s">
        <v>360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10614</v>
      </c>
      <c r="Y28" s="121">
        <f>IF(AND(W28&lt;&gt;"",X28&lt;&gt;""),SUM(W28:X28),"")</f>
        <v>10614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31</v>
      </c>
      <c r="B29" s="120" t="s">
        <v>383</v>
      </c>
      <c r="C29" s="119" t="s">
        <v>384</v>
      </c>
      <c r="D29" s="121">
        <f>SUM(L29,T29,AB29,AJ29,AR29,AZ29)</f>
        <v>5711</v>
      </c>
      <c r="E29" s="121">
        <f>SUM(M29,U29,AC29,AK29,AS29,BA29)</f>
        <v>23758</v>
      </c>
      <c r="F29" s="121">
        <f>SUM(D29:E29)</f>
        <v>29469</v>
      </c>
      <c r="G29" s="121">
        <f>SUM(O29,W29,AE29,AM29,AU29,BC29)</f>
        <v>0</v>
      </c>
      <c r="H29" s="121">
        <f>SUM(P29,X29,AF29,AN29,AV29,BD29)</f>
        <v>10906</v>
      </c>
      <c r="I29" s="121">
        <f>SUM(G29:H29)</f>
        <v>10906</v>
      </c>
      <c r="J29" s="120" t="s">
        <v>361</v>
      </c>
      <c r="K29" s="119" t="s">
        <v>362</v>
      </c>
      <c r="L29" s="121">
        <v>5711</v>
      </c>
      <c r="M29" s="121">
        <v>23758</v>
      </c>
      <c r="N29" s="121">
        <f>IF(AND(L29&lt;&gt;"",M29&lt;&gt;""),SUM(L29:M29),"")</f>
        <v>29469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359</v>
      </c>
      <c r="S29" s="119" t="s">
        <v>360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10906</v>
      </c>
      <c r="Y29" s="121">
        <f>IF(AND(W29&lt;&gt;"",X29&lt;&gt;""),SUM(W29:X29),"")</f>
        <v>10906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31</v>
      </c>
      <c r="B30" s="120" t="s">
        <v>385</v>
      </c>
      <c r="C30" s="119" t="s">
        <v>386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SUM(L32,T32,AB32,AJ32,AR32,AZ32)</f>
        <v>29488</v>
      </c>
      <c r="E32" s="121">
        <f>SUM(M32,U32,AC32,AK32,AS32,BA32)</f>
        <v>0</v>
      </c>
      <c r="F32" s="121">
        <f>SUM(D32:E32)</f>
        <v>29488</v>
      </c>
      <c r="G32" s="121">
        <f>SUM(O32,W32,AE32,AM32,AU32,BC32)</f>
        <v>0</v>
      </c>
      <c r="H32" s="121">
        <f>SUM(P32,X32,AF32,AN32,AV32,BD32)</f>
        <v>21085</v>
      </c>
      <c r="I32" s="121">
        <f>SUM(G32:H32)</f>
        <v>21085</v>
      </c>
      <c r="J32" s="120" t="s">
        <v>331</v>
      </c>
      <c r="K32" s="119" t="s">
        <v>332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21085</v>
      </c>
      <c r="Q32" s="121">
        <f>IF(AND(O32&lt;&gt;"",P32&lt;&gt;""),SUM(O32:P32),"")</f>
        <v>21085</v>
      </c>
      <c r="R32" s="120" t="s">
        <v>333</v>
      </c>
      <c r="S32" s="119" t="s">
        <v>334</v>
      </c>
      <c r="T32" s="121">
        <v>29488</v>
      </c>
      <c r="U32" s="121">
        <v>0</v>
      </c>
      <c r="V32" s="121">
        <f>IF(AND(T32&lt;&gt;"",U32&lt;&gt;""),SUM(T32:U32),"")</f>
        <v>29488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SUM(L33,T33,AB33,AJ33,AR33,AZ33)</f>
        <v>26389</v>
      </c>
      <c r="E33" s="121">
        <f>SUM(M33,U33,AC33,AK33,AS33,BA33)</f>
        <v>135342</v>
      </c>
      <c r="F33" s="121">
        <f>SUM(D33:E33)</f>
        <v>161731</v>
      </c>
      <c r="G33" s="121">
        <f>SUM(O33,W33,AE33,AM33,AU33,BC33)</f>
        <v>0</v>
      </c>
      <c r="H33" s="121">
        <f>SUM(P33,X33,AF33,AN33,AV33,BD33)</f>
        <v>28583</v>
      </c>
      <c r="I33" s="121">
        <f>SUM(G33:H33)</f>
        <v>28583</v>
      </c>
      <c r="J33" s="120" t="s">
        <v>353</v>
      </c>
      <c r="K33" s="119" t="s">
        <v>354</v>
      </c>
      <c r="L33" s="121">
        <v>26389</v>
      </c>
      <c r="M33" s="121">
        <v>135342</v>
      </c>
      <c r="N33" s="121">
        <f>IF(AND(L33&lt;&gt;"",M33&lt;&gt;""),SUM(L33:M33),"")</f>
        <v>161731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331</v>
      </c>
      <c r="S33" s="119" t="s">
        <v>332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28583</v>
      </c>
      <c r="Y33" s="121">
        <f>IF(AND(W33&lt;&gt;"",X33&lt;&gt;""),SUM(W33:X33),"")</f>
        <v>28583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SUM(L34,T34,AB34,AJ34,AR34,AZ34)</f>
        <v>37037</v>
      </c>
      <c r="E34" s="121">
        <f>SUM(M34,U34,AC34,AK34,AS34,BA34)</f>
        <v>23085</v>
      </c>
      <c r="F34" s="121">
        <f>SUM(D34:E34)</f>
        <v>60122</v>
      </c>
      <c r="G34" s="121">
        <f>SUM(O34,W34,AE34,AM34,AU34,BC34)</f>
        <v>0</v>
      </c>
      <c r="H34" s="121">
        <f>SUM(P34,X34,AF34,AN34,AV34,BD34)</f>
        <v>41388</v>
      </c>
      <c r="I34" s="121">
        <f>SUM(G34:H34)</f>
        <v>41388</v>
      </c>
      <c r="J34" s="120" t="s">
        <v>331</v>
      </c>
      <c r="K34" s="119" t="s">
        <v>332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41388</v>
      </c>
      <c r="Q34" s="121">
        <f>IF(AND(O34&lt;&gt;"",P34&lt;&gt;""),SUM(O34:P34),"")</f>
        <v>41388</v>
      </c>
      <c r="R34" s="120" t="s">
        <v>333</v>
      </c>
      <c r="S34" s="119" t="s">
        <v>334</v>
      </c>
      <c r="T34" s="121">
        <v>37037</v>
      </c>
      <c r="U34" s="121">
        <v>0</v>
      </c>
      <c r="V34" s="121">
        <f>IF(AND(T34&lt;&gt;"",U34&lt;&gt;""),SUM(T34:U34),"")</f>
        <v>37037</v>
      </c>
      <c r="W34" s="121">
        <v>0</v>
      </c>
      <c r="X34" s="121">
        <v>0</v>
      </c>
      <c r="Y34" s="121">
        <f>IF(AND(W34&lt;&gt;"",X34&lt;&gt;""),SUM(W34:X34),"")</f>
        <v>0</v>
      </c>
      <c r="Z34" s="120" t="s">
        <v>373</v>
      </c>
      <c r="AA34" s="119" t="s">
        <v>374</v>
      </c>
      <c r="AB34" s="121">
        <v>0</v>
      </c>
      <c r="AC34" s="121">
        <v>23085</v>
      </c>
      <c r="AD34" s="121">
        <f>IF(AND(AB34&lt;&gt;"",AC34&lt;&gt;""),SUM(AB34:AC34),"")</f>
        <v>23085</v>
      </c>
      <c r="AE34" s="121">
        <v>0</v>
      </c>
      <c r="AF34" s="121">
        <v>0</v>
      </c>
      <c r="AG34" s="121">
        <f>IF(AND(AE34&lt;&gt;"",AF34&lt;&gt;""),SUM(AE34:AF34),"")</f>
        <v>0</v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SUM(L35,T35,AB35,AJ35,AR35,AZ35)</f>
        <v>36818</v>
      </c>
      <c r="E35" s="121">
        <f>SUM(M35,U35,AC35,AK35,AS35,BA35)</f>
        <v>0</v>
      </c>
      <c r="F35" s="121">
        <f>SUM(D35:E35)</f>
        <v>36818</v>
      </c>
      <c r="G35" s="121">
        <f>SUM(O35,W35,AE35,AM35,AU35,BC35)</f>
        <v>0</v>
      </c>
      <c r="H35" s="121">
        <f>SUM(P35,X35,AF35,AN35,AV35,BD35)</f>
        <v>20929</v>
      </c>
      <c r="I35" s="121">
        <f>SUM(G35:H35)</f>
        <v>20929</v>
      </c>
      <c r="J35" s="120" t="s">
        <v>331</v>
      </c>
      <c r="K35" s="119" t="s">
        <v>332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20929</v>
      </c>
      <c r="Q35" s="121">
        <f>IF(AND(O35&lt;&gt;"",P35&lt;&gt;""),SUM(O35:P35),"")</f>
        <v>20929</v>
      </c>
      <c r="R35" s="120" t="s">
        <v>333</v>
      </c>
      <c r="S35" s="119" t="s">
        <v>334</v>
      </c>
      <c r="T35" s="121">
        <v>21172</v>
      </c>
      <c r="U35" s="121">
        <v>0</v>
      </c>
      <c r="V35" s="121">
        <f>IF(AND(T35&lt;&gt;"",U35&lt;&gt;""),SUM(T35:U35),"")</f>
        <v>21172</v>
      </c>
      <c r="W35" s="121">
        <v>0</v>
      </c>
      <c r="X35" s="121">
        <v>0</v>
      </c>
      <c r="Y35" s="121">
        <f>IF(AND(W35&lt;&gt;"",X35&lt;&gt;""),SUM(W35:X35),"")</f>
        <v>0</v>
      </c>
      <c r="Z35" s="120" t="s">
        <v>373</v>
      </c>
      <c r="AA35" s="119" t="s">
        <v>374</v>
      </c>
      <c r="AB35" s="121">
        <v>15646</v>
      </c>
      <c r="AC35" s="121">
        <v>0</v>
      </c>
      <c r="AD35" s="121">
        <f>IF(AND(AB35&lt;&gt;"",AC35&lt;&gt;""),SUM(AB35:AC35),"")</f>
        <v>15646</v>
      </c>
      <c r="AE35" s="121">
        <v>0</v>
      </c>
      <c r="AF35" s="121">
        <v>0</v>
      </c>
      <c r="AG35" s="121">
        <f>IF(AND(AE35&lt;&gt;"",AF35&lt;&gt;""),SUM(AE35:AF35),"")</f>
        <v>0</v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SUM(L36,T36,AB36,AJ36,AR36,AZ36)</f>
        <v>0</v>
      </c>
      <c r="E36" s="121">
        <f>SUM(M36,U36,AC36,AK36,AS36,BA36)</f>
        <v>87387</v>
      </c>
      <c r="F36" s="121">
        <f>SUM(D36:E36)</f>
        <v>87387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399</v>
      </c>
      <c r="K36" s="119" t="s">
        <v>400</v>
      </c>
      <c r="L36" s="121">
        <v>0</v>
      </c>
      <c r="M36" s="121">
        <v>87387</v>
      </c>
      <c r="N36" s="121">
        <f>IF(AND(L36&lt;&gt;"",M36&lt;&gt;""),SUM(L36:M36),"")</f>
        <v>87387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>SUM(L37,T37,AB37,AJ37,AR37,AZ37)</f>
        <v>161698</v>
      </c>
      <c r="E37" s="121">
        <f>SUM(M37,U37,AC37,AK37,AS37,BA37)</f>
        <v>314865</v>
      </c>
      <c r="F37" s="121">
        <f>SUM(D37:E37)</f>
        <v>476563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403</v>
      </c>
      <c r="K37" s="119" t="s">
        <v>404</v>
      </c>
      <c r="L37" s="121">
        <v>0</v>
      </c>
      <c r="M37" s="121">
        <v>314865</v>
      </c>
      <c r="N37" s="121">
        <f>IF(AND(L37&lt;&gt;"",M37&lt;&gt;""),SUM(L37:M37),"")</f>
        <v>314865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405</v>
      </c>
      <c r="S37" s="119" t="s">
        <v>406</v>
      </c>
      <c r="T37" s="121">
        <v>161698</v>
      </c>
      <c r="U37" s="121">
        <v>0</v>
      </c>
      <c r="V37" s="121">
        <f>IF(AND(T37&lt;&gt;"",U37&lt;&gt;""),SUM(T37:U37),"")</f>
        <v>161698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31</v>
      </c>
      <c r="B38" s="120" t="s">
        <v>407</v>
      </c>
      <c r="C38" s="119" t="s">
        <v>408</v>
      </c>
      <c r="D38" s="121">
        <f>SUM(L38,T38,AB38,AJ38,AR38,AZ38)</f>
        <v>41198</v>
      </c>
      <c r="E38" s="121">
        <f>SUM(M38,U38,AC38,AK38,AS38,BA38)</f>
        <v>59406</v>
      </c>
      <c r="F38" s="121">
        <f>SUM(D38:E38)</f>
        <v>100604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403</v>
      </c>
      <c r="K38" s="119" t="s">
        <v>404</v>
      </c>
      <c r="L38" s="121">
        <v>0</v>
      </c>
      <c r="M38" s="121">
        <v>59406</v>
      </c>
      <c r="N38" s="121">
        <f>IF(AND(L38&lt;&gt;"",M38&lt;&gt;""),SUM(L38:M38),"")</f>
        <v>59406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405</v>
      </c>
      <c r="S38" s="119" t="s">
        <v>406</v>
      </c>
      <c r="T38" s="121">
        <v>41198</v>
      </c>
      <c r="U38" s="121">
        <v>0</v>
      </c>
      <c r="V38" s="121">
        <f>IF(AND(T38&lt;&gt;"",U38&lt;&gt;""),SUM(T38:U38),"")</f>
        <v>41198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31</v>
      </c>
      <c r="B39" s="120" t="s">
        <v>409</v>
      </c>
      <c r="C39" s="119" t="s">
        <v>410</v>
      </c>
      <c r="D39" s="121">
        <f>SUM(L39,T39,AB39,AJ39,AR39,AZ39)</f>
        <v>0</v>
      </c>
      <c r="E39" s="121">
        <f>SUM(M39,U39,AC39,AK39,AS39,BA39)</f>
        <v>22761</v>
      </c>
      <c r="F39" s="121">
        <f>SUM(D39:E39)</f>
        <v>22761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403</v>
      </c>
      <c r="K39" s="119" t="s">
        <v>404</v>
      </c>
      <c r="L39" s="121">
        <v>0</v>
      </c>
      <c r="M39" s="121">
        <v>9749</v>
      </c>
      <c r="N39" s="121">
        <f>IF(AND(L39&lt;&gt;"",M39&lt;&gt;""),SUM(L39:M39),"")</f>
        <v>9749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405</v>
      </c>
      <c r="S39" s="119" t="s">
        <v>406</v>
      </c>
      <c r="T39" s="121">
        <v>0</v>
      </c>
      <c r="U39" s="121">
        <v>13012</v>
      </c>
      <c r="V39" s="121">
        <f>IF(AND(T39&lt;&gt;"",U39&lt;&gt;""),SUM(T39:U39),"")</f>
        <v>13012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31</v>
      </c>
      <c r="B40" s="120" t="s">
        <v>411</v>
      </c>
      <c r="C40" s="119" t="s">
        <v>412</v>
      </c>
      <c r="D40" s="121">
        <f>SUM(L40,T40,AB40,AJ40,AR40,AZ40)</f>
        <v>0</v>
      </c>
      <c r="E40" s="121">
        <f>SUM(M40,U40,AC40,AK40,AS40,BA40)</f>
        <v>49599</v>
      </c>
      <c r="F40" s="121">
        <f>SUM(D40:E40)</f>
        <v>49599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403</v>
      </c>
      <c r="K40" s="119" t="s">
        <v>404</v>
      </c>
      <c r="L40" s="121">
        <v>0</v>
      </c>
      <c r="M40" s="121">
        <v>25895</v>
      </c>
      <c r="N40" s="121">
        <f>IF(AND(L40&lt;&gt;"",M40&lt;&gt;""),SUM(L40:M40),"")</f>
        <v>25895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405</v>
      </c>
      <c r="S40" s="119" t="s">
        <v>406</v>
      </c>
      <c r="T40" s="121">
        <v>0</v>
      </c>
      <c r="U40" s="121">
        <v>23704</v>
      </c>
      <c r="V40" s="121">
        <f>IF(AND(T40&lt;&gt;"",U40&lt;&gt;""),SUM(T40:U40),"")</f>
        <v>23704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31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31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31</v>
      </c>
      <c r="B43" s="120" t="s">
        <v>417</v>
      </c>
      <c r="C43" s="119" t="s">
        <v>418</v>
      </c>
      <c r="D43" s="121">
        <f>SUM(L43,T43,AB43,AJ43,AR43,AZ43)</f>
        <v>17820</v>
      </c>
      <c r="E43" s="121">
        <f>SUM(M43,U43,AC43,AK43,AS43,BA43)</f>
        <v>27878</v>
      </c>
      <c r="F43" s="121">
        <f>SUM(D43:E43)</f>
        <v>45698</v>
      </c>
      <c r="G43" s="121">
        <f>SUM(O43,W43,AE43,AM43,AU43,BC43)</f>
        <v>0</v>
      </c>
      <c r="H43" s="121">
        <f>SUM(P43,X43,AF43,AN43,AV43,BD43)</f>
        <v>3834</v>
      </c>
      <c r="I43" s="121">
        <f>SUM(G43:H43)</f>
        <v>3834</v>
      </c>
      <c r="J43" s="120" t="s">
        <v>419</v>
      </c>
      <c r="K43" s="119" t="s">
        <v>420</v>
      </c>
      <c r="L43" s="121">
        <v>17820</v>
      </c>
      <c r="M43" s="121">
        <v>27878</v>
      </c>
      <c r="N43" s="121">
        <f>IF(AND(L43&lt;&gt;"",M43&lt;&gt;""),SUM(L43:M43),"")</f>
        <v>45698</v>
      </c>
      <c r="O43" s="121">
        <v>0</v>
      </c>
      <c r="P43" s="121">
        <v>3834</v>
      </c>
      <c r="Q43" s="121">
        <f>IF(AND(O43&lt;&gt;"",P43&lt;&gt;""),SUM(O43:P43),"")</f>
        <v>3834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31</v>
      </c>
      <c r="B44" s="120" t="s">
        <v>421</v>
      </c>
      <c r="C44" s="119" t="s">
        <v>422</v>
      </c>
      <c r="D44" s="121">
        <f>SUM(L44,T44,AB44,AJ44,AR44,AZ44)</f>
        <v>11880</v>
      </c>
      <c r="E44" s="121">
        <f>SUM(M44,U44,AC44,AK44,AS44,BA44)</f>
        <v>18082</v>
      </c>
      <c r="F44" s="121">
        <f>SUM(D44:E44)</f>
        <v>29962</v>
      </c>
      <c r="G44" s="121">
        <f>SUM(O44,W44,AE44,AM44,AU44,BC44)</f>
        <v>0</v>
      </c>
      <c r="H44" s="121">
        <f>SUM(P44,X44,AF44,AN44,AV44,BD44)</f>
        <v>2411</v>
      </c>
      <c r="I44" s="121">
        <f>SUM(G44:H44)</f>
        <v>2411</v>
      </c>
      <c r="J44" s="120" t="s">
        <v>419</v>
      </c>
      <c r="K44" s="119" t="s">
        <v>420</v>
      </c>
      <c r="L44" s="121">
        <v>11880</v>
      </c>
      <c r="M44" s="121">
        <v>18082</v>
      </c>
      <c r="N44" s="121">
        <f>IF(AND(L44&lt;&gt;"",M44&lt;&gt;""),SUM(L44:M44),"")</f>
        <v>29962</v>
      </c>
      <c r="O44" s="121">
        <v>0</v>
      </c>
      <c r="P44" s="121">
        <v>2411</v>
      </c>
      <c r="Q44" s="121">
        <f>IF(AND(O44&lt;&gt;"",P44&lt;&gt;""),SUM(O44:P44),"")</f>
        <v>2411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31</v>
      </c>
      <c r="B45" s="120" t="s">
        <v>423</v>
      </c>
      <c r="C45" s="119" t="s">
        <v>424</v>
      </c>
      <c r="D45" s="121">
        <f>SUM(L45,T45,AB45,AJ45,AR45,AZ45)</f>
        <v>0</v>
      </c>
      <c r="E45" s="121">
        <f>SUM(M45,U45,AC45,AK45,AS45,BA45)</f>
        <v>50381</v>
      </c>
      <c r="F45" s="121">
        <f>SUM(D45:E45)</f>
        <v>50381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399</v>
      </c>
      <c r="K45" s="119" t="s">
        <v>425</v>
      </c>
      <c r="L45" s="121">
        <v>0</v>
      </c>
      <c r="M45" s="121">
        <v>31973</v>
      </c>
      <c r="N45" s="121">
        <f>IF(AND(L45&lt;&gt;"",M45&lt;&gt;""),SUM(L45:M45),"")</f>
        <v>31973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405</v>
      </c>
      <c r="S45" s="119" t="s">
        <v>406</v>
      </c>
      <c r="T45" s="121">
        <v>0</v>
      </c>
      <c r="U45" s="121">
        <v>18408</v>
      </c>
      <c r="V45" s="121">
        <f>IF(AND(T45&lt;&gt;"",U45&lt;&gt;""),SUM(T45:U45),"")</f>
        <v>18408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31</v>
      </c>
      <c r="B46" s="120" t="s">
        <v>426</v>
      </c>
      <c r="C46" s="119" t="s">
        <v>427</v>
      </c>
      <c r="D46" s="121">
        <f>SUM(L46,T46,AB46,AJ46,AR46,AZ46)</f>
        <v>20743</v>
      </c>
      <c r="E46" s="121">
        <f>SUM(M46,U46,AC46,AK46,AS46,BA46)</f>
        <v>43769</v>
      </c>
      <c r="F46" s="121">
        <f>SUM(D46:E46)</f>
        <v>64512</v>
      </c>
      <c r="G46" s="121">
        <f>SUM(O46,W46,AE46,AM46,AU46,BC46)</f>
        <v>0</v>
      </c>
      <c r="H46" s="121">
        <f>SUM(P46,X46,AF46,AN46,AV46,BD46)</f>
        <v>11395</v>
      </c>
      <c r="I46" s="121">
        <f>SUM(G46:H46)</f>
        <v>11395</v>
      </c>
      <c r="J46" s="120" t="s">
        <v>399</v>
      </c>
      <c r="K46" s="119" t="s">
        <v>425</v>
      </c>
      <c r="L46" s="121">
        <v>0</v>
      </c>
      <c r="M46" s="121">
        <v>43769</v>
      </c>
      <c r="N46" s="121">
        <f>IF(AND(L46&lt;&gt;"",M46&lt;&gt;""),SUM(L46:M46),"")</f>
        <v>43769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359</v>
      </c>
      <c r="S46" s="119" t="s">
        <v>360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0</v>
      </c>
      <c r="X46" s="121">
        <v>11395</v>
      </c>
      <c r="Y46" s="121">
        <f>IF(AND(W46&lt;&gt;"",X46&lt;&gt;""),SUM(W46:X46),"")</f>
        <v>11395</v>
      </c>
      <c r="Z46" s="120" t="s">
        <v>405</v>
      </c>
      <c r="AA46" s="119" t="s">
        <v>406</v>
      </c>
      <c r="AB46" s="121">
        <v>20743</v>
      </c>
      <c r="AC46" s="121">
        <v>0</v>
      </c>
      <c r="AD46" s="121">
        <f>IF(AND(AB46&lt;&gt;"",AC46&lt;&gt;""),SUM(AB46:AC46),"")</f>
        <v>20743</v>
      </c>
      <c r="AE46" s="121">
        <v>0</v>
      </c>
      <c r="AF46" s="121">
        <v>0</v>
      </c>
      <c r="AG46" s="121">
        <f>IF(AND(AE46&lt;&gt;"",AF46&lt;&gt;""),SUM(AE46:AF46),"")</f>
        <v>0</v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6">
    <sortCondition ref="A8:A46"/>
    <sortCondition ref="B8:B46"/>
    <sortCondition ref="C8:C4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5" man="1"/>
    <brk id="17" min="1" max="45" man="1"/>
    <brk id="25" min="1" max="45" man="1"/>
    <brk id="33" min="1" max="45" man="1"/>
    <brk id="41" min="1" max="45" man="1"/>
    <brk id="49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SUM(H7,L7,P7,T7,X7,AB7,AF7,AJ7,AN7,AR7,AV7,AZ7,BD7,BH7,BL7,BP7,BT7,BX7,CB7,CF7,CJ7,CN7,CR7,CV7,CZ7,DD7,DH7,DL7,DP7,DT7)</f>
        <v>2837300</v>
      </c>
      <c r="E7" s="140">
        <f>SUM(I7,M7,Q7,U7,Y7,AC7,AG7,AK7,AO7,AS7,AW7,BA7,BE7,BI7,BM7,BQ7,BU7,BY7,CC7,CG7,CK7,CO7,CS7,CW7,DA7,DE7,DI7,DM7,DQ7,DU7)</f>
        <v>1186496</v>
      </c>
      <c r="F7" s="141">
        <f>COUNTIF(F$8:F$57,"&lt;&gt;")</f>
        <v>12</v>
      </c>
      <c r="G7" s="141">
        <f>COUNTIF(G$8:G$57,"&lt;&gt;")</f>
        <v>12</v>
      </c>
      <c r="H7" s="140">
        <f>SUM(H$8:H$57)</f>
        <v>1501848</v>
      </c>
      <c r="I7" s="140">
        <f>SUM(I$8:I$57)</f>
        <v>500869</v>
      </c>
      <c r="J7" s="141">
        <f>COUNTIF(J$8:J$57,"&lt;&gt;")</f>
        <v>11</v>
      </c>
      <c r="K7" s="141">
        <f>COUNTIF(K$8:K$57,"&lt;&gt;")</f>
        <v>11</v>
      </c>
      <c r="L7" s="140">
        <f>SUM(L$8:L$57)</f>
        <v>680905</v>
      </c>
      <c r="M7" s="140">
        <f>SUM(M$8:M$57)</f>
        <v>234476</v>
      </c>
      <c r="N7" s="141">
        <f>COUNTIF(N$8:N$57,"&lt;&gt;")</f>
        <v>9</v>
      </c>
      <c r="O7" s="141">
        <f>COUNTIF(O$8:O$57,"&lt;&gt;")</f>
        <v>9</v>
      </c>
      <c r="P7" s="140">
        <f>SUM(P$8:P$57)</f>
        <v>416701</v>
      </c>
      <c r="Q7" s="140">
        <f>SUM(Q$8:Q$57)</f>
        <v>274864</v>
      </c>
      <c r="R7" s="141">
        <f>COUNTIF(R$8:R$57,"&lt;&gt;")</f>
        <v>5</v>
      </c>
      <c r="S7" s="141">
        <f>COUNTIF(S$8:S$57,"&lt;&gt;")</f>
        <v>5</v>
      </c>
      <c r="T7" s="140">
        <f>SUM(T$8:T$57)</f>
        <v>57849</v>
      </c>
      <c r="U7" s="140">
        <f>SUM(U$8:U$57)</f>
        <v>64302</v>
      </c>
      <c r="V7" s="141">
        <f>COUNTIF(V$8:V$57,"&lt;&gt;")</f>
        <v>4</v>
      </c>
      <c r="W7" s="141">
        <f>COUNTIF(W$8:W$57,"&lt;&gt;")</f>
        <v>4</v>
      </c>
      <c r="X7" s="140">
        <f>SUM(X$8:X$57)</f>
        <v>54501</v>
      </c>
      <c r="Y7" s="140">
        <f>SUM(Y$8:Y$57)</f>
        <v>21085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30445</v>
      </c>
      <c r="AC7" s="140">
        <f>SUM(AC$8:AC$57)</f>
        <v>28583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7354</v>
      </c>
      <c r="AG7" s="140">
        <f>SUM(AG$8:AG$57)</f>
        <v>20929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29488</v>
      </c>
      <c r="AK7" s="140">
        <f>SUM(AK$8:AK$57)</f>
        <v>41388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37037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21172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31</v>
      </c>
      <c r="B8" s="120" t="s">
        <v>331</v>
      </c>
      <c r="C8" s="119" t="s">
        <v>332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1032675</v>
      </c>
      <c r="F8" s="120" t="s">
        <v>329</v>
      </c>
      <c r="G8" s="119" t="s">
        <v>330</v>
      </c>
      <c r="H8" s="121">
        <v>0</v>
      </c>
      <c r="I8" s="121">
        <v>405921</v>
      </c>
      <c r="J8" s="120" t="s">
        <v>347</v>
      </c>
      <c r="K8" s="119" t="s">
        <v>348</v>
      </c>
      <c r="L8" s="121">
        <v>0</v>
      </c>
      <c r="M8" s="121">
        <v>197904</v>
      </c>
      <c r="N8" s="120" t="s">
        <v>351</v>
      </c>
      <c r="O8" s="119" t="s">
        <v>352</v>
      </c>
      <c r="P8" s="121">
        <v>0</v>
      </c>
      <c r="Q8" s="121">
        <v>263958</v>
      </c>
      <c r="R8" s="120" t="s">
        <v>355</v>
      </c>
      <c r="S8" s="119" t="s">
        <v>356</v>
      </c>
      <c r="T8" s="121">
        <v>0</v>
      </c>
      <c r="U8" s="121">
        <v>52907</v>
      </c>
      <c r="V8" s="120" t="s">
        <v>389</v>
      </c>
      <c r="W8" s="119" t="s">
        <v>390</v>
      </c>
      <c r="X8" s="121">
        <v>0</v>
      </c>
      <c r="Y8" s="121">
        <v>21085</v>
      </c>
      <c r="Z8" s="120" t="s">
        <v>391</v>
      </c>
      <c r="AA8" s="119" t="s">
        <v>392</v>
      </c>
      <c r="AB8" s="121">
        <v>0</v>
      </c>
      <c r="AC8" s="121">
        <v>28583</v>
      </c>
      <c r="AD8" s="120" t="s">
        <v>395</v>
      </c>
      <c r="AE8" s="119" t="s">
        <v>396</v>
      </c>
      <c r="AF8" s="121">
        <v>0</v>
      </c>
      <c r="AG8" s="121">
        <v>20929</v>
      </c>
      <c r="AH8" s="120" t="s">
        <v>393</v>
      </c>
      <c r="AI8" s="119" t="s">
        <v>394</v>
      </c>
      <c r="AJ8" s="121">
        <v>0</v>
      </c>
      <c r="AK8" s="121">
        <v>41388</v>
      </c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31</v>
      </c>
      <c r="B9" s="120" t="s">
        <v>359</v>
      </c>
      <c r="C9" s="119" t="s">
        <v>360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93543</v>
      </c>
      <c r="F9" s="120" t="s">
        <v>357</v>
      </c>
      <c r="G9" s="119" t="s">
        <v>358</v>
      </c>
      <c r="H9" s="121">
        <v>0</v>
      </c>
      <c r="I9" s="121">
        <v>60628</v>
      </c>
      <c r="J9" s="120" t="s">
        <v>381</v>
      </c>
      <c r="K9" s="119" t="s">
        <v>382</v>
      </c>
      <c r="L9" s="121">
        <v>0</v>
      </c>
      <c r="M9" s="121">
        <v>10614</v>
      </c>
      <c r="N9" s="120" t="s">
        <v>383</v>
      </c>
      <c r="O9" s="119" t="s">
        <v>384</v>
      </c>
      <c r="P9" s="121">
        <v>0</v>
      </c>
      <c r="Q9" s="121">
        <v>10906</v>
      </c>
      <c r="R9" s="120" t="s">
        <v>426</v>
      </c>
      <c r="S9" s="119" t="s">
        <v>427</v>
      </c>
      <c r="T9" s="121">
        <v>0</v>
      </c>
      <c r="U9" s="121">
        <v>11395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31</v>
      </c>
      <c r="B10" s="120" t="s">
        <v>419</v>
      </c>
      <c r="C10" s="119" t="s">
        <v>420</v>
      </c>
      <c r="D10" s="121">
        <f>SUM(H10,L10,P10,T10,X10,AB10,AF10,AJ10,AN10,AR10,AV10,AZ10,BD10,BH10,BL10,BP10,BT10,BX10,CB10,CF10,CJ10,CN10,CR10,CV10,CZ10,DD10,DH10,DL10,DP10,DT10)</f>
        <v>75660</v>
      </c>
      <c r="E10" s="121">
        <f>SUM(I10,M10,Q10,U10,Y10,AC10,AG10,AK10,AO10,AS10,AW10,BA10,BE10,BI10,BM10,BQ10,BU10,BY10,CC10,CG10,CK10,CO10,CS10,CW10,DA10,DE10,DI10,DM10,DQ10,DU10)</f>
        <v>6245</v>
      </c>
      <c r="F10" s="120" t="s">
        <v>417</v>
      </c>
      <c r="G10" s="119" t="s">
        <v>418</v>
      </c>
      <c r="H10" s="121">
        <v>45698</v>
      </c>
      <c r="I10" s="121">
        <v>3834</v>
      </c>
      <c r="J10" s="120" t="s">
        <v>421</v>
      </c>
      <c r="K10" s="119" t="s">
        <v>422</v>
      </c>
      <c r="L10" s="121">
        <v>29962</v>
      </c>
      <c r="M10" s="121">
        <v>2411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31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524348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351</v>
      </c>
      <c r="G11" s="119" t="s">
        <v>352</v>
      </c>
      <c r="H11" s="121">
        <v>362617</v>
      </c>
      <c r="I11" s="121">
        <v>0</v>
      </c>
      <c r="J11" s="120" t="s">
        <v>391</v>
      </c>
      <c r="K11" s="119" t="s">
        <v>392</v>
      </c>
      <c r="L11" s="121">
        <v>161731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31</v>
      </c>
      <c r="B12" s="120" t="s">
        <v>399</v>
      </c>
      <c r="C12" s="119" t="s">
        <v>425</v>
      </c>
      <c r="D12" s="121">
        <f>SUM(H12,L12,P12,T12,X12,AB12,AF12,AJ12,AN12,AR12,AV12,AZ12,BD12,BH12,BL12,BP12,BT12,BX12,CB12,CF12,CJ12,CN12,CR12,CV12,CZ12,DD12,DH12,DL12,DP12,DT12)</f>
        <v>163129</v>
      </c>
      <c r="E12" s="121">
        <f>SUM(I12,M12,Q12,U12,Y12,AC12,AG12,AK12,AO12,AS12,AW12,BA12,BE12,BI12,BM12,BQ12,BU12,BY12,CC12,CG12,CK12,CO12,CS12,CW12,DA12,DE12,DI12,DM12,DQ12,DU12)</f>
        <v>0</v>
      </c>
      <c r="F12" s="120" t="s">
        <v>397</v>
      </c>
      <c r="G12" s="119" t="s">
        <v>398</v>
      </c>
      <c r="H12" s="121">
        <v>87387</v>
      </c>
      <c r="I12" s="121">
        <v>0</v>
      </c>
      <c r="J12" s="120" t="s">
        <v>423</v>
      </c>
      <c r="K12" s="119" t="s">
        <v>424</v>
      </c>
      <c r="L12" s="121">
        <v>31973</v>
      </c>
      <c r="M12" s="121">
        <v>0</v>
      </c>
      <c r="N12" s="120" t="s">
        <v>426</v>
      </c>
      <c r="O12" s="119" t="s">
        <v>427</v>
      </c>
      <c r="P12" s="121">
        <v>43769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54033</v>
      </c>
      <c r="F13" s="120" t="s">
        <v>324</v>
      </c>
      <c r="G13" s="119" t="s">
        <v>325</v>
      </c>
      <c r="H13" s="121">
        <v>0</v>
      </c>
      <c r="I13" s="121">
        <v>30486</v>
      </c>
      <c r="J13" s="120" t="s">
        <v>363</v>
      </c>
      <c r="K13" s="119" t="s">
        <v>364</v>
      </c>
      <c r="L13" s="121">
        <v>0</v>
      </c>
      <c r="M13" s="121">
        <v>23547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31</v>
      </c>
      <c r="B14" s="120" t="s">
        <v>403</v>
      </c>
      <c r="C14" s="119" t="s">
        <v>404</v>
      </c>
      <c r="D14" s="121">
        <f>SUM(H14,L14,P14,T14,X14,AB14,AF14,AJ14,AN14,AR14,AV14,AZ14,BD14,BH14,BL14,BP14,BT14,BX14,CB14,CF14,CJ14,CN14,CR14,CV14,CZ14,DD14,DH14,DL14,DP14,DT14)</f>
        <v>409915</v>
      </c>
      <c r="E14" s="121">
        <f>SUM(I14,M14,Q14,U14,Y14,AC14,AG14,AK14,AO14,AS14,AW14,BA14,BE14,BI14,BM14,BQ14,BU14,BY14,CC14,CG14,CK14,CO14,CS14,CW14,DA14,DE14,DI14,DM14,DQ14,DU14)</f>
        <v>0</v>
      </c>
      <c r="F14" s="120" t="s">
        <v>401</v>
      </c>
      <c r="G14" s="119" t="s">
        <v>402</v>
      </c>
      <c r="H14" s="121">
        <v>314865</v>
      </c>
      <c r="I14" s="121">
        <v>0</v>
      </c>
      <c r="J14" s="120"/>
      <c r="K14" s="119"/>
      <c r="L14" s="121"/>
      <c r="M14" s="121"/>
      <c r="N14" s="120" t="s">
        <v>407</v>
      </c>
      <c r="O14" s="119" t="s">
        <v>408</v>
      </c>
      <c r="P14" s="121">
        <v>59406</v>
      </c>
      <c r="Q14" s="121">
        <v>0</v>
      </c>
      <c r="R14" s="120" t="s">
        <v>409</v>
      </c>
      <c r="S14" s="119" t="s">
        <v>410</v>
      </c>
      <c r="T14" s="121">
        <v>9749</v>
      </c>
      <c r="U14" s="121">
        <v>0</v>
      </c>
      <c r="V14" s="120" t="s">
        <v>411</v>
      </c>
      <c r="W14" s="119" t="s">
        <v>412</v>
      </c>
      <c r="X14" s="121">
        <v>25895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31</v>
      </c>
      <c r="B15" s="120" t="s">
        <v>361</v>
      </c>
      <c r="C15" s="119" t="s">
        <v>362</v>
      </c>
      <c r="D15" s="121">
        <f>SUM(H15,L15,P15,T15,X15,AB15,AF15,AJ15,AN15,AR15,AV15,AZ15,BD15,BH15,BL15,BP15,BT15,BX15,CB15,CF15,CJ15,CN15,CR15,CV15,CZ15,DD15,DH15,DL15,DP15,DT15)</f>
        <v>168390</v>
      </c>
      <c r="E15" s="121">
        <f>SUM(I15,M15,Q15,U15,Y15,AC15,AG15,AK15,AO15,AS15,AW15,BA15,BE15,BI15,BM15,BQ15,BU15,BY15,CC15,CG15,CK15,CO15,CS15,CW15,DA15,DE15,DI15,DM15,DQ15,DU15)</f>
        <v>0</v>
      </c>
      <c r="F15" s="120" t="s">
        <v>357</v>
      </c>
      <c r="G15" s="119" t="s">
        <v>358</v>
      </c>
      <c r="H15" s="121">
        <v>110025</v>
      </c>
      <c r="I15" s="121">
        <v>0</v>
      </c>
      <c r="J15" s="120" t="s">
        <v>381</v>
      </c>
      <c r="K15" s="119" t="s">
        <v>382</v>
      </c>
      <c r="L15" s="121">
        <v>28896</v>
      </c>
      <c r="M15" s="121">
        <v>0</v>
      </c>
      <c r="N15" s="120" t="s">
        <v>383</v>
      </c>
      <c r="O15" s="119" t="s">
        <v>384</v>
      </c>
      <c r="P15" s="121">
        <v>29469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31</v>
      </c>
      <c r="B16" s="120" t="s">
        <v>345</v>
      </c>
      <c r="C16" s="119" t="s">
        <v>346</v>
      </c>
      <c r="D16" s="121">
        <f>SUM(H16,L16,P16,T16,X16,AB16,AF16,AJ16,AN16,AR16,AV16,AZ16,BD16,BH16,BL16,BP16,BT16,BX16,CB16,CF16,CJ16,CN16,CR16,CV16,CZ16,DD16,DH16,DL16,DP16,DT16)</f>
        <v>788834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228168</v>
      </c>
      <c r="I16" s="121">
        <v>0</v>
      </c>
      <c r="J16" s="120" t="s">
        <v>379</v>
      </c>
      <c r="K16" s="119" t="s">
        <v>380</v>
      </c>
      <c r="L16" s="121">
        <v>308527</v>
      </c>
      <c r="M16" s="121">
        <v>0</v>
      </c>
      <c r="N16" s="120" t="s">
        <v>343</v>
      </c>
      <c r="O16" s="119" t="s">
        <v>344</v>
      </c>
      <c r="P16" s="121">
        <v>252139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31</v>
      </c>
      <c r="B17" s="120" t="s">
        <v>333</v>
      </c>
      <c r="C17" s="119" t="s">
        <v>334</v>
      </c>
      <c r="D17" s="121">
        <f>SUM(H17,L17,P17,T17,X17,AB17,AF17,AJ17,AN17,AR17,AV17,AZ17,BD17,BH17,BL17,BP17,BT17,BX17,CB17,CF17,CJ17,CN17,CR17,CV17,CZ17,DD17,DH17,DL17,DP17,DT17)</f>
        <v>283172</v>
      </c>
      <c r="E17" s="121">
        <f>SUM(I17,M17,Q17,U17,Y17,AC17,AG17,AK17,AO17,AS17,AW17,BA17,BE17,BI17,BM17,BQ17,BU17,BY17,CC17,CG17,CK17,CO17,CS17,CW17,DA17,DE17,DI17,DM17,DQ17,DU17)</f>
        <v>0</v>
      </c>
      <c r="F17" s="120" t="s">
        <v>329</v>
      </c>
      <c r="G17" s="119" t="s">
        <v>330</v>
      </c>
      <c r="H17" s="121">
        <v>85032</v>
      </c>
      <c r="I17" s="121">
        <v>0</v>
      </c>
      <c r="J17" s="120" t="s">
        <v>337</v>
      </c>
      <c r="K17" s="119" t="s">
        <v>338</v>
      </c>
      <c r="L17" s="121">
        <v>55533</v>
      </c>
      <c r="M17" s="121">
        <v>0</v>
      </c>
      <c r="N17" s="120" t="s">
        <v>363</v>
      </c>
      <c r="O17" s="119" t="s">
        <v>364</v>
      </c>
      <c r="P17" s="121">
        <v>3260</v>
      </c>
      <c r="Q17" s="121">
        <v>0</v>
      </c>
      <c r="R17" s="120" t="s">
        <v>367</v>
      </c>
      <c r="S17" s="119" t="s">
        <v>368</v>
      </c>
      <c r="T17" s="121">
        <v>24396</v>
      </c>
      <c r="U17" s="121">
        <v>0</v>
      </c>
      <c r="V17" s="120" t="s">
        <v>371</v>
      </c>
      <c r="W17" s="119" t="s">
        <v>372</v>
      </c>
      <c r="X17" s="121">
        <v>10198</v>
      </c>
      <c r="Y17" s="121">
        <v>0</v>
      </c>
      <c r="Z17" s="120" t="s">
        <v>375</v>
      </c>
      <c r="AA17" s="119" t="s">
        <v>376</v>
      </c>
      <c r="AB17" s="121">
        <v>9702</v>
      </c>
      <c r="AC17" s="121">
        <v>0</v>
      </c>
      <c r="AD17" s="120" t="s">
        <v>377</v>
      </c>
      <c r="AE17" s="119" t="s">
        <v>378</v>
      </c>
      <c r="AF17" s="121">
        <v>7354</v>
      </c>
      <c r="AG17" s="121">
        <v>0</v>
      </c>
      <c r="AH17" s="120" t="s">
        <v>389</v>
      </c>
      <c r="AI17" s="119" t="s">
        <v>390</v>
      </c>
      <c r="AJ17" s="121">
        <v>29488</v>
      </c>
      <c r="AK17" s="121">
        <v>0</v>
      </c>
      <c r="AL17" s="120" t="s">
        <v>393</v>
      </c>
      <c r="AM17" s="119" t="s">
        <v>394</v>
      </c>
      <c r="AN17" s="121">
        <v>37037</v>
      </c>
      <c r="AO17" s="121">
        <v>0</v>
      </c>
      <c r="AP17" s="120" t="s">
        <v>395</v>
      </c>
      <c r="AQ17" s="119" t="s">
        <v>396</v>
      </c>
      <c r="AR17" s="121">
        <v>21172</v>
      </c>
      <c r="AS17" s="121">
        <v>0</v>
      </c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31</v>
      </c>
      <c r="B18" s="120" t="s">
        <v>405</v>
      </c>
      <c r="C18" s="119" t="s">
        <v>406</v>
      </c>
      <c r="D18" s="121">
        <f>SUM(H18,L18,P18,T18,X18,AB18,AF18,AJ18,AN18,AR18,AV18,AZ18,BD18,BH18,BL18,BP18,BT18,BX18,CB18,CF18,CJ18,CN18,CR18,CV18,CZ18,DD18,DH18,DL18,DP18,DT18)</f>
        <v>278763</v>
      </c>
      <c r="E18" s="121">
        <f>SUM(I18,M18,Q18,U18,Y18,AC18,AG18,AK18,AO18,AS18,AW18,BA18,BE18,BI18,BM18,BQ18,BU18,BY18,CC18,CG18,CK18,CO18,CS18,CW18,DA18,DE18,DI18,DM18,DQ18,DU18)</f>
        <v>0</v>
      </c>
      <c r="F18" s="120" t="s">
        <v>401</v>
      </c>
      <c r="G18" s="119" t="s">
        <v>402</v>
      </c>
      <c r="H18" s="121">
        <v>161698</v>
      </c>
      <c r="I18" s="121">
        <v>0</v>
      </c>
      <c r="J18" s="120" t="s">
        <v>407</v>
      </c>
      <c r="K18" s="119" t="s">
        <v>408</v>
      </c>
      <c r="L18" s="121">
        <v>41198</v>
      </c>
      <c r="M18" s="121">
        <v>0</v>
      </c>
      <c r="N18" s="120" t="s">
        <v>409</v>
      </c>
      <c r="O18" s="119" t="s">
        <v>410</v>
      </c>
      <c r="P18" s="121">
        <v>13012</v>
      </c>
      <c r="Q18" s="121">
        <v>0</v>
      </c>
      <c r="R18" s="120" t="s">
        <v>411</v>
      </c>
      <c r="S18" s="119" t="s">
        <v>412</v>
      </c>
      <c r="T18" s="121">
        <v>23704</v>
      </c>
      <c r="U18" s="121">
        <v>0</v>
      </c>
      <c r="V18" s="120" t="s">
        <v>423</v>
      </c>
      <c r="W18" s="119" t="s">
        <v>424</v>
      </c>
      <c r="X18" s="121">
        <v>18408</v>
      </c>
      <c r="Y18" s="121">
        <v>0</v>
      </c>
      <c r="Z18" s="120" t="s">
        <v>426</v>
      </c>
      <c r="AA18" s="119" t="s">
        <v>427</v>
      </c>
      <c r="AB18" s="121">
        <v>20743</v>
      </c>
      <c r="AC18" s="121">
        <v>0</v>
      </c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31</v>
      </c>
      <c r="B19" s="120" t="s">
        <v>373</v>
      </c>
      <c r="C19" s="119" t="s">
        <v>374</v>
      </c>
      <c r="D19" s="121">
        <f>SUM(H19,L19,P19,T19,X19,AB19,AF19,AJ19,AN19,AR19,AV19,AZ19,BD19,BH19,BL19,BP19,BT19,BX19,CB19,CF19,CJ19,CN19,CR19,CV19,CZ19,DD19,DH19,DL19,DP19,DT19)</f>
        <v>145089</v>
      </c>
      <c r="E19" s="121">
        <f>SUM(I19,M19,Q19,U19,Y19,AC19,AG19,AK19,AO19,AS19,AW19,BA19,BE19,BI19,BM19,BQ19,BU19,BY19,CC19,CG19,CK19,CO19,CS19,CW19,DA19,DE19,DI19,DM19,DQ19,DU19)</f>
        <v>0</v>
      </c>
      <c r="F19" s="120" t="s">
        <v>371</v>
      </c>
      <c r="G19" s="119" t="s">
        <v>372</v>
      </c>
      <c r="H19" s="121">
        <v>106358</v>
      </c>
      <c r="I19" s="121">
        <v>0</v>
      </c>
      <c r="J19" s="120" t="s">
        <v>393</v>
      </c>
      <c r="K19" s="119" t="s">
        <v>394</v>
      </c>
      <c r="L19" s="121">
        <v>23085</v>
      </c>
      <c r="M19" s="121">
        <v>0</v>
      </c>
      <c r="N19" s="120" t="s">
        <v>395</v>
      </c>
      <c r="O19" s="119" t="s">
        <v>396</v>
      </c>
      <c r="P19" s="121">
        <v>15646</v>
      </c>
      <c r="Q19" s="121">
        <v>0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29207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29208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29209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29210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29211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29212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29322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29342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29343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29344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29345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29361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29362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29363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29385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29386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29401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29402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29424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29425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29426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29427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29441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29442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29443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29444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29446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29447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29449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29450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29451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29452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29453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29809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29810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29823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29828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29834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29835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29843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29844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29852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29855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29856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29857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2023-02-07T07:53:38Z</dcterms:modified>
</cp:coreProperties>
</file>