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水洗化人口等!$A$6:$AD$47</definedName>
    <definedName name="_xlnm.Print_Area" localSheetId="2">し尿集計結果!$A$1:$M$37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N9" i="2"/>
  <c r="N13" i="2"/>
  <c r="N15" i="2"/>
  <c r="N19" i="2"/>
  <c r="N21" i="2"/>
  <c r="N25" i="2"/>
  <c r="N27" i="2"/>
  <c r="N31" i="2"/>
  <c r="N33" i="2"/>
  <c r="N37" i="2"/>
  <c r="N39" i="2"/>
  <c r="N43" i="2"/>
  <c r="N45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D11" i="2"/>
  <c r="D13" i="2"/>
  <c r="D17" i="2"/>
  <c r="D19" i="2"/>
  <c r="D23" i="2"/>
  <c r="D25" i="2"/>
  <c r="D29" i="2"/>
  <c r="D31" i="2"/>
  <c r="D35" i="2"/>
  <c r="D37" i="2"/>
  <c r="D41" i="2"/>
  <c r="D43" i="2"/>
  <c r="D47" i="2"/>
  <c r="T12" i="1"/>
  <c r="T48" i="1"/>
  <c r="P8" i="1"/>
  <c r="P9" i="1"/>
  <c r="P10" i="1"/>
  <c r="P11" i="1"/>
  <c r="P12" i="1"/>
  <c r="I12" i="1" s="1"/>
  <c r="P13" i="1"/>
  <c r="I13" i="1" s="1"/>
  <c r="D13" i="1" s="1"/>
  <c r="P14" i="1"/>
  <c r="P15" i="1"/>
  <c r="P16" i="1"/>
  <c r="P17" i="1"/>
  <c r="P18" i="1"/>
  <c r="I18" i="1" s="1"/>
  <c r="D18" i="1" s="1"/>
  <c r="P19" i="1"/>
  <c r="I19" i="1" s="1"/>
  <c r="D19" i="1" s="1"/>
  <c r="P20" i="1"/>
  <c r="P21" i="1"/>
  <c r="P22" i="1"/>
  <c r="P23" i="1"/>
  <c r="P24" i="1"/>
  <c r="I24" i="1" s="1"/>
  <c r="D24" i="1" s="1"/>
  <c r="P25" i="1"/>
  <c r="I25" i="1" s="1"/>
  <c r="D25" i="1" s="1"/>
  <c r="P26" i="1"/>
  <c r="P27" i="1"/>
  <c r="P28" i="1"/>
  <c r="P29" i="1"/>
  <c r="P30" i="1"/>
  <c r="I30" i="1" s="1"/>
  <c r="D30" i="1" s="1"/>
  <c r="P31" i="1"/>
  <c r="I31" i="1" s="1"/>
  <c r="D31" i="1" s="1"/>
  <c r="P32" i="1"/>
  <c r="P33" i="1"/>
  <c r="P34" i="1"/>
  <c r="P35" i="1"/>
  <c r="P36" i="1"/>
  <c r="I36" i="1" s="1"/>
  <c r="D36" i="1" s="1"/>
  <c r="P37" i="1"/>
  <c r="I37" i="1" s="1"/>
  <c r="D37" i="1" s="1"/>
  <c r="P38" i="1"/>
  <c r="P39" i="1"/>
  <c r="P40" i="1"/>
  <c r="P41" i="1"/>
  <c r="P42" i="1"/>
  <c r="I42" i="1" s="1"/>
  <c r="P43" i="1"/>
  <c r="I43" i="1" s="1"/>
  <c r="D43" i="1" s="1"/>
  <c r="P44" i="1"/>
  <c r="P45" i="1"/>
  <c r="P46" i="1"/>
  <c r="P47" i="1"/>
  <c r="P48" i="1"/>
  <c r="I48" i="1" s="1"/>
  <c r="N8" i="1"/>
  <c r="N44" i="1"/>
  <c r="L39" i="1"/>
  <c r="I8" i="1"/>
  <c r="I9" i="1"/>
  <c r="I10" i="1"/>
  <c r="D10" i="1" s="1"/>
  <c r="I11" i="1"/>
  <c r="D11" i="1" s="1"/>
  <c r="I14" i="1"/>
  <c r="D14" i="1" s="1"/>
  <c r="I15" i="1"/>
  <c r="I16" i="1"/>
  <c r="I17" i="1"/>
  <c r="I20" i="1"/>
  <c r="I21" i="1"/>
  <c r="D21" i="1" s="1"/>
  <c r="I22" i="1"/>
  <c r="D22" i="1" s="1"/>
  <c r="I23" i="1"/>
  <c r="I26" i="1"/>
  <c r="I27" i="1"/>
  <c r="I28" i="1"/>
  <c r="I29" i="1"/>
  <c r="D29" i="1" s="1"/>
  <c r="I32" i="1"/>
  <c r="D32" i="1" s="1"/>
  <c r="I33" i="1"/>
  <c r="I34" i="1"/>
  <c r="I35" i="1"/>
  <c r="I38" i="1"/>
  <c r="D38" i="1" s="1"/>
  <c r="I39" i="1"/>
  <c r="D39" i="1" s="1"/>
  <c r="I40" i="1"/>
  <c r="D40" i="1" s="1"/>
  <c r="I41" i="1"/>
  <c r="I44" i="1"/>
  <c r="I45" i="1"/>
  <c r="I46" i="1"/>
  <c r="D46" i="1" s="1"/>
  <c r="I47" i="1"/>
  <c r="D47" i="1" s="1"/>
  <c r="F39" i="1"/>
  <c r="F44" i="1"/>
  <c r="E8" i="1"/>
  <c r="E9" i="1"/>
  <c r="E10" i="1"/>
  <c r="E11" i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E23" i="1"/>
  <c r="D23" i="1" s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41" i="1" s="1"/>
  <c r="E42" i="1"/>
  <c r="E43" i="1"/>
  <c r="E44" i="1"/>
  <c r="E45" i="1"/>
  <c r="E46" i="1"/>
  <c r="E47" i="1"/>
  <c r="E48" i="1"/>
  <c r="D8" i="1"/>
  <c r="D12" i="1"/>
  <c r="D20" i="1"/>
  <c r="D26" i="1"/>
  <c r="F26" i="1" s="1"/>
  <c r="D28" i="1"/>
  <c r="J28" i="1" s="1"/>
  <c r="D34" i="1"/>
  <c r="D35" i="1"/>
  <c r="D42" i="1"/>
  <c r="F42" i="1" s="1"/>
  <c r="D44" i="1"/>
  <c r="D48" i="1"/>
  <c r="T40" i="1" l="1"/>
  <c r="L40" i="1"/>
  <c r="N40" i="1"/>
  <c r="J40" i="1"/>
  <c r="F40" i="1"/>
  <c r="J14" i="1"/>
  <c r="L14" i="1"/>
  <c r="T14" i="1"/>
  <c r="F14" i="1"/>
  <c r="N14" i="1"/>
  <c r="N41" i="1"/>
  <c r="T41" i="1"/>
  <c r="J41" i="1"/>
  <c r="L41" i="1"/>
  <c r="F41" i="1"/>
  <c r="N23" i="1"/>
  <c r="T23" i="1"/>
  <c r="J23" i="1"/>
  <c r="L23" i="1"/>
  <c r="F23" i="1"/>
  <c r="N17" i="1"/>
  <c r="T17" i="1"/>
  <c r="J17" i="1"/>
  <c r="L17" i="1"/>
  <c r="F17" i="1"/>
  <c r="N47" i="1"/>
  <c r="T47" i="1"/>
  <c r="J47" i="1"/>
  <c r="L47" i="1"/>
  <c r="F47" i="1"/>
  <c r="L29" i="1"/>
  <c r="N29" i="1"/>
  <c r="T29" i="1"/>
  <c r="J29" i="1"/>
  <c r="F29" i="1"/>
  <c r="N11" i="1"/>
  <c r="T11" i="1"/>
  <c r="J11" i="1"/>
  <c r="L11" i="1"/>
  <c r="F11" i="1"/>
  <c r="J43" i="1"/>
  <c r="L43" i="1"/>
  <c r="N43" i="1"/>
  <c r="T43" i="1"/>
  <c r="F43" i="1"/>
  <c r="J37" i="1"/>
  <c r="L37" i="1"/>
  <c r="N37" i="1"/>
  <c r="T37" i="1"/>
  <c r="F37" i="1"/>
  <c r="J31" i="1"/>
  <c r="L31" i="1"/>
  <c r="N31" i="1"/>
  <c r="T31" i="1"/>
  <c r="F31" i="1"/>
  <c r="J25" i="1"/>
  <c r="L25" i="1"/>
  <c r="N25" i="1"/>
  <c r="T25" i="1"/>
  <c r="F25" i="1"/>
  <c r="J19" i="1"/>
  <c r="L19" i="1"/>
  <c r="N19" i="1"/>
  <c r="T19" i="1"/>
  <c r="F19" i="1"/>
  <c r="J13" i="1"/>
  <c r="L13" i="1"/>
  <c r="N13" i="1"/>
  <c r="T13" i="1"/>
  <c r="F13" i="1"/>
  <c r="J32" i="1"/>
  <c r="L32" i="1"/>
  <c r="T32" i="1"/>
  <c r="F32" i="1"/>
  <c r="N32" i="1"/>
  <c r="T22" i="1"/>
  <c r="L22" i="1"/>
  <c r="N22" i="1"/>
  <c r="F22" i="1"/>
  <c r="J22" i="1"/>
  <c r="T16" i="1"/>
  <c r="L16" i="1"/>
  <c r="N16" i="1"/>
  <c r="J16" i="1"/>
  <c r="F16" i="1"/>
  <c r="N46" i="1"/>
  <c r="T46" i="1"/>
  <c r="L46" i="1"/>
  <c r="F46" i="1"/>
  <c r="J46" i="1"/>
  <c r="T38" i="1"/>
  <c r="J38" i="1"/>
  <c r="L38" i="1"/>
  <c r="F38" i="1"/>
  <c r="N38" i="1"/>
  <c r="T10" i="1"/>
  <c r="L10" i="1"/>
  <c r="N10" i="1"/>
  <c r="J10" i="1"/>
  <c r="F10" i="1"/>
  <c r="L36" i="1"/>
  <c r="N36" i="1"/>
  <c r="J36" i="1"/>
  <c r="T36" i="1"/>
  <c r="F36" i="1"/>
  <c r="L30" i="1"/>
  <c r="N30" i="1"/>
  <c r="J30" i="1"/>
  <c r="T30" i="1"/>
  <c r="F30" i="1"/>
  <c r="L24" i="1"/>
  <c r="N24" i="1"/>
  <c r="J24" i="1"/>
  <c r="T24" i="1"/>
  <c r="F24" i="1"/>
  <c r="L18" i="1"/>
  <c r="N18" i="1"/>
  <c r="J18" i="1"/>
  <c r="T18" i="1"/>
  <c r="F18" i="1"/>
  <c r="N35" i="1"/>
  <c r="T35" i="1"/>
  <c r="J35" i="1"/>
  <c r="L35" i="1"/>
  <c r="L48" i="1"/>
  <c r="N48" i="1"/>
  <c r="J48" i="1"/>
  <c r="T34" i="1"/>
  <c r="L34" i="1"/>
  <c r="N34" i="1"/>
  <c r="J12" i="1"/>
  <c r="L12" i="1"/>
  <c r="N12" i="1"/>
  <c r="T21" i="1"/>
  <c r="N21" i="1"/>
  <c r="J21" i="1"/>
  <c r="F35" i="1"/>
  <c r="F21" i="1"/>
  <c r="D27" i="1"/>
  <c r="D9" i="1"/>
  <c r="L21" i="1"/>
  <c r="J44" i="1"/>
  <c r="L44" i="1"/>
  <c r="T44" i="1"/>
  <c r="D33" i="1"/>
  <c r="D15" i="1"/>
  <c r="N28" i="1"/>
  <c r="T28" i="1"/>
  <c r="L28" i="1"/>
  <c r="T39" i="1"/>
  <c r="N39" i="1"/>
  <c r="J39" i="1"/>
  <c r="J42" i="1"/>
  <c r="L42" i="1"/>
  <c r="N42" i="1"/>
  <c r="T20" i="1"/>
  <c r="J20" i="1"/>
  <c r="L20" i="1"/>
  <c r="T26" i="1"/>
  <c r="J26" i="1"/>
  <c r="L26" i="1"/>
  <c r="T42" i="1"/>
  <c r="D45" i="1"/>
  <c r="F28" i="1"/>
  <c r="F12" i="1"/>
  <c r="J34" i="1"/>
  <c r="N26" i="1"/>
  <c r="T8" i="1"/>
  <c r="F8" i="1"/>
  <c r="J8" i="1"/>
  <c r="L8" i="1"/>
  <c r="F48" i="1"/>
  <c r="F34" i="1"/>
  <c r="F20" i="1"/>
  <c r="N2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5" i="1" l="1"/>
  <c r="J15" i="1"/>
  <c r="N15" i="1"/>
  <c r="L15" i="1"/>
  <c r="F15" i="1"/>
  <c r="T45" i="1"/>
  <c r="N45" i="1"/>
  <c r="F45" i="1"/>
  <c r="J45" i="1"/>
  <c r="L45" i="1"/>
  <c r="T27" i="1"/>
  <c r="N27" i="1"/>
  <c r="F27" i="1"/>
  <c r="L27" i="1"/>
  <c r="J27" i="1"/>
  <c r="T9" i="1"/>
  <c r="J9" i="1"/>
  <c r="N9" i="1"/>
  <c r="F9" i="1"/>
  <c r="L9" i="1"/>
  <c r="T33" i="1"/>
  <c r="N33" i="1"/>
  <c r="J33" i="1"/>
  <c r="L33" i="1"/>
  <c r="F3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<sst xmlns="http://schemas.openxmlformats.org/spreadsheetml/2006/main" count="863" uniqueCount="344">
  <si>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</si>
  <si>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</si>
  <si>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</si>
  <si>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</si>
  <si>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</si>
  <si>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</si>
  <si>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</si>
  <si>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</si>
  <si>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</si>
  <si>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</si>
  <si>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</si>
  <si>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</si>
  <si>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</si>
  <si>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</si>
  <si>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</si>
  <si>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</si>
  <si>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</si>
  <si>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</si>
  <si>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</si>
  <si>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</si>
  <si>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</si>
  <si>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</si>
  <si>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</si>
  <si>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</si>
  <si>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</si>
  <si>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</si>
  <si>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</si>
  <si>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</si>
  <si>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</si>
  <si>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</si>
  <si>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</si>
  <si>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</si>
  <si>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</si>
  <si>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</si>
  <si>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</si>
  <si>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</si>
  <si>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</si>
  <si>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</si>
  <si>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</si>
  <si>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</si>
  <si>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</si>
  <si>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</si>
  <si>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</si>
  <si>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</si>
  <si>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</si>
  <si>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</si>
  <si>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</si>
  <si>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</si>
  <si>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</si>
  <si>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</si>
  <si>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</si>
  <si>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</si>
  <si>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</si>
  <si>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</si>
  <si>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</si>
  <si>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</si>
  <si>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</si>
  <si>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</si>
  <si>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</si>
  <si>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</si>
  <si>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</si>
  <si>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</si>
  <si>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</si>
  <si>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</si>
  <si>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</si>
  <si>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</si>
  <si>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</si>
  <si>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</si>
  <si>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</si>
  <si>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</si>
  <si>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</si>
  <si>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</si>
  <si>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</si>
  <si>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</si>
  <si>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</si>
  <si>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</si>
  <si>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</si>
  <si>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</si>
  <si>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</si>
  <si>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</si>
  <si>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</si>
  <si>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</si>
  <si>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</si>
  <si>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</si>
  <si>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</si>
  <si>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</si>
  <si>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</si>
  <si>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</si>
  <si>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</si>
  <si>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</si>
  <si>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</si>
  <si>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</si>
  <si>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</si>
  <si>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</si>
  <si>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</si>
  <si>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</si>
  <si>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</si>
  <si>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</si>
  <si>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</si>
  <si>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</si>
  <si>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</si>
  <si>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</si>
  <si>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</si>
  <si>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</si>
  <si>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</si>
  <si>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</si>
  <si>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</si>
  <si>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</si>
  <si>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</si>
  <si>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</si>
  <si>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</si>
  <si>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</si>
  <si>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</si>
  <si>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</si>
  <si>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</si>
  <si>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</si>
  <si>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</si>
  <si>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</si>
  <si>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</si>
  <si>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</si>
  <si>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</si>
  <si>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</si>
  <si>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</si>
  <si>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</si>
  <si>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</si>
  <si>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</si>
  <si>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</si>
  <si>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</si>
  <si>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</si>
  <si>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</si>
  <si>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</si>
  <si>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</si>
  <si>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</si>
  <si>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</si>
  <si>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</si>
  <si>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</si>
  <si>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</si>
  <si>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</si>
  <si>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</si>
  <si>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</si>
  <si>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</si>
  <si>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</si>
  <si>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</si>
  <si>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</si>
  <si>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</si>
  <si>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</si>
  <si>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</si>
  <si>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</si>
  <si>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</si>
  <si>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</si>
  <si>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</si>
  <si>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</si>
  <si>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</si>
  <si>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</si>
  <si>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</si>
  <si>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</si>
  <si>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</si>
  <si>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</si>
  <si>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</si>
  <si>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</si>
  <si>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</si>
  <si>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</si>
  <si>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</si>
  <si>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</si>
  <si>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</si>
  <si>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</si>
  <si>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</si>
  <si>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</si>
  <si>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</si>
  <si>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</si>
  <si>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</si>
  <si>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</si>
  <si>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</si>
  <si>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</si>
  <si>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</si>
  <si>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</si>
  <si>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</si>
  <si>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</si>
  <si>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</si>
  <si>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</si>
  <si>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</si>
  <si>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</si>
  <si>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</si>
  <si>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</si>
  <si>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</si>
  <si>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</si>
  <si>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</si>
  <si>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</si>
  <si>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</si>
  <si>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</si>
  <si>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</si>
  <si>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</si>
  <si>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</si>
  <si>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</si>
  <si>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</si>
  <si>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</si>
  <si>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</si>
  <si>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</si>
  <si>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</si>
  <si>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</si>
  <si>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</si>
  <si>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</si>
  <si>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</si>
  <si>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</si>
  <si>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</si>
  <si>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</si>
  <si>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</si>
  <si>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</si>
  <si>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</si>
  <si>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</si>
  <si>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</si>
  <si>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</si>
  <si>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</si>
  <si>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</si>
  <si>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</si>
  <si>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</si>
  <si>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</si>
  <si>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</si>
  <si>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</si>
  <si>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</si>
  <si>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</si>
  <si>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</si>
  <si>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</si>
  <si>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</si>
  <si>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</si>
  <si>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</si>
  <si>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</si>
  <si>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</si>
  <si>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</si>
  <si>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</si>
  <si>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</si>
  <si>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</si>
  <si>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</si>
  <si>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</si>
  <si>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</si>
  <si>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</si>
  <si>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</si>
  <si>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</si>
  <si>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</si>
  <si>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</si>
  <si>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</si>
  <si>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</si>
  <si>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</si>
  <si>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</si>
  <si>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</si>
  <si>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</si>
  <si>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</si>
  <si>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</si>
  <si>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</si>
  <si>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</si>
  <si>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</si>
  <si>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</si>
  <si>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</si>
  <si>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</si>
  <si>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</si>
  <si>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</si>
  <si>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</si>
  <si>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28000</t>
  </si>
  <si>
    <t>水洗化人口等（令和3年度実績）</t>
    <phoneticPr fontId="3"/>
  </si>
  <si>
    <t>し尿処理の状況（令和3年度実績）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</si>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</sst>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26</v>
      </c>
      <c r="B7" s="127" t="s">
        <v>257</v>
      </c>
      <c r="C7" s="107" t="s">
        <v>199</v>
      </c>
      <c r="D7" s="108">
        <f>+SUM(E7,+I7)</f>
        <v>5490786</v>
      </c>
      <c r="E7" s="108">
        <f>+SUM(G7+H7)</f>
        <v>79681</v>
      </c>
      <c r="F7" s="109">
        <f>IF(D7&gt;0,E7/D7*100,"-")</f>
        <v>1.4511765710774378</v>
      </c>
      <c r="G7" s="108">
        <f>SUM(G$8:G$207)</f>
        <v>79530</v>
      </c>
      <c r="H7" s="108">
        <f>SUM(H$8:H$207)</f>
        <v>151</v>
      </c>
      <c r="I7" s="108">
        <f>+SUM(K7,+M7,O7+P7)</f>
        <v>5411105</v>
      </c>
      <c r="J7" s="109">
        <f>IF(D7&gt;0,I7/D7*100,"-")</f>
        <v>98.54882342892256</v>
      </c>
      <c r="K7" s="108">
        <f>SUM(K$8:K$207)</f>
        <v>5073372</v>
      </c>
      <c r="L7" s="109">
        <f>IF(D7&gt;0,K7/D7*100,"-")</f>
        <v>92.397918986462045</v>
      </c>
      <c r="M7" s="108">
        <f>SUM(M$8:M$207)</f>
        <v>49911</v>
      </c>
      <c r="N7" s="109">
        <f>IF(D7&gt;0,M7/D7*100,"-")</f>
        <v>0.90899554271464955</v>
      </c>
      <c r="O7" s="106">
        <f>SUM(O$8:O$207)</f>
        <v>113420</v>
      </c>
      <c r="P7" s="108">
        <f>SUM(Q7:S7)</f>
        <v>174402</v>
      </c>
      <c r="Q7" s="108">
        <f>SUM(Q$8:Q$207)</f>
        <v>46603</v>
      </c>
      <c r="R7" s="108">
        <f>SUM(R$8:R$207)</f>
        <v>124202</v>
      </c>
      <c r="S7" s="108">
        <f>SUM(S$8:S$207)</f>
        <v>3597</v>
      </c>
      <c r="T7" s="109">
        <f>IF(D7&gt;0,P7/D7*100,"-")</f>
        <v>3.1762665673002011</v>
      </c>
      <c r="U7" s="108">
        <f>SUM(U$8:U$207)</f>
        <v>110365</v>
      </c>
      <c r="V7" s="110">
        <f t="shared" ref="V7:AC7" si="0">COUNTIF(V$8:V$207,"○")</f>
        <v>34</v>
      </c>
      <c r="W7" s="110">
        <f t="shared" si="0"/>
        <v>3</v>
      </c>
      <c r="X7" s="110">
        <f t="shared" si="0"/>
        <v>1</v>
      </c>
      <c r="Y7" s="110">
        <f t="shared" si="0"/>
        <v>3</v>
      </c>
      <c r="Z7" s="110">
        <f t="shared" si="0"/>
        <v>29</v>
      </c>
      <c r="AA7" s="110">
        <f t="shared" si="0"/>
        <v>1</v>
      </c>
      <c r="AB7" s="110">
        <f t="shared" si="0"/>
        <v>0</v>
      </c>
      <c r="AC7" s="110">
        <f t="shared" si="0"/>
        <v>11</v>
      </c>
      <c r="AD7" s="205"/>
      <c r="AE7" s="205"/>
    </row>
    <row r="8" spans="1:31" s="103" customFormat="1" ht="13.5" customHeight="1">
      <c r="A8" s="99" t="s">
        <v>26</v>
      </c>
      <c r="B8" s="100" t="s">
        <v>260</v>
      </c>
      <c r="C8" s="99" t="s">
        <v>261</v>
      </c>
      <c r="D8" s="101">
        <f>+SUM(E8,+I8)</f>
        <v>1518781</v>
      </c>
      <c r="E8" s="101">
        <f>+SUM(G8+H8)</f>
        <v>1588</v>
      </c>
      <c r="F8" s="125">
        <f>IF(D8&gt;0,E8/D8*100,"-")</f>
        <v>0.1045575366033681</v>
      </c>
      <c r="G8" s="101">
        <v>1529</v>
      </c>
      <c r="H8" s="101">
        <v>59</v>
      </c>
      <c r="I8" s="101">
        <f>+SUM(K8,+M8,O8+P8)</f>
        <v>1517193</v>
      </c>
      <c r="J8" s="102">
        <f>IF(D8&gt;0,I8/D8*100,"-")</f>
        <v>99.895442463396634</v>
      </c>
      <c r="K8" s="101">
        <v>1499261</v>
      </c>
      <c r="L8" s="102">
        <f>IF(D8&gt;0,K8/D8*100,"-")</f>
        <v>98.714758744019051</v>
      </c>
      <c r="M8" s="101">
        <v>0</v>
      </c>
      <c r="N8" s="102">
        <f>IF(D8&gt;0,M8/D8*100,"-")</f>
        <v>0</v>
      </c>
      <c r="O8" s="123">
        <v>0</v>
      </c>
      <c r="P8" s="101">
        <f>SUM(Q8:S8)</f>
        <v>17932</v>
      </c>
      <c r="Q8" s="101">
        <v>730</v>
      </c>
      <c r="R8" s="101">
        <v>17202</v>
      </c>
      <c r="S8" s="101">
        <v>0</v>
      </c>
      <c r="T8" s="102">
        <f>IF(D8&gt;0,P8/D8*100,"-")</f>
        <v>1.1806837193775799</v>
      </c>
      <c r="U8" s="101">
        <v>47504</v>
      </c>
      <c r="V8" s="99"/>
      <c r="W8" s="99"/>
      <c r="X8" s="99" t="s">
        <v>263</v>
      </c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26</v>
      </c>
      <c r="B9" s="100" t="s">
        <v>264</v>
      </c>
      <c r="C9" s="99" t="s">
        <v>265</v>
      </c>
      <c r="D9" s="101">
        <f>+SUM(E9,+I9)</f>
        <v>529450</v>
      </c>
      <c r="E9" s="101">
        <f>+SUM(G9+H9)</f>
        <v>12827</v>
      </c>
      <c r="F9" s="125">
        <f>IF(D9&gt;0,E9/D9*100,"-")</f>
        <v>2.4227028047974315</v>
      </c>
      <c r="G9" s="101">
        <v>12827</v>
      </c>
      <c r="H9" s="101">
        <v>0</v>
      </c>
      <c r="I9" s="101">
        <f>+SUM(K9,+M9,O9+P9)</f>
        <v>516623</v>
      </c>
      <c r="J9" s="102">
        <f>IF(D9&gt;0,I9/D9*100,"-")</f>
        <v>97.577297195202576</v>
      </c>
      <c r="K9" s="101">
        <v>483061</v>
      </c>
      <c r="L9" s="102">
        <f>IF(D9&gt;0,K9/D9*100,"-")</f>
        <v>91.238266125224285</v>
      </c>
      <c r="M9" s="101">
        <v>13840</v>
      </c>
      <c r="N9" s="102">
        <f>IF(D9&gt;0,M9/D9*100,"-")</f>
        <v>2.614033430918878</v>
      </c>
      <c r="O9" s="123">
        <v>8821</v>
      </c>
      <c r="P9" s="101">
        <f>SUM(Q9:S9)</f>
        <v>10901</v>
      </c>
      <c r="Q9" s="101">
        <v>3345</v>
      </c>
      <c r="R9" s="101">
        <v>7556</v>
      </c>
      <c r="S9" s="101">
        <v>0</v>
      </c>
      <c r="T9" s="102">
        <f>IF(D9&gt;0,P9/D9*100,"-")</f>
        <v>2.058929077344414</v>
      </c>
      <c r="U9" s="101">
        <v>11104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26</v>
      </c>
      <c r="B10" s="100" t="s">
        <v>266</v>
      </c>
      <c r="C10" s="99" t="s">
        <v>267</v>
      </c>
      <c r="D10" s="101">
        <f>+SUM(E10,+I10)</f>
        <v>461064</v>
      </c>
      <c r="E10" s="101">
        <f>+SUM(G10+H10)</f>
        <v>3490</v>
      </c>
      <c r="F10" s="125">
        <f>IF(D10&gt;0,E10/D10*100,"-")</f>
        <v>0.75694480592715974</v>
      </c>
      <c r="G10" s="101">
        <v>3490</v>
      </c>
      <c r="H10" s="101">
        <v>0</v>
      </c>
      <c r="I10" s="101">
        <f>+SUM(K10,+M10,O10+P10)</f>
        <v>457574</v>
      </c>
      <c r="J10" s="102">
        <f>IF(D10&gt;0,I10/D10*100,"-")</f>
        <v>99.243055194072838</v>
      </c>
      <c r="K10" s="101">
        <v>457574</v>
      </c>
      <c r="L10" s="102">
        <f>IF(D10&gt;0,K10/D10*100,"-")</f>
        <v>99.243055194072838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0</v>
      </c>
      <c r="Q10" s="101">
        <v>0</v>
      </c>
      <c r="R10" s="101">
        <v>0</v>
      </c>
      <c r="S10" s="101">
        <v>0</v>
      </c>
      <c r="T10" s="102">
        <f>IF(D10&gt;0,P10/D10*100,"-")</f>
        <v>0</v>
      </c>
      <c r="U10" s="101">
        <v>11811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26</v>
      </c>
      <c r="B11" s="100" t="s">
        <v>268</v>
      </c>
      <c r="C11" s="99" t="s">
        <v>269</v>
      </c>
      <c r="D11" s="101">
        <f>+SUM(E11,+I11)</f>
        <v>304553</v>
      </c>
      <c r="E11" s="101">
        <f>+SUM(G11+H11)</f>
        <v>765</v>
      </c>
      <c r="F11" s="125">
        <f>IF(D11&gt;0,E11/D11*100,"-")</f>
        <v>0.25118780639166255</v>
      </c>
      <c r="G11" s="101">
        <v>765</v>
      </c>
      <c r="H11" s="101">
        <v>0</v>
      </c>
      <c r="I11" s="101">
        <f>+SUM(K11,+M11,O11+P11)</f>
        <v>303788</v>
      </c>
      <c r="J11" s="102">
        <f>IF(D11&gt;0,I11/D11*100,"-")</f>
        <v>99.748812193608345</v>
      </c>
      <c r="K11" s="101">
        <v>300879</v>
      </c>
      <c r="L11" s="102">
        <f>IF(D11&gt;0,K11/D11*100,"-")</f>
        <v>98.7936418291726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2909</v>
      </c>
      <c r="Q11" s="101">
        <v>2221</v>
      </c>
      <c r="R11" s="101">
        <v>688</v>
      </c>
      <c r="S11" s="101">
        <v>0</v>
      </c>
      <c r="T11" s="102">
        <f>IF(D11&gt;0,P11/D11*100,"-")</f>
        <v>0.95517036443574688</v>
      </c>
      <c r="U11" s="101">
        <v>3461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26</v>
      </c>
      <c r="B12" s="100" t="s">
        <v>270</v>
      </c>
      <c r="C12" s="99" t="s">
        <v>271</v>
      </c>
      <c r="D12" s="101">
        <f>+SUM(E12,+I12)</f>
        <v>483537</v>
      </c>
      <c r="E12" s="101">
        <f>+SUM(G12+H12)</f>
        <v>226</v>
      </c>
      <c r="F12" s="125">
        <f>IF(D12&gt;0,E12/D12*100,"-")</f>
        <v>4.6738925873304422E-2</v>
      </c>
      <c r="G12" s="101">
        <v>226</v>
      </c>
      <c r="H12" s="101">
        <v>0</v>
      </c>
      <c r="I12" s="101">
        <f>+SUM(K12,+M12,O12+P12)</f>
        <v>483311</v>
      </c>
      <c r="J12" s="102">
        <f>IF(D12&gt;0,I12/D12*100,"-")</f>
        <v>99.953261074126701</v>
      </c>
      <c r="K12" s="101">
        <v>482319</v>
      </c>
      <c r="L12" s="102">
        <f>IF(D12&gt;0,K12/D12*100,"-")</f>
        <v>99.748106142859811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992</v>
      </c>
      <c r="Q12" s="101">
        <v>929</v>
      </c>
      <c r="R12" s="101">
        <v>63</v>
      </c>
      <c r="S12" s="101">
        <v>0</v>
      </c>
      <c r="T12" s="102">
        <f>IF(D12&gt;0,P12/D12*100,"-")</f>
        <v>0.20515493126689374</v>
      </c>
      <c r="U12" s="101">
        <v>6881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26</v>
      </c>
      <c r="B13" s="100" t="s">
        <v>272</v>
      </c>
      <c r="C13" s="99" t="s">
        <v>273</v>
      </c>
      <c r="D13" s="101">
        <f>+SUM(E13,+I13)</f>
        <v>42371</v>
      </c>
      <c r="E13" s="101">
        <f>+SUM(G13+H13)</f>
        <v>6799</v>
      </c>
      <c r="F13" s="125">
        <f>IF(D13&gt;0,E13/D13*100,"-")</f>
        <v>16.046352458049139</v>
      </c>
      <c r="G13" s="101">
        <v>6799</v>
      </c>
      <c r="H13" s="101">
        <v>0</v>
      </c>
      <c r="I13" s="101">
        <f>+SUM(K13,+M13,O13+P13)</f>
        <v>35572</v>
      </c>
      <c r="J13" s="102">
        <f>IF(D13&gt;0,I13/D13*100,"-")</f>
        <v>83.953647541950858</v>
      </c>
      <c r="K13" s="101">
        <v>9694</v>
      </c>
      <c r="L13" s="102">
        <f>IF(D13&gt;0,K13/D13*100,"-")</f>
        <v>22.87885582119846</v>
      </c>
      <c r="M13" s="101">
        <v>679</v>
      </c>
      <c r="N13" s="102">
        <f>IF(D13&gt;0,M13/D13*100,"-")</f>
        <v>1.6025111514951265</v>
      </c>
      <c r="O13" s="123">
        <v>0</v>
      </c>
      <c r="P13" s="101">
        <f>SUM(Q13:S13)</f>
        <v>25199</v>
      </c>
      <c r="Q13" s="101">
        <v>8193</v>
      </c>
      <c r="R13" s="101">
        <v>17006</v>
      </c>
      <c r="S13" s="101">
        <v>0</v>
      </c>
      <c r="T13" s="102">
        <f>IF(D13&gt;0,P13/D13*100,"-")</f>
        <v>59.472280569257272</v>
      </c>
      <c r="U13" s="101">
        <v>329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26</v>
      </c>
      <c r="B14" s="100" t="s">
        <v>274</v>
      </c>
      <c r="C14" s="99" t="s">
        <v>275</v>
      </c>
      <c r="D14" s="101">
        <f>+SUM(E14,+I14)</f>
        <v>95305</v>
      </c>
      <c r="E14" s="101">
        <f>+SUM(G14+H14)</f>
        <v>0</v>
      </c>
      <c r="F14" s="125">
        <f>IF(D14&gt;0,E14/D14*100,"-")</f>
        <v>0</v>
      </c>
      <c r="G14" s="101">
        <v>0</v>
      </c>
      <c r="H14" s="101">
        <v>0</v>
      </c>
      <c r="I14" s="101">
        <f>+SUM(K14,+M14,O14+P14)</f>
        <v>95305</v>
      </c>
      <c r="J14" s="102">
        <f>IF(D14&gt;0,I14/D14*100,"-")</f>
        <v>100</v>
      </c>
      <c r="K14" s="101">
        <v>95305</v>
      </c>
      <c r="L14" s="102">
        <f>IF(D14&gt;0,K14/D14*100,"-")</f>
        <v>100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0</v>
      </c>
      <c r="Q14" s="101">
        <v>0</v>
      </c>
      <c r="R14" s="101">
        <v>0</v>
      </c>
      <c r="S14" s="101">
        <v>0</v>
      </c>
      <c r="T14" s="102">
        <f>IF(D14&gt;0,P14/D14*100,"-")</f>
        <v>0</v>
      </c>
      <c r="U14" s="101">
        <v>1600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26</v>
      </c>
      <c r="B15" s="100" t="s">
        <v>276</v>
      </c>
      <c r="C15" s="99" t="s">
        <v>277</v>
      </c>
      <c r="D15" s="101">
        <f>+SUM(E15,+I15)</f>
        <v>203155</v>
      </c>
      <c r="E15" s="101">
        <f>+SUM(G15+H15)</f>
        <v>82</v>
      </c>
      <c r="F15" s="125">
        <f>IF(D15&gt;0,E15/D15*100,"-")</f>
        <v>4.0363269424823413E-2</v>
      </c>
      <c r="G15" s="101">
        <v>82</v>
      </c>
      <c r="H15" s="101">
        <v>0</v>
      </c>
      <c r="I15" s="101">
        <f>+SUM(K15,+M15,O15+P15)</f>
        <v>203073</v>
      </c>
      <c r="J15" s="102">
        <f>IF(D15&gt;0,I15/D15*100,"-")</f>
        <v>99.95963673057517</v>
      </c>
      <c r="K15" s="101">
        <v>202881</v>
      </c>
      <c r="L15" s="102">
        <f>IF(D15&gt;0,K15/D15*100,"-")</f>
        <v>99.865127611921935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192</v>
      </c>
      <c r="Q15" s="101">
        <v>190</v>
      </c>
      <c r="R15" s="101">
        <v>2</v>
      </c>
      <c r="S15" s="101">
        <v>0</v>
      </c>
      <c r="T15" s="102">
        <f>IF(D15&gt;0,P15/D15*100,"-")</f>
        <v>9.4509118653245058E-2</v>
      </c>
      <c r="U15" s="101">
        <v>3072</v>
      </c>
      <c r="V15" s="99"/>
      <c r="W15" s="99" t="s">
        <v>263</v>
      </c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26</v>
      </c>
      <c r="B16" s="100" t="s">
        <v>278</v>
      </c>
      <c r="C16" s="99" t="s">
        <v>279</v>
      </c>
      <c r="D16" s="101">
        <f>+SUM(E16,+I16)</f>
        <v>28085</v>
      </c>
      <c r="E16" s="101">
        <f>+SUM(G16+H16)</f>
        <v>0</v>
      </c>
      <c r="F16" s="125">
        <f>IF(D16&gt;0,E16/D16*100,"-")</f>
        <v>0</v>
      </c>
      <c r="G16" s="101">
        <v>0</v>
      </c>
      <c r="H16" s="101">
        <v>0</v>
      </c>
      <c r="I16" s="101">
        <f>+SUM(K16,+M16,O16+P16)</f>
        <v>28085</v>
      </c>
      <c r="J16" s="102">
        <f>IF(D16&gt;0,I16/D16*100,"-")</f>
        <v>100</v>
      </c>
      <c r="K16" s="101">
        <v>24344</v>
      </c>
      <c r="L16" s="102">
        <f>IF(D16&gt;0,K16/D16*100,"-")</f>
        <v>86.679722271675274</v>
      </c>
      <c r="M16" s="101">
        <v>0</v>
      </c>
      <c r="N16" s="102">
        <f>IF(D16&gt;0,M16/D16*100,"-")</f>
        <v>0</v>
      </c>
      <c r="O16" s="123">
        <v>3548</v>
      </c>
      <c r="P16" s="101">
        <f>SUM(Q16:S16)</f>
        <v>193</v>
      </c>
      <c r="Q16" s="101">
        <v>0</v>
      </c>
      <c r="R16" s="101">
        <v>193</v>
      </c>
      <c r="S16" s="101">
        <v>0</v>
      </c>
      <c r="T16" s="102">
        <f>IF(D16&gt;0,P16/D16*100,"-")</f>
        <v>0.68719957272565424</v>
      </c>
      <c r="U16" s="101">
        <v>505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26</v>
      </c>
      <c r="B17" s="100" t="s">
        <v>280</v>
      </c>
      <c r="C17" s="99" t="s">
        <v>281</v>
      </c>
      <c r="D17" s="101">
        <f>+SUM(E17,+I17)</f>
        <v>78348</v>
      </c>
      <c r="E17" s="101">
        <f>+SUM(G17+H17)</f>
        <v>2339</v>
      </c>
      <c r="F17" s="125">
        <f>IF(D17&gt;0,E17/D17*100,"-")</f>
        <v>2.9853984785827334</v>
      </c>
      <c r="G17" s="101">
        <v>2339</v>
      </c>
      <c r="H17" s="101">
        <v>0</v>
      </c>
      <c r="I17" s="101">
        <f>+SUM(K17,+M17,O17+P17)</f>
        <v>76009</v>
      </c>
      <c r="J17" s="102">
        <f>IF(D17&gt;0,I17/D17*100,"-")</f>
        <v>97.014601521417262</v>
      </c>
      <c r="K17" s="101">
        <v>71092</v>
      </c>
      <c r="L17" s="102">
        <f>IF(D17&gt;0,K17/D17*100,"-")</f>
        <v>90.738755296880584</v>
      </c>
      <c r="M17" s="101">
        <v>128</v>
      </c>
      <c r="N17" s="102">
        <f>IF(D17&gt;0,M17/D17*100,"-")</f>
        <v>0.16337366620717825</v>
      </c>
      <c r="O17" s="123">
        <v>2485</v>
      </c>
      <c r="P17" s="101">
        <f>SUM(Q17:S17)</f>
        <v>2304</v>
      </c>
      <c r="Q17" s="101">
        <v>1261</v>
      </c>
      <c r="R17" s="101">
        <v>1043</v>
      </c>
      <c r="S17" s="101">
        <v>0</v>
      </c>
      <c r="T17" s="102">
        <f>IF(D17&gt;0,P17/D17*100,"-")</f>
        <v>2.9407259917292081</v>
      </c>
      <c r="U17" s="101">
        <v>829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26</v>
      </c>
      <c r="B18" s="100" t="s">
        <v>282</v>
      </c>
      <c r="C18" s="99" t="s">
        <v>283</v>
      </c>
      <c r="D18" s="101">
        <f>+SUM(E18,+I18)</f>
        <v>261966</v>
      </c>
      <c r="E18" s="101">
        <f>+SUM(G18+H18)</f>
        <v>12334</v>
      </c>
      <c r="F18" s="125">
        <f>IF(D18&gt;0,E18/D18*100,"-")</f>
        <v>4.7082445813578868</v>
      </c>
      <c r="G18" s="101">
        <v>12334</v>
      </c>
      <c r="H18" s="101">
        <v>0</v>
      </c>
      <c r="I18" s="101">
        <f>+SUM(K18,+M18,O18+P18)</f>
        <v>249632</v>
      </c>
      <c r="J18" s="102">
        <f>IF(D18&gt;0,I18/D18*100,"-")</f>
        <v>95.291755418642111</v>
      </c>
      <c r="K18" s="101">
        <v>232019</v>
      </c>
      <c r="L18" s="102">
        <f>IF(D18&gt;0,K18/D18*100,"-")</f>
        <v>88.568363833474578</v>
      </c>
      <c r="M18" s="101">
        <v>0</v>
      </c>
      <c r="N18" s="102">
        <f>IF(D18&gt;0,M18/D18*100,"-")</f>
        <v>0</v>
      </c>
      <c r="O18" s="123">
        <v>1513</v>
      </c>
      <c r="P18" s="101">
        <f>SUM(Q18:S18)</f>
        <v>16100</v>
      </c>
      <c r="Q18" s="101">
        <v>7736</v>
      </c>
      <c r="R18" s="101">
        <v>8364</v>
      </c>
      <c r="S18" s="101">
        <v>0</v>
      </c>
      <c r="T18" s="102">
        <f>IF(D18&gt;0,P18/D18*100,"-")</f>
        <v>6.1458357191391251</v>
      </c>
      <c r="U18" s="101">
        <v>3008</v>
      </c>
      <c r="V18" s="99" t="s">
        <v>263</v>
      </c>
      <c r="W18" s="99"/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26</v>
      </c>
      <c r="B19" s="100" t="s">
        <v>284</v>
      </c>
      <c r="C19" s="99" t="s">
        <v>285</v>
      </c>
      <c r="D19" s="101">
        <f>+SUM(E19,+I19)</f>
        <v>46158</v>
      </c>
      <c r="E19" s="101">
        <f>+SUM(G19+H19)</f>
        <v>424</v>
      </c>
      <c r="F19" s="125">
        <f>IF(D19&gt;0,E19/D19*100,"-")</f>
        <v>0.91858399410719693</v>
      </c>
      <c r="G19" s="101">
        <v>424</v>
      </c>
      <c r="H19" s="101">
        <v>0</v>
      </c>
      <c r="I19" s="101">
        <f>+SUM(K19,+M19,O19+P19)</f>
        <v>45734</v>
      </c>
      <c r="J19" s="102">
        <f>IF(D19&gt;0,I19/D19*100,"-")</f>
        <v>99.081416005892805</v>
      </c>
      <c r="K19" s="101">
        <v>43003</v>
      </c>
      <c r="L19" s="102">
        <f>IF(D19&gt;0,K19/D19*100,"-")</f>
        <v>93.164781836301401</v>
      </c>
      <c r="M19" s="101">
        <v>0</v>
      </c>
      <c r="N19" s="102">
        <f>IF(D19&gt;0,M19/D19*100,"-")</f>
        <v>0</v>
      </c>
      <c r="O19" s="123">
        <v>1767</v>
      </c>
      <c r="P19" s="101">
        <f>SUM(Q19:S19)</f>
        <v>964</v>
      </c>
      <c r="Q19" s="101">
        <v>0</v>
      </c>
      <c r="R19" s="101">
        <v>116</v>
      </c>
      <c r="S19" s="101">
        <v>848</v>
      </c>
      <c r="T19" s="102">
        <f>IF(D19&gt;0,P19/D19*100,"-")</f>
        <v>2.0884787035833443</v>
      </c>
      <c r="U19" s="101">
        <v>414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26</v>
      </c>
      <c r="B20" s="100" t="s">
        <v>286</v>
      </c>
      <c r="C20" s="99" t="s">
        <v>287</v>
      </c>
      <c r="D20" s="101">
        <f>+SUM(E20,+I20)</f>
        <v>39328</v>
      </c>
      <c r="E20" s="101">
        <f>+SUM(G20+H20)</f>
        <v>237</v>
      </c>
      <c r="F20" s="125">
        <f>IF(D20&gt;0,E20/D20*100,"-")</f>
        <v>0.60262408462164363</v>
      </c>
      <c r="G20" s="101">
        <v>237</v>
      </c>
      <c r="H20" s="101">
        <v>0</v>
      </c>
      <c r="I20" s="101">
        <f>+SUM(K20,+M20,O20+P20)</f>
        <v>39091</v>
      </c>
      <c r="J20" s="102">
        <f>IF(D20&gt;0,I20/D20*100,"-")</f>
        <v>99.397375915378362</v>
      </c>
      <c r="K20" s="101">
        <v>30895</v>
      </c>
      <c r="L20" s="102">
        <f>IF(D20&gt;0,K20/D20*100,"-")</f>
        <v>78.557262001627336</v>
      </c>
      <c r="M20" s="101">
        <v>0</v>
      </c>
      <c r="N20" s="102">
        <f>IF(D20&gt;0,M20/D20*100,"-")</f>
        <v>0</v>
      </c>
      <c r="O20" s="123">
        <v>5147</v>
      </c>
      <c r="P20" s="101">
        <f>SUM(Q20:S20)</f>
        <v>3049</v>
      </c>
      <c r="Q20" s="101">
        <v>1110</v>
      </c>
      <c r="R20" s="101">
        <v>1939</v>
      </c>
      <c r="S20" s="101">
        <v>0</v>
      </c>
      <c r="T20" s="102">
        <f>IF(D20&gt;0,P20/D20*100,"-")</f>
        <v>7.7527461350691622</v>
      </c>
      <c r="U20" s="101">
        <v>580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26</v>
      </c>
      <c r="B21" s="100" t="s">
        <v>288</v>
      </c>
      <c r="C21" s="99" t="s">
        <v>289</v>
      </c>
      <c r="D21" s="101">
        <f>+SUM(E21,+I21)</f>
        <v>232199</v>
      </c>
      <c r="E21" s="101">
        <f>+SUM(G21+H21)</f>
        <v>198</v>
      </c>
      <c r="F21" s="125">
        <f>IF(D21&gt;0,E21/D21*100,"-")</f>
        <v>8.5271685063243174E-2</v>
      </c>
      <c r="G21" s="101">
        <v>198</v>
      </c>
      <c r="H21" s="101">
        <v>0</v>
      </c>
      <c r="I21" s="101">
        <f>+SUM(K21,+M21,O21+P21)</f>
        <v>232001</v>
      </c>
      <c r="J21" s="102">
        <f>IF(D21&gt;0,I21/D21*100,"-")</f>
        <v>99.914728314936752</v>
      </c>
      <c r="K21" s="101">
        <v>229487</v>
      </c>
      <c r="L21" s="102">
        <f>IF(D21&gt;0,K21/D21*100,"-")</f>
        <v>98.832036313679211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2514</v>
      </c>
      <c r="Q21" s="101">
        <v>556</v>
      </c>
      <c r="R21" s="101">
        <v>1958</v>
      </c>
      <c r="S21" s="101">
        <v>0</v>
      </c>
      <c r="T21" s="102">
        <f>IF(D21&gt;0,P21/D21*100,"-")</f>
        <v>1.0826920012575421</v>
      </c>
      <c r="U21" s="101">
        <v>3021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26</v>
      </c>
      <c r="B22" s="100" t="s">
        <v>290</v>
      </c>
      <c r="C22" s="99" t="s">
        <v>291</v>
      </c>
      <c r="D22" s="101">
        <f>+SUM(E22,+I22)</f>
        <v>75783</v>
      </c>
      <c r="E22" s="101">
        <f>+SUM(G22+H22)</f>
        <v>3345</v>
      </c>
      <c r="F22" s="125">
        <f>IF(D22&gt;0,E22/D22*100,"-")</f>
        <v>4.4139186888880095</v>
      </c>
      <c r="G22" s="101">
        <v>3345</v>
      </c>
      <c r="H22" s="101">
        <v>0</v>
      </c>
      <c r="I22" s="101">
        <f>+SUM(K22,+M22,O22+P22)</f>
        <v>72438</v>
      </c>
      <c r="J22" s="102">
        <f>IF(D22&gt;0,I22/D22*100,"-")</f>
        <v>95.586081311111997</v>
      </c>
      <c r="K22" s="101">
        <v>63356</v>
      </c>
      <c r="L22" s="102">
        <f>IF(D22&gt;0,K22/D22*100,"-")</f>
        <v>83.601863214705148</v>
      </c>
      <c r="M22" s="101">
        <v>0</v>
      </c>
      <c r="N22" s="102">
        <f>IF(D22&gt;0,M22/D22*100,"-")</f>
        <v>0</v>
      </c>
      <c r="O22" s="123">
        <v>1746</v>
      </c>
      <c r="P22" s="101">
        <f>SUM(Q22:S22)</f>
        <v>7336</v>
      </c>
      <c r="Q22" s="101">
        <v>1978</v>
      </c>
      <c r="R22" s="101">
        <v>5358</v>
      </c>
      <c r="S22" s="101">
        <v>0</v>
      </c>
      <c r="T22" s="102">
        <f>IF(D22&gt;0,P22/D22*100,"-")</f>
        <v>9.6802713009514019</v>
      </c>
      <c r="U22" s="101">
        <v>1967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26</v>
      </c>
      <c r="B23" s="100" t="s">
        <v>292</v>
      </c>
      <c r="C23" s="99" t="s">
        <v>293</v>
      </c>
      <c r="D23" s="101">
        <f>+SUM(E23,+I23)</f>
        <v>89194</v>
      </c>
      <c r="E23" s="101">
        <f>+SUM(G23+H23)</f>
        <v>1249</v>
      </c>
      <c r="F23" s="125">
        <f>IF(D23&gt;0,E23/D23*100,"-")</f>
        <v>1.4003184070677399</v>
      </c>
      <c r="G23" s="101">
        <v>1249</v>
      </c>
      <c r="H23" s="101">
        <v>0</v>
      </c>
      <c r="I23" s="101">
        <f>+SUM(K23,+M23,O23+P23)</f>
        <v>87945</v>
      </c>
      <c r="J23" s="102">
        <f>IF(D23&gt;0,I23/D23*100,"-")</f>
        <v>98.599681592932271</v>
      </c>
      <c r="K23" s="101">
        <v>80721</v>
      </c>
      <c r="L23" s="102">
        <f>IF(D23&gt;0,K23/D23*100,"-")</f>
        <v>90.500482095208199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7224</v>
      </c>
      <c r="Q23" s="101">
        <v>2408</v>
      </c>
      <c r="R23" s="101">
        <v>4816</v>
      </c>
      <c r="S23" s="101">
        <v>0</v>
      </c>
      <c r="T23" s="102">
        <f>IF(D23&gt;0,P23/D23*100,"-")</f>
        <v>8.0991994977240616</v>
      </c>
      <c r="U23" s="101">
        <v>1181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26</v>
      </c>
      <c r="B24" s="100" t="s">
        <v>294</v>
      </c>
      <c r="C24" s="99" t="s">
        <v>295</v>
      </c>
      <c r="D24" s="101">
        <f>+SUM(E24,+I24)</f>
        <v>155870</v>
      </c>
      <c r="E24" s="101">
        <f>+SUM(G24+H24)</f>
        <v>352</v>
      </c>
      <c r="F24" s="125">
        <f>IF(D24&gt;0,E24/D24*100,"-")</f>
        <v>0.22582921665490474</v>
      </c>
      <c r="G24" s="101">
        <v>352</v>
      </c>
      <c r="H24" s="101">
        <v>0</v>
      </c>
      <c r="I24" s="101">
        <f>+SUM(K24,+M24,O24+P24)</f>
        <v>155518</v>
      </c>
      <c r="J24" s="102">
        <f>IF(D24&gt;0,I24/D24*100,"-")</f>
        <v>99.774170783345099</v>
      </c>
      <c r="K24" s="101">
        <v>154907</v>
      </c>
      <c r="L24" s="102">
        <f>IF(D24&gt;0,K24/D24*100,"-")</f>
        <v>99.382177455571949</v>
      </c>
      <c r="M24" s="101">
        <v>5</v>
      </c>
      <c r="N24" s="102">
        <f>IF(D24&gt;0,M24/D24*100,"-")</f>
        <v>3.207801372938988E-3</v>
      </c>
      <c r="O24" s="123">
        <v>0</v>
      </c>
      <c r="P24" s="101">
        <f>SUM(Q24:S24)</f>
        <v>606</v>
      </c>
      <c r="Q24" s="101">
        <v>480</v>
      </c>
      <c r="R24" s="101">
        <v>126</v>
      </c>
      <c r="S24" s="101">
        <v>0</v>
      </c>
      <c r="T24" s="102">
        <f>IF(D24&gt;0,P24/D24*100,"-")</f>
        <v>0.38878552640020531</v>
      </c>
      <c r="U24" s="101">
        <v>1416</v>
      </c>
      <c r="V24" s="99"/>
      <c r="W24" s="99" t="s">
        <v>263</v>
      </c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26</v>
      </c>
      <c r="B25" s="100" t="s">
        <v>296</v>
      </c>
      <c r="C25" s="99" t="s">
        <v>297</v>
      </c>
      <c r="D25" s="101">
        <f>+SUM(E25,+I25)</f>
        <v>47905</v>
      </c>
      <c r="E25" s="101">
        <f>+SUM(G25+H25)</f>
        <v>1913</v>
      </c>
      <c r="F25" s="125">
        <f>IF(D25&gt;0,E25/D25*100,"-")</f>
        <v>3.9933201127230977</v>
      </c>
      <c r="G25" s="101">
        <v>1913</v>
      </c>
      <c r="H25" s="101">
        <v>0</v>
      </c>
      <c r="I25" s="101">
        <f>+SUM(K25,+M25,O25+P25)</f>
        <v>45992</v>
      </c>
      <c r="J25" s="102">
        <f>IF(D25&gt;0,I25/D25*100,"-")</f>
        <v>96.006679887276903</v>
      </c>
      <c r="K25" s="101">
        <v>40195</v>
      </c>
      <c r="L25" s="102">
        <f>IF(D25&gt;0,K25/D25*100,"-")</f>
        <v>83.905646592213756</v>
      </c>
      <c r="M25" s="101">
        <v>0</v>
      </c>
      <c r="N25" s="102">
        <f>IF(D25&gt;0,M25/D25*100,"-")</f>
        <v>0</v>
      </c>
      <c r="O25" s="123">
        <v>3483</v>
      </c>
      <c r="P25" s="101">
        <f>SUM(Q25:S25)</f>
        <v>2314</v>
      </c>
      <c r="Q25" s="101">
        <v>0</v>
      </c>
      <c r="R25" s="101">
        <v>2314</v>
      </c>
      <c r="S25" s="101">
        <v>0</v>
      </c>
      <c r="T25" s="102">
        <f>IF(D25&gt;0,P25/D25*100,"-")</f>
        <v>4.8303934871099043</v>
      </c>
      <c r="U25" s="101">
        <v>962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26</v>
      </c>
      <c r="B26" s="100" t="s">
        <v>298</v>
      </c>
      <c r="C26" s="99" t="s">
        <v>299</v>
      </c>
      <c r="D26" s="101">
        <f>+SUM(E26,+I26)</f>
        <v>109781</v>
      </c>
      <c r="E26" s="101">
        <f>+SUM(G26+H26)</f>
        <v>1717</v>
      </c>
      <c r="F26" s="125">
        <f>IF(D26&gt;0,E26/D26*100,"-")</f>
        <v>1.5640229183556353</v>
      </c>
      <c r="G26" s="101">
        <v>1717</v>
      </c>
      <c r="H26" s="101">
        <v>0</v>
      </c>
      <c r="I26" s="101">
        <f>+SUM(K26,+M26,O26+P26)</f>
        <v>108064</v>
      </c>
      <c r="J26" s="102">
        <f>IF(D26&gt;0,I26/D26*100,"-")</f>
        <v>98.435977081644367</v>
      </c>
      <c r="K26" s="101">
        <v>95556</v>
      </c>
      <c r="L26" s="102">
        <f>IF(D26&gt;0,K26/D26*100,"-")</f>
        <v>87.042384383454333</v>
      </c>
      <c r="M26" s="101">
        <v>2336</v>
      </c>
      <c r="N26" s="102">
        <f>IF(D26&gt;0,M26/D26*100,"-")</f>
        <v>2.1278727648682376</v>
      </c>
      <c r="O26" s="123">
        <v>4536</v>
      </c>
      <c r="P26" s="101">
        <f>SUM(Q26:S26)</f>
        <v>5636</v>
      </c>
      <c r="Q26" s="101">
        <v>305</v>
      </c>
      <c r="R26" s="101">
        <v>5331</v>
      </c>
      <c r="S26" s="101">
        <v>0</v>
      </c>
      <c r="T26" s="102">
        <f>IF(D26&gt;0,P26/D26*100,"-")</f>
        <v>5.1338574070194296</v>
      </c>
      <c r="U26" s="101">
        <v>1116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26</v>
      </c>
      <c r="B27" s="100" t="s">
        <v>300</v>
      </c>
      <c r="C27" s="99" t="s">
        <v>301</v>
      </c>
      <c r="D27" s="101">
        <f>+SUM(E27,+I27)</f>
        <v>42909</v>
      </c>
      <c r="E27" s="101">
        <f>+SUM(G27+H27)</f>
        <v>3490</v>
      </c>
      <c r="F27" s="125">
        <f>IF(D27&gt;0,E27/D27*100,"-")</f>
        <v>8.1334918082453562</v>
      </c>
      <c r="G27" s="101">
        <v>3490</v>
      </c>
      <c r="H27" s="101">
        <v>0</v>
      </c>
      <c r="I27" s="101">
        <f>+SUM(K27,+M27,O27+P27)</f>
        <v>39419</v>
      </c>
      <c r="J27" s="102">
        <f>IF(D27&gt;0,I27/D27*100,"-")</f>
        <v>91.866508191754647</v>
      </c>
      <c r="K27" s="101">
        <v>26053</v>
      </c>
      <c r="L27" s="102">
        <f>IF(D27&gt;0,K27/D27*100,"-")</f>
        <v>60.716865925563404</v>
      </c>
      <c r="M27" s="101">
        <v>5924</v>
      </c>
      <c r="N27" s="102">
        <f>IF(D27&gt;0,M27/D27*100,"-")</f>
        <v>13.805961453308162</v>
      </c>
      <c r="O27" s="123">
        <v>7235</v>
      </c>
      <c r="P27" s="101">
        <f>SUM(Q27:S27)</f>
        <v>207</v>
      </c>
      <c r="Q27" s="101">
        <v>0</v>
      </c>
      <c r="R27" s="101">
        <v>207</v>
      </c>
      <c r="S27" s="101">
        <v>0</v>
      </c>
      <c r="T27" s="102">
        <f>IF(D27&gt;0,P27/D27*100,"-")</f>
        <v>0.48241627630567008</v>
      </c>
      <c r="U27" s="101">
        <v>1233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26</v>
      </c>
      <c r="B28" s="100" t="s">
        <v>302</v>
      </c>
      <c r="C28" s="99" t="s">
        <v>303</v>
      </c>
      <c r="D28" s="101">
        <f>+SUM(E28,+I28)</f>
        <v>40387</v>
      </c>
      <c r="E28" s="101">
        <f>+SUM(G28+H28)</f>
        <v>1191</v>
      </c>
      <c r="F28" s="125">
        <f>IF(D28&gt;0,E28/D28*100,"-")</f>
        <v>2.9489687275608487</v>
      </c>
      <c r="G28" s="101">
        <v>1191</v>
      </c>
      <c r="H28" s="101">
        <v>0</v>
      </c>
      <c r="I28" s="101">
        <f>+SUM(K28,+M28,O28+P28)</f>
        <v>39196</v>
      </c>
      <c r="J28" s="102">
        <f>IF(D28&gt;0,I28/D28*100,"-")</f>
        <v>97.051031272439147</v>
      </c>
      <c r="K28" s="101">
        <v>28685</v>
      </c>
      <c r="L28" s="102">
        <f>IF(D28&gt;0,K28/D28*100,"-")</f>
        <v>71.025329932899197</v>
      </c>
      <c r="M28" s="101">
        <v>2361</v>
      </c>
      <c r="N28" s="102">
        <f>IF(D28&gt;0,M28/D28*100,"-")</f>
        <v>5.8459405254165944</v>
      </c>
      <c r="O28" s="123">
        <v>5368</v>
      </c>
      <c r="P28" s="101">
        <f>SUM(Q28:S28)</f>
        <v>2782</v>
      </c>
      <c r="Q28" s="101">
        <v>0</v>
      </c>
      <c r="R28" s="101">
        <v>2782</v>
      </c>
      <c r="S28" s="101">
        <v>0</v>
      </c>
      <c r="T28" s="102">
        <f>IF(D28&gt;0,P28/D28*100,"-")</f>
        <v>6.8883551637903286</v>
      </c>
      <c r="U28" s="101">
        <v>866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26</v>
      </c>
      <c r="B29" s="100" t="s">
        <v>304</v>
      </c>
      <c r="C29" s="99" t="s">
        <v>305</v>
      </c>
      <c r="D29" s="101">
        <f>+SUM(E29,+I29)</f>
        <v>22453</v>
      </c>
      <c r="E29" s="101">
        <f>+SUM(G29+H29)</f>
        <v>751</v>
      </c>
      <c r="F29" s="125">
        <f>IF(D29&gt;0,E29/D29*100,"-")</f>
        <v>3.3447646194272478</v>
      </c>
      <c r="G29" s="101">
        <v>751</v>
      </c>
      <c r="H29" s="101">
        <v>0</v>
      </c>
      <c r="I29" s="101">
        <f>+SUM(K29,+M29,O29+P29)</f>
        <v>21702</v>
      </c>
      <c r="J29" s="102">
        <f>IF(D29&gt;0,I29/D29*100,"-")</f>
        <v>96.655235380572762</v>
      </c>
      <c r="K29" s="101">
        <v>13337</v>
      </c>
      <c r="L29" s="102">
        <f>IF(D29&gt;0,K29/D29*100,"-")</f>
        <v>59.399634792678036</v>
      </c>
      <c r="M29" s="101">
        <v>1728</v>
      </c>
      <c r="N29" s="102">
        <f>IF(D29&gt;0,M29/D29*100,"-")</f>
        <v>7.6960762481628295</v>
      </c>
      <c r="O29" s="123">
        <v>5481</v>
      </c>
      <c r="P29" s="101">
        <f>SUM(Q29:S29)</f>
        <v>1156</v>
      </c>
      <c r="Q29" s="101">
        <v>0</v>
      </c>
      <c r="R29" s="101">
        <v>919</v>
      </c>
      <c r="S29" s="101">
        <v>237</v>
      </c>
      <c r="T29" s="102">
        <f>IF(D29&gt;0,P29/D29*100,"-")</f>
        <v>5.1485324900904113</v>
      </c>
      <c r="U29" s="101">
        <v>119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26</v>
      </c>
      <c r="B30" s="100" t="s">
        <v>306</v>
      </c>
      <c r="C30" s="99" t="s">
        <v>307</v>
      </c>
      <c r="D30" s="101">
        <f>+SUM(E30,+I30)</f>
        <v>62527</v>
      </c>
      <c r="E30" s="101">
        <f>+SUM(G30+H30)</f>
        <v>648</v>
      </c>
      <c r="F30" s="125">
        <f>IF(D30&gt;0,E30/D30*100,"-")</f>
        <v>1.0363522958082108</v>
      </c>
      <c r="G30" s="101">
        <v>640</v>
      </c>
      <c r="H30" s="101">
        <v>8</v>
      </c>
      <c r="I30" s="101">
        <f>+SUM(K30,+M30,O30+P30)</f>
        <v>61879</v>
      </c>
      <c r="J30" s="102">
        <f>IF(D30&gt;0,I30/D30*100,"-")</f>
        <v>98.9636477041918</v>
      </c>
      <c r="K30" s="101">
        <v>35095</v>
      </c>
      <c r="L30" s="102">
        <f>IF(D30&gt;0,K30/D30*100,"-")</f>
        <v>56.127752810785736</v>
      </c>
      <c r="M30" s="101">
        <v>1837</v>
      </c>
      <c r="N30" s="102">
        <f>IF(D30&gt;0,M30/D30*100,"-")</f>
        <v>2.9379308138883999</v>
      </c>
      <c r="O30" s="123">
        <v>14874</v>
      </c>
      <c r="P30" s="101">
        <f>SUM(Q30:S30)</f>
        <v>10073</v>
      </c>
      <c r="Q30" s="101">
        <v>338</v>
      </c>
      <c r="R30" s="101">
        <v>9735</v>
      </c>
      <c r="S30" s="101">
        <v>0</v>
      </c>
      <c r="T30" s="102">
        <f>IF(D30&gt;0,P30/D30*100,"-")</f>
        <v>16.109840548882882</v>
      </c>
      <c r="U30" s="101">
        <v>911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26</v>
      </c>
      <c r="B31" s="100" t="s">
        <v>308</v>
      </c>
      <c r="C31" s="99" t="s">
        <v>309</v>
      </c>
      <c r="D31" s="101">
        <f>+SUM(E31,+I31)</f>
        <v>46001</v>
      </c>
      <c r="E31" s="101">
        <f>+SUM(G31+H31)</f>
        <v>500</v>
      </c>
      <c r="F31" s="125">
        <f>IF(D31&gt;0,E31/D31*100,"-")</f>
        <v>1.0869328927632009</v>
      </c>
      <c r="G31" s="101">
        <v>500</v>
      </c>
      <c r="H31" s="101">
        <v>0</v>
      </c>
      <c r="I31" s="101">
        <f>+SUM(K31,+M31,O31+P31)</f>
        <v>45501</v>
      </c>
      <c r="J31" s="102">
        <f>IF(D31&gt;0,I31/D31*100,"-")</f>
        <v>98.913067107236799</v>
      </c>
      <c r="K31" s="101">
        <v>39436</v>
      </c>
      <c r="L31" s="102">
        <f>IF(D31&gt;0,K31/D31*100,"-")</f>
        <v>85.728571118019175</v>
      </c>
      <c r="M31" s="101">
        <v>0</v>
      </c>
      <c r="N31" s="102">
        <f>IF(D31&gt;0,M31/D31*100,"-")</f>
        <v>0</v>
      </c>
      <c r="O31" s="123">
        <v>3376</v>
      </c>
      <c r="P31" s="101">
        <f>SUM(Q31:S31)</f>
        <v>2689</v>
      </c>
      <c r="Q31" s="101">
        <v>0</v>
      </c>
      <c r="R31" s="101">
        <v>2689</v>
      </c>
      <c r="S31" s="101">
        <v>0</v>
      </c>
      <c r="T31" s="102">
        <f>IF(D31&gt;0,P31/D31*100,"-")</f>
        <v>5.8455250972804942</v>
      </c>
      <c r="U31" s="101">
        <v>567</v>
      </c>
      <c r="V31" s="99"/>
      <c r="W31" s="99"/>
      <c r="X31" s="99"/>
      <c r="Y31" s="99" t="s">
        <v>263</v>
      </c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26</v>
      </c>
      <c r="B32" s="100" t="s">
        <v>310</v>
      </c>
      <c r="C32" s="99" t="s">
        <v>311</v>
      </c>
      <c r="D32" s="101">
        <f>+SUM(E32,+I32)</f>
        <v>29260</v>
      </c>
      <c r="E32" s="101">
        <f>+SUM(G32+H32)</f>
        <v>1318</v>
      </c>
      <c r="F32" s="125">
        <f>IF(D32&gt;0,E32/D32*100,"-")</f>
        <v>4.5044429254955567</v>
      </c>
      <c r="G32" s="101">
        <v>1318</v>
      </c>
      <c r="H32" s="101">
        <v>0</v>
      </c>
      <c r="I32" s="101">
        <f>+SUM(K32,+M32,O32+P32)</f>
        <v>27942</v>
      </c>
      <c r="J32" s="102">
        <f>IF(D32&gt;0,I32/D32*100,"-")</f>
        <v>95.495557074504447</v>
      </c>
      <c r="K32" s="101">
        <v>13039</v>
      </c>
      <c r="L32" s="102">
        <f>IF(D32&gt;0,K32/D32*100,"-")</f>
        <v>44.562542720437456</v>
      </c>
      <c r="M32" s="101">
        <v>6800</v>
      </c>
      <c r="N32" s="102">
        <f>IF(D32&gt;0,M32/D32*100,"-")</f>
        <v>23.239917976760083</v>
      </c>
      <c r="O32" s="123">
        <v>6727</v>
      </c>
      <c r="P32" s="101">
        <f>SUM(Q32:S32)</f>
        <v>1376</v>
      </c>
      <c r="Q32" s="101">
        <v>32</v>
      </c>
      <c r="R32" s="101">
        <v>1344</v>
      </c>
      <c r="S32" s="101">
        <v>0</v>
      </c>
      <c r="T32" s="102">
        <f>IF(D32&gt;0,P32/D32*100,"-")</f>
        <v>4.7026657552973337</v>
      </c>
      <c r="U32" s="101">
        <v>334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26</v>
      </c>
      <c r="B33" s="100" t="s">
        <v>312</v>
      </c>
      <c r="C33" s="99" t="s">
        <v>313</v>
      </c>
      <c r="D33" s="101">
        <f>+SUM(E33,+I33)</f>
        <v>42816</v>
      </c>
      <c r="E33" s="101">
        <f>+SUM(G33+H33)</f>
        <v>4218</v>
      </c>
      <c r="F33" s="125">
        <f>IF(D33&gt;0,E33/D33*100,"-")</f>
        <v>9.8514573991031398</v>
      </c>
      <c r="G33" s="101">
        <v>4218</v>
      </c>
      <c r="H33" s="101">
        <v>0</v>
      </c>
      <c r="I33" s="101">
        <f>+SUM(K33,+M33,O33+P33)</f>
        <v>38598</v>
      </c>
      <c r="J33" s="102">
        <f>IF(D33&gt;0,I33/D33*100,"-")</f>
        <v>90.14854260089686</v>
      </c>
      <c r="K33" s="101">
        <v>19517</v>
      </c>
      <c r="L33" s="102">
        <f>IF(D33&gt;0,K33/D33*100,"-")</f>
        <v>45.583426756352765</v>
      </c>
      <c r="M33" s="101">
        <v>750</v>
      </c>
      <c r="N33" s="102">
        <f>IF(D33&gt;0,M33/D33*100,"-")</f>
        <v>1.7516816143497755</v>
      </c>
      <c r="O33" s="123">
        <v>0</v>
      </c>
      <c r="P33" s="101">
        <f>SUM(Q33:S33)</f>
        <v>18331</v>
      </c>
      <c r="Q33" s="101">
        <v>7505</v>
      </c>
      <c r="R33" s="101">
        <v>10826</v>
      </c>
      <c r="S33" s="101">
        <v>0</v>
      </c>
      <c r="T33" s="102">
        <f>IF(D33&gt;0,P33/D33*100,"-")</f>
        <v>42.813434230194318</v>
      </c>
      <c r="U33" s="101">
        <v>271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26</v>
      </c>
      <c r="B34" s="100" t="s">
        <v>314</v>
      </c>
      <c r="C34" s="99" t="s">
        <v>315</v>
      </c>
      <c r="D34" s="101">
        <f>+SUM(E34,+I34)</f>
        <v>36135</v>
      </c>
      <c r="E34" s="101">
        <f>+SUM(G34+H34)</f>
        <v>1758</v>
      </c>
      <c r="F34" s="125">
        <f>IF(D34&gt;0,E34/D34*100,"-")</f>
        <v>4.8650892486508921</v>
      </c>
      <c r="G34" s="101">
        <v>1758</v>
      </c>
      <c r="H34" s="101">
        <v>0</v>
      </c>
      <c r="I34" s="101">
        <f>+SUM(K34,+M34,O34+P34)</f>
        <v>34377</v>
      </c>
      <c r="J34" s="102">
        <f>IF(D34&gt;0,I34/D34*100,"-")</f>
        <v>95.134910751349111</v>
      </c>
      <c r="K34" s="101">
        <v>18986</v>
      </c>
      <c r="L34" s="102">
        <f>IF(D34&gt;0,K34/D34*100,"-")</f>
        <v>52.541856925418571</v>
      </c>
      <c r="M34" s="101">
        <v>7838</v>
      </c>
      <c r="N34" s="102">
        <f>IF(D34&gt;0,M34/D34*100,"-")</f>
        <v>21.690881416908812</v>
      </c>
      <c r="O34" s="123">
        <v>6607</v>
      </c>
      <c r="P34" s="101">
        <f>SUM(Q34:S34)</f>
        <v>946</v>
      </c>
      <c r="Q34" s="101">
        <v>0</v>
      </c>
      <c r="R34" s="101">
        <v>926</v>
      </c>
      <c r="S34" s="101">
        <v>20</v>
      </c>
      <c r="T34" s="102">
        <f>IF(D34&gt;0,P34/D34*100,"-")</f>
        <v>2.6179604261796041</v>
      </c>
      <c r="U34" s="101">
        <v>272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26</v>
      </c>
      <c r="B35" s="100" t="s">
        <v>316</v>
      </c>
      <c r="C35" s="99" t="s">
        <v>317</v>
      </c>
      <c r="D35" s="101">
        <f>+SUM(E35,+I35)</f>
        <v>39848</v>
      </c>
      <c r="E35" s="101">
        <f>+SUM(G35+H35)</f>
        <v>1930</v>
      </c>
      <c r="F35" s="125">
        <f>IF(D35&gt;0,E35/D35*100,"-")</f>
        <v>4.8434049387673159</v>
      </c>
      <c r="G35" s="101">
        <v>1930</v>
      </c>
      <c r="H35" s="101">
        <v>0</v>
      </c>
      <c r="I35" s="101">
        <f>+SUM(K35,+M35,O35+P35)</f>
        <v>37918</v>
      </c>
      <c r="J35" s="102">
        <f>IF(D35&gt;0,I35/D35*100,"-")</f>
        <v>95.156595061232679</v>
      </c>
      <c r="K35" s="101">
        <v>34248</v>
      </c>
      <c r="L35" s="102">
        <f>IF(D35&gt;0,K35/D35*100,"-")</f>
        <v>85.946597068861678</v>
      </c>
      <c r="M35" s="101">
        <v>365</v>
      </c>
      <c r="N35" s="102">
        <f>IF(D35&gt;0,M35/D35*100,"-")</f>
        <v>0.91598072676169451</v>
      </c>
      <c r="O35" s="123">
        <v>2387</v>
      </c>
      <c r="P35" s="101">
        <f>SUM(Q35:S35)</f>
        <v>918</v>
      </c>
      <c r="Q35" s="101">
        <v>103</v>
      </c>
      <c r="R35" s="101">
        <v>815</v>
      </c>
      <c r="S35" s="101">
        <v>0</v>
      </c>
      <c r="T35" s="102">
        <f>IF(D35&gt;0,P35/D35*100,"-")</f>
        <v>2.303754266211604</v>
      </c>
      <c r="U35" s="101">
        <v>1659</v>
      </c>
      <c r="V35" s="99" t="s">
        <v>263</v>
      </c>
      <c r="W35" s="99"/>
      <c r="X35" s="99"/>
      <c r="Y35" s="99"/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26</v>
      </c>
      <c r="B36" s="100" t="s">
        <v>318</v>
      </c>
      <c r="C36" s="99" t="s">
        <v>319</v>
      </c>
      <c r="D36" s="101">
        <f>+SUM(E36,+I36)</f>
        <v>74885</v>
      </c>
      <c r="E36" s="101">
        <f>+SUM(G36+H36)</f>
        <v>2556</v>
      </c>
      <c r="F36" s="125">
        <f>IF(D36&gt;0,E36/D36*100,"-")</f>
        <v>3.4132336248915007</v>
      </c>
      <c r="G36" s="101">
        <v>2556</v>
      </c>
      <c r="H36" s="101">
        <v>0</v>
      </c>
      <c r="I36" s="101">
        <f>+SUM(K36,+M36,O36+P36)</f>
        <v>72329</v>
      </c>
      <c r="J36" s="102">
        <f>IF(D36&gt;0,I36/D36*100,"-")</f>
        <v>96.586766375108496</v>
      </c>
      <c r="K36" s="101">
        <v>63860</v>
      </c>
      <c r="L36" s="102">
        <f>IF(D36&gt;0,K36/D36*100,"-")</f>
        <v>85.277425385591243</v>
      </c>
      <c r="M36" s="101">
        <v>83</v>
      </c>
      <c r="N36" s="102">
        <f>IF(D36&gt;0,M36/D36*100,"-")</f>
        <v>0.1108366161447553</v>
      </c>
      <c r="O36" s="123">
        <v>5044</v>
      </c>
      <c r="P36" s="101">
        <f>SUM(Q36:S36)</f>
        <v>3342</v>
      </c>
      <c r="Q36" s="101">
        <v>1398</v>
      </c>
      <c r="R36" s="101">
        <v>1944</v>
      </c>
      <c r="S36" s="101">
        <v>0</v>
      </c>
      <c r="T36" s="102">
        <f>IF(D36&gt;0,P36/D36*100,"-")</f>
        <v>4.4628430259731591</v>
      </c>
      <c r="U36" s="101">
        <v>744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26</v>
      </c>
      <c r="B37" s="100" t="s">
        <v>320</v>
      </c>
      <c r="C37" s="99" t="s">
        <v>321</v>
      </c>
      <c r="D37" s="101">
        <f>+SUM(E37,+I37)</f>
        <v>30097</v>
      </c>
      <c r="E37" s="101">
        <f>+SUM(G37+H37)</f>
        <v>117</v>
      </c>
      <c r="F37" s="125">
        <f>IF(D37&gt;0,E37/D37*100,"-")</f>
        <v>0.38874306409276671</v>
      </c>
      <c r="G37" s="101">
        <v>117</v>
      </c>
      <c r="H37" s="101">
        <v>0</v>
      </c>
      <c r="I37" s="101">
        <f>+SUM(K37,+M37,O37+P37)</f>
        <v>29980</v>
      </c>
      <c r="J37" s="102">
        <f>IF(D37&gt;0,I37/D37*100,"-")</f>
        <v>99.611256935907235</v>
      </c>
      <c r="K37" s="101">
        <v>29769</v>
      </c>
      <c r="L37" s="102">
        <f>IF(D37&gt;0,K37/D37*100,"-")</f>
        <v>98.9101903844237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211</v>
      </c>
      <c r="Q37" s="101">
        <v>5</v>
      </c>
      <c r="R37" s="101">
        <v>206</v>
      </c>
      <c r="S37" s="101">
        <v>0</v>
      </c>
      <c r="T37" s="102">
        <f>IF(D37&gt;0,P37/D37*100,"-")</f>
        <v>0.70106655148353658</v>
      </c>
      <c r="U37" s="101">
        <v>206</v>
      </c>
      <c r="V37" s="99"/>
      <c r="W37" s="99" t="s">
        <v>263</v>
      </c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26</v>
      </c>
      <c r="B38" s="100" t="s">
        <v>322</v>
      </c>
      <c r="C38" s="99" t="s">
        <v>323</v>
      </c>
      <c r="D38" s="101">
        <f>+SUM(E38,+I38)</f>
        <v>19637</v>
      </c>
      <c r="E38" s="101">
        <f>+SUM(G38+H38)</f>
        <v>878</v>
      </c>
      <c r="F38" s="125">
        <f>IF(D38&gt;0,E38/D38*100,"-")</f>
        <v>4.4711513978713651</v>
      </c>
      <c r="G38" s="101">
        <v>878</v>
      </c>
      <c r="H38" s="101">
        <v>0</v>
      </c>
      <c r="I38" s="101">
        <f>+SUM(K38,+M38,O38+P38)</f>
        <v>18759</v>
      </c>
      <c r="J38" s="102">
        <f>IF(D38&gt;0,I38/D38*100,"-")</f>
        <v>95.528848602128633</v>
      </c>
      <c r="K38" s="101">
        <v>10037</v>
      </c>
      <c r="L38" s="102">
        <f>IF(D38&gt;0,K38/D38*100,"-")</f>
        <v>51.112695421907631</v>
      </c>
      <c r="M38" s="101">
        <v>468</v>
      </c>
      <c r="N38" s="102">
        <f>IF(D38&gt;0,M38/D38*100,"-")</f>
        <v>2.3832560981820032</v>
      </c>
      <c r="O38" s="123">
        <v>5722</v>
      </c>
      <c r="P38" s="101">
        <f>SUM(Q38:S38)</f>
        <v>2532</v>
      </c>
      <c r="Q38" s="101">
        <v>105</v>
      </c>
      <c r="R38" s="101">
        <v>2427</v>
      </c>
      <c r="S38" s="101">
        <v>0</v>
      </c>
      <c r="T38" s="102">
        <f>IF(D38&gt;0,P38/D38*100,"-")</f>
        <v>12.894026582471865</v>
      </c>
      <c r="U38" s="101">
        <v>289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26</v>
      </c>
      <c r="B39" s="100" t="s">
        <v>324</v>
      </c>
      <c r="C39" s="99" t="s">
        <v>325</v>
      </c>
      <c r="D39" s="101">
        <f>+SUM(E39,+I39)</f>
        <v>30734</v>
      </c>
      <c r="E39" s="101">
        <f>+SUM(G39+H39)</f>
        <v>1379</v>
      </c>
      <c r="F39" s="125">
        <f>IF(D39&gt;0,E39/D39*100,"-")</f>
        <v>4.4868874861716668</v>
      </c>
      <c r="G39" s="101">
        <v>1379</v>
      </c>
      <c r="H39" s="101">
        <v>0</v>
      </c>
      <c r="I39" s="101">
        <f>+SUM(K39,+M39,O39+P39)</f>
        <v>29355</v>
      </c>
      <c r="J39" s="102">
        <f>IF(D39&gt;0,I39/D39*100,"-")</f>
        <v>95.513112513828332</v>
      </c>
      <c r="K39" s="101">
        <v>24514</v>
      </c>
      <c r="L39" s="102">
        <f>IF(D39&gt;0,K39/D39*100,"-")</f>
        <v>79.76182729224962</v>
      </c>
      <c r="M39" s="101">
        <v>0</v>
      </c>
      <c r="N39" s="102">
        <f>IF(D39&gt;0,M39/D39*100,"-")</f>
        <v>0</v>
      </c>
      <c r="O39" s="123">
        <v>4131</v>
      </c>
      <c r="P39" s="101">
        <f>SUM(Q39:S39)</f>
        <v>710</v>
      </c>
      <c r="Q39" s="101">
        <v>0</v>
      </c>
      <c r="R39" s="101">
        <v>710</v>
      </c>
      <c r="S39" s="101">
        <v>0</v>
      </c>
      <c r="T39" s="102">
        <f>IF(D39&gt;0,P39/D39*100,"-")</f>
        <v>2.3101451161580009</v>
      </c>
      <c r="U39" s="101">
        <v>484</v>
      </c>
      <c r="V39" s="99" t="s">
        <v>263</v>
      </c>
      <c r="W39" s="99"/>
      <c r="X39" s="99"/>
      <c r="Y39" s="99"/>
      <c r="Z39" s="99"/>
      <c r="AA39" s="99" t="s">
        <v>263</v>
      </c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26</v>
      </c>
      <c r="B40" s="100" t="s">
        <v>326</v>
      </c>
      <c r="C40" s="99" t="s">
        <v>327</v>
      </c>
      <c r="D40" s="101">
        <f>+SUM(E40,+I40)</f>
        <v>34778</v>
      </c>
      <c r="E40" s="101">
        <f>+SUM(G40+H40)</f>
        <v>325</v>
      </c>
      <c r="F40" s="125">
        <f>IF(D40&gt;0,E40/D40*100,"-")</f>
        <v>0.93449882109379501</v>
      </c>
      <c r="G40" s="101">
        <v>325</v>
      </c>
      <c r="H40" s="101">
        <v>0</v>
      </c>
      <c r="I40" s="101">
        <f>+SUM(K40,+M40,O40+P40)</f>
        <v>34453</v>
      </c>
      <c r="J40" s="102">
        <f>IF(D40&gt;0,I40/D40*100,"-")</f>
        <v>99.065501178906203</v>
      </c>
      <c r="K40" s="101">
        <v>31830</v>
      </c>
      <c r="L40" s="102">
        <f>IF(D40&gt;0,K40/D40*100,"-")</f>
        <v>91.523376847432274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2623</v>
      </c>
      <c r="Q40" s="101">
        <v>0</v>
      </c>
      <c r="R40" s="101">
        <v>158</v>
      </c>
      <c r="S40" s="101">
        <v>2465</v>
      </c>
      <c r="T40" s="102">
        <f>IF(D40&gt;0,P40/D40*100,"-")</f>
        <v>7.5421243314739206</v>
      </c>
      <c r="U40" s="101">
        <v>494</v>
      </c>
      <c r="V40" s="99" t="s">
        <v>263</v>
      </c>
      <c r="W40" s="99"/>
      <c r="X40" s="99"/>
      <c r="Y40" s="99"/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26</v>
      </c>
      <c r="B41" s="100" t="s">
        <v>328</v>
      </c>
      <c r="C41" s="99" t="s">
        <v>329</v>
      </c>
      <c r="D41" s="101">
        <f>+SUM(E41,+I41)</f>
        <v>11464</v>
      </c>
      <c r="E41" s="101">
        <f>+SUM(G41+H41)</f>
        <v>1733</v>
      </c>
      <c r="F41" s="125">
        <f>IF(D41&gt;0,E41/D41*100,"-")</f>
        <v>15.1168876482903</v>
      </c>
      <c r="G41" s="101">
        <v>1733</v>
      </c>
      <c r="H41" s="101">
        <v>0</v>
      </c>
      <c r="I41" s="101">
        <f>+SUM(K41,+M41,O41+P41)</f>
        <v>9731</v>
      </c>
      <c r="J41" s="102">
        <f>IF(D41&gt;0,I41/D41*100,"-")</f>
        <v>84.883112351709698</v>
      </c>
      <c r="K41" s="101">
        <v>2068</v>
      </c>
      <c r="L41" s="102">
        <f>IF(D41&gt;0,K41/D41*100,"-")</f>
        <v>18.039078855547803</v>
      </c>
      <c r="M41" s="101">
        <v>961</v>
      </c>
      <c r="N41" s="102">
        <f>IF(D41&gt;0,M41/D41*100,"-")</f>
        <v>8.3827634333565957</v>
      </c>
      <c r="O41" s="123">
        <v>1001</v>
      </c>
      <c r="P41" s="101">
        <f>SUM(Q41:S41)</f>
        <v>5701</v>
      </c>
      <c r="Q41" s="101">
        <v>697</v>
      </c>
      <c r="R41" s="101">
        <v>5004</v>
      </c>
      <c r="S41" s="101">
        <v>0</v>
      </c>
      <c r="T41" s="102">
        <f>IF(D41&gt;0,P41/D41*100,"-")</f>
        <v>49.729588276343335</v>
      </c>
      <c r="U41" s="101">
        <v>134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26</v>
      </c>
      <c r="B42" s="100" t="s">
        <v>330</v>
      </c>
      <c r="C42" s="99" t="s">
        <v>331</v>
      </c>
      <c r="D42" s="101">
        <f>+SUM(E42,+I42)</f>
        <v>18882</v>
      </c>
      <c r="E42" s="101">
        <f>+SUM(G42+H42)</f>
        <v>1344</v>
      </c>
      <c r="F42" s="125">
        <f>IF(D42&gt;0,E42/D42*100,"-")</f>
        <v>7.1178900540197017</v>
      </c>
      <c r="G42" s="101">
        <v>1344</v>
      </c>
      <c r="H42" s="101">
        <v>0</v>
      </c>
      <c r="I42" s="101">
        <f>+SUM(K42,+M42,O42+P42)</f>
        <v>17538</v>
      </c>
      <c r="J42" s="102">
        <f>IF(D42&gt;0,I42/D42*100,"-")</f>
        <v>92.882109945980289</v>
      </c>
      <c r="K42" s="101">
        <v>12283</v>
      </c>
      <c r="L42" s="102">
        <f>IF(D42&gt;0,K42/D42*100,"-")</f>
        <v>65.051371676729161</v>
      </c>
      <c r="M42" s="101">
        <v>0</v>
      </c>
      <c r="N42" s="102">
        <f>IF(D42&gt;0,M42/D42*100,"-")</f>
        <v>0</v>
      </c>
      <c r="O42" s="123">
        <v>2850</v>
      </c>
      <c r="P42" s="101">
        <f>SUM(Q42:S42)</f>
        <v>2405</v>
      </c>
      <c r="Q42" s="101">
        <v>625</v>
      </c>
      <c r="R42" s="101">
        <v>1753</v>
      </c>
      <c r="S42" s="101">
        <v>27</v>
      </c>
      <c r="T42" s="102">
        <f>IF(D42&gt;0,P42/D42*100,"-")</f>
        <v>12.736998199343292</v>
      </c>
      <c r="U42" s="101">
        <v>401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26</v>
      </c>
      <c r="B43" s="100" t="s">
        <v>332</v>
      </c>
      <c r="C43" s="99" t="s">
        <v>333</v>
      </c>
      <c r="D43" s="101">
        <f>+SUM(E43,+I43)</f>
        <v>10944</v>
      </c>
      <c r="E43" s="101">
        <f>+SUM(G43+H43)</f>
        <v>281</v>
      </c>
      <c r="F43" s="125">
        <f>IF(D43&gt;0,E43/D43*100,"-")</f>
        <v>2.5676169590643276</v>
      </c>
      <c r="G43" s="101">
        <v>281</v>
      </c>
      <c r="H43" s="101">
        <v>0</v>
      </c>
      <c r="I43" s="101">
        <f>+SUM(K43,+M43,O43+P43)</f>
        <v>10663</v>
      </c>
      <c r="J43" s="102">
        <f>IF(D43&gt;0,I43/D43*100,"-")</f>
        <v>97.432383040935676</v>
      </c>
      <c r="K43" s="101">
        <v>6180</v>
      </c>
      <c r="L43" s="102">
        <f>IF(D43&gt;0,K43/D43*100,"-")</f>
        <v>56.469298245614027</v>
      </c>
      <c r="M43" s="101">
        <v>1186</v>
      </c>
      <c r="N43" s="102">
        <f>IF(D43&gt;0,M43/D43*100,"-")</f>
        <v>10.836988304093568</v>
      </c>
      <c r="O43" s="123">
        <v>2344</v>
      </c>
      <c r="P43" s="101">
        <f>SUM(Q43:S43)</f>
        <v>953</v>
      </c>
      <c r="Q43" s="101">
        <v>0</v>
      </c>
      <c r="R43" s="101">
        <v>953</v>
      </c>
      <c r="S43" s="101">
        <v>0</v>
      </c>
      <c r="T43" s="102">
        <f>IF(D43&gt;0,P43/D43*100,"-")</f>
        <v>8.7079678362573105</v>
      </c>
      <c r="U43" s="101">
        <v>78</v>
      </c>
      <c r="V43" s="99" t="s">
        <v>263</v>
      </c>
      <c r="W43" s="99"/>
      <c r="X43" s="99"/>
      <c r="Y43" s="99"/>
      <c r="Z43" s="99" t="s">
        <v>263</v>
      </c>
      <c r="AA43" s="99"/>
      <c r="AB43" s="99"/>
      <c r="AC43" s="99"/>
      <c r="AD43" s="206" t="s">
        <v>262</v>
      </c>
      <c r="AE43" s="207"/>
    </row>
    <row r="44" spans="1:31" s="103" customFormat="1" ht="13.5" customHeight="1">
      <c r="A44" s="99" t="s">
        <v>26</v>
      </c>
      <c r="B44" s="100" t="s">
        <v>334</v>
      </c>
      <c r="C44" s="99" t="s">
        <v>335</v>
      </c>
      <c r="D44" s="101">
        <f>+SUM(E44,+I44)</f>
        <v>33893</v>
      </c>
      <c r="E44" s="101">
        <f>+SUM(G44+H44)</f>
        <v>333</v>
      </c>
      <c r="F44" s="125">
        <f>IF(D44&gt;0,E44/D44*100,"-")</f>
        <v>0.98250376183872767</v>
      </c>
      <c r="G44" s="101">
        <v>333</v>
      </c>
      <c r="H44" s="101">
        <v>0</v>
      </c>
      <c r="I44" s="101">
        <f>+SUM(K44,+M44,O44+P44)</f>
        <v>33560</v>
      </c>
      <c r="J44" s="102">
        <f>IF(D44&gt;0,I44/D44*100,"-")</f>
        <v>99.017496238161272</v>
      </c>
      <c r="K44" s="101">
        <v>33012</v>
      </c>
      <c r="L44" s="102">
        <f>IF(D44&gt;0,K44/D44*100,"-")</f>
        <v>97.400643200660909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548</v>
      </c>
      <c r="Q44" s="101">
        <v>325</v>
      </c>
      <c r="R44" s="101">
        <v>223</v>
      </c>
      <c r="S44" s="101">
        <v>0</v>
      </c>
      <c r="T44" s="102">
        <f>IF(D44&gt;0,P44/D44*100,"-")</f>
        <v>1.6168530375003689</v>
      </c>
      <c r="U44" s="101">
        <v>0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26</v>
      </c>
      <c r="B45" s="100" t="s">
        <v>336</v>
      </c>
      <c r="C45" s="99" t="s">
        <v>337</v>
      </c>
      <c r="D45" s="101">
        <f>+SUM(E45,+I45)</f>
        <v>14367</v>
      </c>
      <c r="E45" s="101">
        <f>+SUM(G45+H45)</f>
        <v>668</v>
      </c>
      <c r="F45" s="125">
        <f>IF(D45&gt;0,E45/D45*100,"-")</f>
        <v>4.6495440941045452</v>
      </c>
      <c r="G45" s="101">
        <v>668</v>
      </c>
      <c r="H45" s="101">
        <v>0</v>
      </c>
      <c r="I45" s="101">
        <f>+SUM(K45,+M45,O45+P45)</f>
        <v>13699</v>
      </c>
      <c r="J45" s="102">
        <f>IF(D45&gt;0,I45/D45*100,"-")</f>
        <v>95.350455905895458</v>
      </c>
      <c r="K45" s="101">
        <v>10216</v>
      </c>
      <c r="L45" s="102">
        <f>IF(D45&gt;0,K45/D45*100,"-")</f>
        <v>71.107398900257536</v>
      </c>
      <c r="M45" s="101">
        <v>532</v>
      </c>
      <c r="N45" s="102">
        <f>IF(D45&gt;0,M45/D45*100,"-")</f>
        <v>3.7029303264425417</v>
      </c>
      <c r="O45" s="123">
        <v>2555</v>
      </c>
      <c r="P45" s="101">
        <f>SUM(Q45:S45)</f>
        <v>396</v>
      </c>
      <c r="Q45" s="101">
        <v>0</v>
      </c>
      <c r="R45" s="101">
        <v>396</v>
      </c>
      <c r="S45" s="101">
        <v>0</v>
      </c>
      <c r="T45" s="102">
        <f>IF(D45&gt;0,P45/D45*100,"-")</f>
        <v>2.7563165587805387</v>
      </c>
      <c r="U45" s="101">
        <v>182</v>
      </c>
      <c r="V45" s="99" t="s">
        <v>263</v>
      </c>
      <c r="W45" s="99"/>
      <c r="X45" s="99"/>
      <c r="Y45" s="99"/>
      <c r="Z45" s="99" t="s">
        <v>263</v>
      </c>
      <c r="AA45" s="99"/>
      <c r="AB45" s="99"/>
      <c r="AC45" s="99"/>
      <c r="AD45" s="206" t="s">
        <v>262</v>
      </c>
      <c r="AE45" s="207"/>
    </row>
    <row r="46" spans="1:31" s="103" customFormat="1" ht="13.5" customHeight="1">
      <c r="A46" s="99" t="s">
        <v>26</v>
      </c>
      <c r="B46" s="100" t="s">
        <v>338</v>
      </c>
      <c r="C46" s="99" t="s">
        <v>339</v>
      </c>
      <c r="D46" s="101">
        <f>+SUM(E46,+I46)</f>
        <v>15701</v>
      </c>
      <c r="E46" s="101">
        <f>+SUM(G46+H46)</f>
        <v>529</v>
      </c>
      <c r="F46" s="125">
        <f>IF(D46&gt;0,E46/D46*100,"-")</f>
        <v>3.3692121520922234</v>
      </c>
      <c r="G46" s="101">
        <v>529</v>
      </c>
      <c r="H46" s="101">
        <v>0</v>
      </c>
      <c r="I46" s="101">
        <f>+SUM(K46,+M46,O46+P46)</f>
        <v>15172</v>
      </c>
      <c r="J46" s="102">
        <f>IF(D46&gt;0,I46/D46*100,"-")</f>
        <v>96.630787847907769</v>
      </c>
      <c r="K46" s="101">
        <v>10402</v>
      </c>
      <c r="L46" s="102">
        <f>IF(D46&gt;0,K46/D46*100,"-")</f>
        <v>66.250557289344627</v>
      </c>
      <c r="M46" s="101">
        <v>313</v>
      </c>
      <c r="N46" s="102">
        <f>IF(D46&gt;0,M46/D46*100,"-")</f>
        <v>1.9935035984969109</v>
      </c>
      <c r="O46" s="123">
        <v>0</v>
      </c>
      <c r="P46" s="101">
        <f>SUM(Q46:S46)</f>
        <v>4457</v>
      </c>
      <c r="Q46" s="101">
        <v>0</v>
      </c>
      <c r="R46" s="101">
        <v>4457</v>
      </c>
      <c r="S46" s="101">
        <v>0</v>
      </c>
      <c r="T46" s="102">
        <f>IF(D46&gt;0,P46/D46*100,"-")</f>
        <v>28.386726960066238</v>
      </c>
      <c r="U46" s="101">
        <v>137</v>
      </c>
      <c r="V46" s="99" t="s">
        <v>263</v>
      </c>
      <c r="W46" s="99"/>
      <c r="X46" s="99"/>
      <c r="Y46" s="99"/>
      <c r="Z46" s="99" t="s">
        <v>263</v>
      </c>
      <c r="AA46" s="99"/>
      <c r="AB46" s="99"/>
      <c r="AC46" s="99"/>
      <c r="AD46" s="206" t="s">
        <v>262</v>
      </c>
      <c r="AE46" s="207"/>
    </row>
    <row r="47" spans="1:31" s="103" customFormat="1" ht="13.5" customHeight="1">
      <c r="A47" s="99" t="s">
        <v>26</v>
      </c>
      <c r="B47" s="100" t="s">
        <v>340</v>
      </c>
      <c r="C47" s="99" t="s">
        <v>341</v>
      </c>
      <c r="D47" s="101">
        <f>+SUM(E47,+I47)</f>
        <v>16521</v>
      </c>
      <c r="E47" s="101">
        <f>+SUM(G47+H47)</f>
        <v>1716</v>
      </c>
      <c r="F47" s="125">
        <f>IF(D47&gt;0,E47/D47*100,"-")</f>
        <v>10.38678046123116</v>
      </c>
      <c r="G47" s="101">
        <v>1632</v>
      </c>
      <c r="H47" s="101">
        <v>84</v>
      </c>
      <c r="I47" s="101">
        <f>+SUM(K47,+M47,O47+P47)</f>
        <v>14805</v>
      </c>
      <c r="J47" s="102">
        <f>IF(D47&gt;0,I47/D47*100,"-")</f>
        <v>89.613219538768845</v>
      </c>
      <c r="K47" s="101">
        <v>10549</v>
      </c>
      <c r="L47" s="102">
        <f>IF(D47&gt;0,K47/D47*100,"-")</f>
        <v>63.852067066158227</v>
      </c>
      <c r="M47" s="101">
        <v>1058</v>
      </c>
      <c r="N47" s="102">
        <f>IF(D47&gt;0,M47/D47*100,"-")</f>
        <v>6.4039707039525453</v>
      </c>
      <c r="O47" s="123">
        <v>1563</v>
      </c>
      <c r="P47" s="101">
        <f>SUM(Q47:S47)</f>
        <v>1635</v>
      </c>
      <c r="Q47" s="101">
        <v>666</v>
      </c>
      <c r="R47" s="101">
        <v>969</v>
      </c>
      <c r="S47" s="101">
        <v>0</v>
      </c>
      <c r="T47" s="102">
        <f>IF(D47&gt;0,P47/D47*100,"-")</f>
        <v>9.8964953695296902</v>
      </c>
      <c r="U47" s="101">
        <v>109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26</v>
      </c>
      <c r="B48" s="100" t="s">
        <v>342</v>
      </c>
      <c r="C48" s="99" t="s">
        <v>343</v>
      </c>
      <c r="D48" s="101">
        <f>+SUM(E48,+I48)</f>
        <v>13714</v>
      </c>
      <c r="E48" s="101">
        <f>+SUM(G48+H48)</f>
        <v>2133</v>
      </c>
      <c r="F48" s="125">
        <f>IF(D48&gt;0,E48/D48*100,"-")</f>
        <v>15.55344903018813</v>
      </c>
      <c r="G48" s="101">
        <v>2133</v>
      </c>
      <c r="H48" s="101">
        <v>0</v>
      </c>
      <c r="I48" s="101">
        <f>+SUM(K48,+M48,O48+P48)</f>
        <v>11581</v>
      </c>
      <c r="J48" s="102">
        <f>IF(D48&gt;0,I48/D48*100,"-")</f>
        <v>84.446550969811867</v>
      </c>
      <c r="K48" s="101">
        <v>3707</v>
      </c>
      <c r="L48" s="102">
        <f>IF(D48&gt;0,K48/D48*100,"-")</f>
        <v>27.030771474405718</v>
      </c>
      <c r="M48" s="101">
        <v>719</v>
      </c>
      <c r="N48" s="102">
        <f>IF(D48&gt;0,M48/D48*100,"-")</f>
        <v>5.242817558699139</v>
      </c>
      <c r="O48" s="123">
        <v>3109</v>
      </c>
      <c r="P48" s="101">
        <f>SUM(Q48:S48)</f>
        <v>4046</v>
      </c>
      <c r="Q48" s="101">
        <v>3362</v>
      </c>
      <c r="R48" s="101">
        <v>684</v>
      </c>
      <c r="S48" s="101">
        <v>0</v>
      </c>
      <c r="T48" s="102">
        <f>IF(D48&gt;0,P48/D48*100,"-")</f>
        <v>29.502697972874437</v>
      </c>
      <c r="U48" s="101">
        <v>114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8">
    <sortCondition ref="A8:A48"/>
    <sortCondition ref="B8:B48"/>
    <sortCondition ref="C8:C48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兵庫県</v>
      </c>
      <c r="B7" s="105" t="str">
        <f>水洗化人口等!B7</f>
        <v>28000</v>
      </c>
      <c r="C7" s="104" t="s">
        <v>199</v>
      </c>
      <c r="D7" s="106">
        <f>SUM(E7,+H7,+K7)</f>
        <v>285556</v>
      </c>
      <c r="E7" s="106">
        <f>SUM(F7:G7)</f>
        <v>23464</v>
      </c>
      <c r="F7" s="106">
        <f>SUM(F$8:F$207)</f>
        <v>13834</v>
      </c>
      <c r="G7" s="106">
        <f>SUM(G$8:G$207)</f>
        <v>9630</v>
      </c>
      <c r="H7" s="106">
        <f>SUM(I7:J7)</f>
        <v>76355</v>
      </c>
      <c r="I7" s="106">
        <f>SUM(I$8:I$207)</f>
        <v>39960</v>
      </c>
      <c r="J7" s="106">
        <f>SUM(J$8:J$207)</f>
        <v>36395</v>
      </c>
      <c r="K7" s="106">
        <f>SUM(L7:M7)</f>
        <v>185737</v>
      </c>
      <c r="L7" s="106">
        <f>SUM(L$8:L$207)</f>
        <v>16545</v>
      </c>
      <c r="M7" s="106">
        <f>SUM(M$8:M$207)</f>
        <v>169192</v>
      </c>
      <c r="N7" s="106">
        <f>SUM(O7,+V7,+AC7)</f>
        <v>285642</v>
      </c>
      <c r="O7" s="106">
        <f>SUM(P7:U7)</f>
        <v>70340</v>
      </c>
      <c r="P7" s="106">
        <f t="shared" ref="P7:U7" si="0">SUM(P$8:P$207)</f>
        <v>39480</v>
      </c>
      <c r="Q7" s="106">
        <f t="shared" si="0"/>
        <v>0</v>
      </c>
      <c r="R7" s="106">
        <f t="shared" si="0"/>
        <v>0</v>
      </c>
      <c r="S7" s="106">
        <f t="shared" si="0"/>
        <v>30860</v>
      </c>
      <c r="T7" s="106">
        <f t="shared" si="0"/>
        <v>0</v>
      </c>
      <c r="U7" s="106">
        <f t="shared" si="0"/>
        <v>0</v>
      </c>
      <c r="V7" s="106">
        <f>SUM(W7:AB7)</f>
        <v>215217</v>
      </c>
      <c r="W7" s="106">
        <f t="shared" ref="W7:AB7" si="1">SUM(W$8:W$207)</f>
        <v>161001</v>
      </c>
      <c r="X7" s="106">
        <f t="shared" si="1"/>
        <v>0</v>
      </c>
      <c r="Y7" s="106">
        <f t="shared" si="1"/>
        <v>0</v>
      </c>
      <c r="Z7" s="106">
        <f t="shared" si="1"/>
        <v>54216</v>
      </c>
      <c r="AA7" s="106">
        <f t="shared" si="1"/>
        <v>0</v>
      </c>
      <c r="AB7" s="106">
        <f t="shared" si="1"/>
        <v>0</v>
      </c>
      <c r="AC7" s="106">
        <f>SUM(AD7:AE7)</f>
        <v>85</v>
      </c>
      <c r="AD7" s="106">
        <f>SUM(AD$8:AD$207)</f>
        <v>85</v>
      </c>
      <c r="AE7" s="106">
        <f>SUM(AE$8:AE$207)</f>
        <v>0</v>
      </c>
      <c r="AF7" s="106">
        <f>SUM(AG7:AI7)</f>
        <v>6429</v>
      </c>
      <c r="AG7" s="106">
        <f>SUM(AG$8:AG$207)</f>
        <v>6429</v>
      </c>
      <c r="AH7" s="106">
        <f>SUM(AH$8:AH$207)</f>
        <v>0</v>
      </c>
      <c r="AI7" s="106">
        <f>SUM(AI$8:AI$207)</f>
        <v>0</v>
      </c>
      <c r="AJ7" s="106">
        <f>SUM(AK7:AS7)</f>
        <v>7285</v>
      </c>
      <c r="AK7" s="106">
        <f t="shared" ref="AK7:AS7" si="2">SUM(AK$8:AK$207)</f>
        <v>977</v>
      </c>
      <c r="AL7" s="106">
        <f t="shared" si="2"/>
        <v>0</v>
      </c>
      <c r="AM7" s="106">
        <f t="shared" si="2"/>
        <v>2106</v>
      </c>
      <c r="AN7" s="106">
        <f t="shared" si="2"/>
        <v>1510</v>
      </c>
      <c r="AO7" s="106">
        <f t="shared" si="2"/>
        <v>0</v>
      </c>
      <c r="AP7" s="106">
        <f t="shared" si="2"/>
        <v>0</v>
      </c>
      <c r="AQ7" s="106">
        <f t="shared" si="2"/>
        <v>24</v>
      </c>
      <c r="AR7" s="106">
        <f t="shared" si="2"/>
        <v>40</v>
      </c>
      <c r="AS7" s="106">
        <f t="shared" si="2"/>
        <v>2628</v>
      </c>
      <c r="AT7" s="106">
        <f>SUM(AU7:AY7)</f>
        <v>121</v>
      </c>
      <c r="AU7" s="106">
        <f>SUM(AU$8:AU$207)</f>
        <v>121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467</v>
      </c>
      <c r="BA7" s="106">
        <f>SUM(BA$8:BA$207)</f>
        <v>467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26</v>
      </c>
      <c r="B8" s="111" t="s">
        <v>260</v>
      </c>
      <c r="C8" s="99" t="s">
        <v>261</v>
      </c>
      <c r="D8" s="101">
        <f>SUM(E8,+H8,+K8)</f>
        <v>18926</v>
      </c>
      <c r="E8" s="101">
        <f>SUM(F8:G8)</f>
        <v>0</v>
      </c>
      <c r="F8" s="101">
        <v>0</v>
      </c>
      <c r="G8" s="101">
        <v>0</v>
      </c>
      <c r="H8" s="101">
        <f>SUM(I8:J8)</f>
        <v>1597</v>
      </c>
      <c r="I8" s="101">
        <v>1597</v>
      </c>
      <c r="J8" s="101">
        <v>0</v>
      </c>
      <c r="K8" s="101">
        <f>SUM(L8:M8)</f>
        <v>17329</v>
      </c>
      <c r="L8" s="101">
        <v>656</v>
      </c>
      <c r="M8" s="101">
        <v>16673</v>
      </c>
      <c r="N8" s="101">
        <f>SUM(O8,+V8,+AC8)</f>
        <v>18943</v>
      </c>
      <c r="O8" s="101">
        <f>SUM(P8:U8)</f>
        <v>2253</v>
      </c>
      <c r="P8" s="101">
        <v>2253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16673</v>
      </c>
      <c r="W8" s="101">
        <v>16673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17</v>
      </c>
      <c r="AD8" s="101">
        <v>17</v>
      </c>
      <c r="AE8" s="101">
        <v>0</v>
      </c>
      <c r="AF8" s="101">
        <f>SUM(AG8:AI8)</f>
        <v>51</v>
      </c>
      <c r="AG8" s="101">
        <v>51</v>
      </c>
      <c r="AH8" s="101">
        <v>0</v>
      </c>
      <c r="AI8" s="101">
        <v>0</v>
      </c>
      <c r="AJ8" s="101">
        <f>SUM(AK8:AS8)</f>
        <v>51</v>
      </c>
      <c r="AK8" s="101">
        <v>0</v>
      </c>
      <c r="AL8" s="101">
        <v>0</v>
      </c>
      <c r="AM8" s="101">
        <v>12</v>
      </c>
      <c r="AN8" s="101">
        <v>0</v>
      </c>
      <c r="AO8" s="101">
        <v>0</v>
      </c>
      <c r="AP8" s="101">
        <v>0</v>
      </c>
      <c r="AQ8" s="101">
        <v>0</v>
      </c>
      <c r="AR8" s="101">
        <v>39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26</v>
      </c>
      <c r="B9" s="111" t="s">
        <v>264</v>
      </c>
      <c r="C9" s="99" t="s">
        <v>265</v>
      </c>
      <c r="D9" s="101">
        <f>SUM(E9,+H9,+K9)</f>
        <v>26413</v>
      </c>
      <c r="E9" s="101">
        <f>SUM(F9:G9)</f>
        <v>5099</v>
      </c>
      <c r="F9" s="101">
        <v>5099</v>
      </c>
      <c r="G9" s="101">
        <v>0</v>
      </c>
      <c r="H9" s="101">
        <f>SUM(I9:J9)</f>
        <v>563</v>
      </c>
      <c r="I9" s="101">
        <v>563</v>
      </c>
      <c r="J9" s="101">
        <v>0</v>
      </c>
      <c r="K9" s="101">
        <f>SUM(L9:M9)</f>
        <v>20751</v>
      </c>
      <c r="L9" s="101">
        <v>2091</v>
      </c>
      <c r="M9" s="101">
        <v>18660</v>
      </c>
      <c r="N9" s="101">
        <f>SUM(O9,+V9,+AC9)</f>
        <v>26413</v>
      </c>
      <c r="O9" s="101">
        <f>SUM(P9:U9)</f>
        <v>7753</v>
      </c>
      <c r="P9" s="101">
        <v>7753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18660</v>
      </c>
      <c r="W9" s="101">
        <v>18660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897</v>
      </c>
      <c r="AG9" s="101">
        <v>897</v>
      </c>
      <c r="AH9" s="101">
        <v>0</v>
      </c>
      <c r="AI9" s="101">
        <v>0</v>
      </c>
      <c r="AJ9" s="101">
        <f>SUM(AK9:AS9)</f>
        <v>897</v>
      </c>
      <c r="AK9" s="101">
        <v>0</v>
      </c>
      <c r="AL9" s="101">
        <v>0</v>
      </c>
      <c r="AM9" s="101">
        <v>708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189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26</v>
      </c>
      <c r="B10" s="111" t="s">
        <v>266</v>
      </c>
      <c r="C10" s="99" t="s">
        <v>267</v>
      </c>
      <c r="D10" s="101">
        <f>SUM(E10,+H10,+K10)</f>
        <v>5213</v>
      </c>
      <c r="E10" s="101">
        <f>SUM(F10:G10)</f>
        <v>0</v>
      </c>
      <c r="F10" s="101">
        <v>0</v>
      </c>
      <c r="G10" s="101">
        <v>0</v>
      </c>
      <c r="H10" s="101">
        <f>SUM(I10:J10)</f>
        <v>1101</v>
      </c>
      <c r="I10" s="101">
        <v>1101</v>
      </c>
      <c r="J10" s="101">
        <v>0</v>
      </c>
      <c r="K10" s="101">
        <f>SUM(L10:M10)</f>
        <v>4112</v>
      </c>
      <c r="L10" s="101">
        <v>0</v>
      </c>
      <c r="M10" s="101">
        <v>4112</v>
      </c>
      <c r="N10" s="101">
        <f>SUM(O10,+V10,+AC10)</f>
        <v>5213</v>
      </c>
      <c r="O10" s="101">
        <f>SUM(P10:U10)</f>
        <v>1101</v>
      </c>
      <c r="P10" s="101">
        <v>0</v>
      </c>
      <c r="Q10" s="101">
        <v>0</v>
      </c>
      <c r="R10" s="101">
        <v>0</v>
      </c>
      <c r="S10" s="101">
        <v>1101</v>
      </c>
      <c r="T10" s="101">
        <v>0</v>
      </c>
      <c r="U10" s="101">
        <v>0</v>
      </c>
      <c r="V10" s="101">
        <f>SUM(W10:AB10)</f>
        <v>4112</v>
      </c>
      <c r="W10" s="101">
        <v>0</v>
      </c>
      <c r="X10" s="101">
        <v>0</v>
      </c>
      <c r="Y10" s="101">
        <v>0</v>
      </c>
      <c r="Z10" s="101">
        <v>4112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0</v>
      </c>
      <c r="AG10" s="101">
        <v>0</v>
      </c>
      <c r="AH10" s="101">
        <v>0</v>
      </c>
      <c r="AI10" s="101">
        <v>0</v>
      </c>
      <c r="AJ10" s="101">
        <f>SUM(AK10:AS10)</f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26</v>
      </c>
      <c r="B11" s="111" t="s">
        <v>268</v>
      </c>
      <c r="C11" s="99" t="s">
        <v>269</v>
      </c>
      <c r="D11" s="101">
        <f>SUM(E11,+H11,+K11)</f>
        <v>3556</v>
      </c>
      <c r="E11" s="101">
        <f>SUM(F11:G11)</f>
        <v>0</v>
      </c>
      <c r="F11" s="101">
        <v>0</v>
      </c>
      <c r="G11" s="101">
        <v>0</v>
      </c>
      <c r="H11" s="101">
        <f>SUM(I11:J11)</f>
        <v>1388</v>
      </c>
      <c r="I11" s="101">
        <v>1388</v>
      </c>
      <c r="J11" s="101">
        <v>0</v>
      </c>
      <c r="K11" s="101">
        <f>SUM(L11:M11)</f>
        <v>2168</v>
      </c>
      <c r="L11" s="101">
        <v>0</v>
      </c>
      <c r="M11" s="101">
        <v>2168</v>
      </c>
      <c r="N11" s="101">
        <f>SUM(O11,+V11,+AC11)</f>
        <v>3556</v>
      </c>
      <c r="O11" s="101">
        <f>SUM(P11:U11)</f>
        <v>1388</v>
      </c>
      <c r="P11" s="101">
        <v>0</v>
      </c>
      <c r="Q11" s="101">
        <v>0</v>
      </c>
      <c r="R11" s="101">
        <v>0</v>
      </c>
      <c r="S11" s="101">
        <v>1388</v>
      </c>
      <c r="T11" s="101">
        <v>0</v>
      </c>
      <c r="U11" s="101">
        <v>0</v>
      </c>
      <c r="V11" s="101">
        <f>SUM(W11:AB11)</f>
        <v>2168</v>
      </c>
      <c r="W11" s="101">
        <v>0</v>
      </c>
      <c r="X11" s="101">
        <v>0</v>
      </c>
      <c r="Y11" s="101">
        <v>0</v>
      </c>
      <c r="Z11" s="101">
        <v>2168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26</v>
      </c>
      <c r="B12" s="111" t="s">
        <v>270</v>
      </c>
      <c r="C12" s="99" t="s">
        <v>271</v>
      </c>
      <c r="D12" s="101">
        <f>SUM(E12,+H12,+K12)</f>
        <v>2175</v>
      </c>
      <c r="E12" s="101">
        <f>SUM(F12:G12)</f>
        <v>0</v>
      </c>
      <c r="F12" s="101">
        <v>0</v>
      </c>
      <c r="G12" s="101">
        <v>0</v>
      </c>
      <c r="H12" s="101">
        <f>SUM(I12:J12)</f>
        <v>957</v>
      </c>
      <c r="I12" s="101">
        <v>957</v>
      </c>
      <c r="J12" s="101">
        <v>0</v>
      </c>
      <c r="K12" s="101">
        <f>SUM(L12:M12)</f>
        <v>1218</v>
      </c>
      <c r="L12" s="101">
        <v>152</v>
      </c>
      <c r="M12" s="101">
        <v>1066</v>
      </c>
      <c r="N12" s="101">
        <f>SUM(O12,+V12,+AC12)</f>
        <v>2175</v>
      </c>
      <c r="O12" s="101">
        <f>SUM(P12:U12)</f>
        <v>1109</v>
      </c>
      <c r="P12" s="101">
        <v>0</v>
      </c>
      <c r="Q12" s="101">
        <v>0</v>
      </c>
      <c r="R12" s="101">
        <v>0</v>
      </c>
      <c r="S12" s="101">
        <v>1109</v>
      </c>
      <c r="T12" s="101">
        <v>0</v>
      </c>
      <c r="U12" s="101">
        <v>0</v>
      </c>
      <c r="V12" s="101">
        <f>SUM(W12:AB12)</f>
        <v>1066</v>
      </c>
      <c r="W12" s="101">
        <v>0</v>
      </c>
      <c r="X12" s="101">
        <v>0</v>
      </c>
      <c r="Y12" s="101">
        <v>0</v>
      </c>
      <c r="Z12" s="101">
        <v>1066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26</v>
      </c>
      <c r="B13" s="111" t="s">
        <v>272</v>
      </c>
      <c r="C13" s="99" t="s">
        <v>273</v>
      </c>
      <c r="D13" s="101">
        <f>SUM(E13,+H13,+K13)</f>
        <v>15470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15470</v>
      </c>
      <c r="L13" s="101">
        <v>2739</v>
      </c>
      <c r="M13" s="101">
        <v>12731</v>
      </c>
      <c r="N13" s="101">
        <f>SUM(O13,+V13,+AC13)</f>
        <v>15470</v>
      </c>
      <c r="O13" s="101">
        <f>SUM(P13:U13)</f>
        <v>2739</v>
      </c>
      <c r="P13" s="101">
        <v>2739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12731</v>
      </c>
      <c r="W13" s="101">
        <v>12731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624</v>
      </c>
      <c r="AG13" s="101">
        <v>624</v>
      </c>
      <c r="AH13" s="101">
        <v>0</v>
      </c>
      <c r="AI13" s="101">
        <v>0</v>
      </c>
      <c r="AJ13" s="101">
        <f>SUM(AK13:AS13)</f>
        <v>624</v>
      </c>
      <c r="AK13" s="101">
        <v>0</v>
      </c>
      <c r="AL13" s="101">
        <v>0</v>
      </c>
      <c r="AM13" s="101">
        <v>19</v>
      </c>
      <c r="AN13" s="101">
        <v>605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26</v>
      </c>
      <c r="B14" s="111" t="s">
        <v>274</v>
      </c>
      <c r="C14" s="99" t="s">
        <v>275</v>
      </c>
      <c r="D14" s="101">
        <f>SUM(E14,+H14,+K14)</f>
        <v>60</v>
      </c>
      <c r="E14" s="101">
        <f>SUM(F14:G14)</f>
        <v>0</v>
      </c>
      <c r="F14" s="101">
        <v>0</v>
      </c>
      <c r="G14" s="101">
        <v>0</v>
      </c>
      <c r="H14" s="101">
        <f>SUM(I14:J14)</f>
        <v>60</v>
      </c>
      <c r="I14" s="101">
        <v>26</v>
      </c>
      <c r="J14" s="101">
        <v>34</v>
      </c>
      <c r="K14" s="101">
        <f>SUM(L14:M14)</f>
        <v>0</v>
      </c>
      <c r="L14" s="101">
        <v>0</v>
      </c>
      <c r="M14" s="101">
        <v>0</v>
      </c>
      <c r="N14" s="101">
        <f>SUM(O14,+V14,+AC14)</f>
        <v>60</v>
      </c>
      <c r="O14" s="101">
        <f>SUM(P14:U14)</f>
        <v>26</v>
      </c>
      <c r="P14" s="101">
        <v>26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34</v>
      </c>
      <c r="W14" s="101">
        <v>34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26</v>
      </c>
      <c r="B15" s="111" t="s">
        <v>276</v>
      </c>
      <c r="C15" s="99" t="s">
        <v>277</v>
      </c>
      <c r="D15" s="101">
        <f>SUM(E15,+H15,+K15)</f>
        <v>821</v>
      </c>
      <c r="E15" s="101">
        <f>SUM(F15:G15)</f>
        <v>0</v>
      </c>
      <c r="F15" s="101">
        <v>0</v>
      </c>
      <c r="G15" s="101">
        <v>0</v>
      </c>
      <c r="H15" s="101">
        <f>SUM(I15:J15)</f>
        <v>385</v>
      </c>
      <c r="I15" s="101">
        <v>385</v>
      </c>
      <c r="J15" s="101">
        <v>0</v>
      </c>
      <c r="K15" s="101">
        <f>SUM(L15:M15)</f>
        <v>436</v>
      </c>
      <c r="L15" s="101">
        <v>0</v>
      </c>
      <c r="M15" s="101">
        <v>436</v>
      </c>
      <c r="N15" s="101">
        <f>SUM(O15,+V15,+AC15)</f>
        <v>821</v>
      </c>
      <c r="O15" s="101">
        <f>SUM(P15:U15)</f>
        <v>385</v>
      </c>
      <c r="P15" s="101">
        <v>0</v>
      </c>
      <c r="Q15" s="101">
        <v>0</v>
      </c>
      <c r="R15" s="101">
        <v>0</v>
      </c>
      <c r="S15" s="101">
        <v>385</v>
      </c>
      <c r="T15" s="101">
        <v>0</v>
      </c>
      <c r="U15" s="101">
        <v>0</v>
      </c>
      <c r="V15" s="101">
        <f>SUM(W15:AB15)</f>
        <v>436</v>
      </c>
      <c r="W15" s="101">
        <v>0</v>
      </c>
      <c r="X15" s="101">
        <v>0</v>
      </c>
      <c r="Y15" s="101">
        <v>0</v>
      </c>
      <c r="Z15" s="101">
        <v>436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26</v>
      </c>
      <c r="B16" s="111" t="s">
        <v>278</v>
      </c>
      <c r="C16" s="99" t="s">
        <v>279</v>
      </c>
      <c r="D16" s="101">
        <f>SUM(E16,+H16,+K16)</f>
        <v>1954</v>
      </c>
      <c r="E16" s="101">
        <f>SUM(F16:G16)</f>
        <v>306</v>
      </c>
      <c r="F16" s="101">
        <v>306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1648</v>
      </c>
      <c r="L16" s="101">
        <v>0</v>
      </c>
      <c r="M16" s="101">
        <v>1648</v>
      </c>
      <c r="N16" s="101">
        <f>SUM(O16,+V16,+AC16)</f>
        <v>1954</v>
      </c>
      <c r="O16" s="101">
        <f>SUM(P16:U16)</f>
        <v>306</v>
      </c>
      <c r="P16" s="101">
        <v>0</v>
      </c>
      <c r="Q16" s="101">
        <v>0</v>
      </c>
      <c r="R16" s="101">
        <v>0</v>
      </c>
      <c r="S16" s="101">
        <v>306</v>
      </c>
      <c r="T16" s="101">
        <v>0</v>
      </c>
      <c r="U16" s="101">
        <v>0</v>
      </c>
      <c r="V16" s="101">
        <f>SUM(W16:AB16)</f>
        <v>1648</v>
      </c>
      <c r="W16" s="101">
        <v>0</v>
      </c>
      <c r="X16" s="101">
        <v>0</v>
      </c>
      <c r="Y16" s="101">
        <v>0</v>
      </c>
      <c r="Z16" s="101">
        <v>1648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26</v>
      </c>
      <c r="B17" s="111" t="s">
        <v>280</v>
      </c>
      <c r="C17" s="99" t="s">
        <v>281</v>
      </c>
      <c r="D17" s="101">
        <f>SUM(E17,+H17,+K17)</f>
        <v>4458</v>
      </c>
      <c r="E17" s="101">
        <f>SUM(F17:G17)</f>
        <v>0</v>
      </c>
      <c r="F17" s="101">
        <v>0</v>
      </c>
      <c r="G17" s="101">
        <v>0</v>
      </c>
      <c r="H17" s="101">
        <f>SUM(I17:J17)</f>
        <v>2288</v>
      </c>
      <c r="I17" s="101">
        <v>2288</v>
      </c>
      <c r="J17" s="101">
        <v>0</v>
      </c>
      <c r="K17" s="101">
        <f>SUM(L17:M17)</f>
        <v>2170</v>
      </c>
      <c r="L17" s="101">
        <v>0</v>
      </c>
      <c r="M17" s="101">
        <v>2170</v>
      </c>
      <c r="N17" s="101">
        <f>SUM(O17,+V17,+AC17)</f>
        <v>4458</v>
      </c>
      <c r="O17" s="101">
        <f>SUM(P17:U17)</f>
        <v>2288</v>
      </c>
      <c r="P17" s="101">
        <v>0</v>
      </c>
      <c r="Q17" s="101">
        <v>0</v>
      </c>
      <c r="R17" s="101">
        <v>0</v>
      </c>
      <c r="S17" s="101">
        <v>2288</v>
      </c>
      <c r="T17" s="101">
        <v>0</v>
      </c>
      <c r="U17" s="101">
        <v>0</v>
      </c>
      <c r="V17" s="101">
        <f>SUM(W17:AB17)</f>
        <v>2170</v>
      </c>
      <c r="W17" s="101">
        <v>0</v>
      </c>
      <c r="X17" s="101">
        <v>0</v>
      </c>
      <c r="Y17" s="101">
        <v>0</v>
      </c>
      <c r="Z17" s="101">
        <v>2170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26</v>
      </c>
      <c r="B18" s="111" t="s">
        <v>282</v>
      </c>
      <c r="C18" s="99" t="s">
        <v>283</v>
      </c>
      <c r="D18" s="101">
        <f>SUM(E18,+H18,+K18)</f>
        <v>34056</v>
      </c>
      <c r="E18" s="101">
        <f>SUM(F18:G18)</f>
        <v>4917</v>
      </c>
      <c r="F18" s="101">
        <v>4917</v>
      </c>
      <c r="G18" s="101">
        <v>0</v>
      </c>
      <c r="H18" s="101">
        <f>SUM(I18:J18)</f>
        <v>9361</v>
      </c>
      <c r="I18" s="101">
        <v>9361</v>
      </c>
      <c r="J18" s="101">
        <v>0</v>
      </c>
      <c r="K18" s="101">
        <f>SUM(L18:M18)</f>
        <v>19778</v>
      </c>
      <c r="L18" s="101">
        <v>0</v>
      </c>
      <c r="M18" s="101">
        <v>19778</v>
      </c>
      <c r="N18" s="101">
        <f>SUM(O18,+V18,+AC18)</f>
        <v>34056</v>
      </c>
      <c r="O18" s="101">
        <f>SUM(P18:U18)</f>
        <v>14278</v>
      </c>
      <c r="P18" s="101">
        <v>0</v>
      </c>
      <c r="Q18" s="101">
        <v>0</v>
      </c>
      <c r="R18" s="101">
        <v>0</v>
      </c>
      <c r="S18" s="101">
        <v>14278</v>
      </c>
      <c r="T18" s="101">
        <v>0</v>
      </c>
      <c r="U18" s="101">
        <v>0</v>
      </c>
      <c r="V18" s="101">
        <f>SUM(W18:AB18)</f>
        <v>19778</v>
      </c>
      <c r="W18" s="101">
        <v>0</v>
      </c>
      <c r="X18" s="101">
        <v>0</v>
      </c>
      <c r="Y18" s="101">
        <v>0</v>
      </c>
      <c r="Z18" s="101">
        <v>19778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26</v>
      </c>
      <c r="B19" s="111" t="s">
        <v>284</v>
      </c>
      <c r="C19" s="99" t="s">
        <v>285</v>
      </c>
      <c r="D19" s="101">
        <f>SUM(E19,+H19,+K19)</f>
        <v>1616</v>
      </c>
      <c r="E19" s="101">
        <f>SUM(F19:G19)</f>
        <v>447</v>
      </c>
      <c r="F19" s="101">
        <v>447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1169</v>
      </c>
      <c r="L19" s="101">
        <v>0</v>
      </c>
      <c r="M19" s="101">
        <v>1169</v>
      </c>
      <c r="N19" s="101">
        <f>SUM(O19,+V19,+AC19)</f>
        <v>1616</v>
      </c>
      <c r="O19" s="101">
        <f>SUM(P19:U19)</f>
        <v>447</v>
      </c>
      <c r="P19" s="101">
        <v>0</v>
      </c>
      <c r="Q19" s="101">
        <v>0</v>
      </c>
      <c r="R19" s="101">
        <v>0</v>
      </c>
      <c r="S19" s="101">
        <v>447</v>
      </c>
      <c r="T19" s="101">
        <v>0</v>
      </c>
      <c r="U19" s="101">
        <v>0</v>
      </c>
      <c r="V19" s="101">
        <f>SUM(W19:AB19)</f>
        <v>1169</v>
      </c>
      <c r="W19" s="101">
        <v>0</v>
      </c>
      <c r="X19" s="101">
        <v>0</v>
      </c>
      <c r="Y19" s="101">
        <v>0</v>
      </c>
      <c r="Z19" s="101">
        <v>1169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26</v>
      </c>
      <c r="B20" s="111" t="s">
        <v>286</v>
      </c>
      <c r="C20" s="99" t="s">
        <v>287</v>
      </c>
      <c r="D20" s="101">
        <f>SUM(E20,+H20,+K20)</f>
        <v>5543</v>
      </c>
      <c r="E20" s="101">
        <f>SUM(F20:G20)</f>
        <v>0</v>
      </c>
      <c r="F20" s="101">
        <v>0</v>
      </c>
      <c r="G20" s="101">
        <v>0</v>
      </c>
      <c r="H20" s="101">
        <f>SUM(I20:J20)</f>
        <v>1785</v>
      </c>
      <c r="I20" s="101">
        <v>1785</v>
      </c>
      <c r="J20" s="101">
        <v>0</v>
      </c>
      <c r="K20" s="101">
        <f>SUM(L20:M20)</f>
        <v>3758</v>
      </c>
      <c r="L20" s="101">
        <v>187</v>
      </c>
      <c r="M20" s="101">
        <v>3571</v>
      </c>
      <c r="N20" s="101">
        <f>SUM(O20,+V20,+AC20)</f>
        <v>5543</v>
      </c>
      <c r="O20" s="101">
        <f>SUM(P20:U20)</f>
        <v>1972</v>
      </c>
      <c r="P20" s="101">
        <v>1972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3571</v>
      </c>
      <c r="W20" s="101">
        <v>3571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17</v>
      </c>
      <c r="AG20" s="101">
        <v>17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17</v>
      </c>
      <c r="AU20" s="101">
        <v>17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29</v>
      </c>
      <c r="BA20" s="101">
        <v>29</v>
      </c>
      <c r="BB20" s="101">
        <v>0</v>
      </c>
      <c r="BC20" s="101">
        <v>0</v>
      </c>
    </row>
    <row r="21" spans="1:55" s="103" customFormat="1" ht="13.5" customHeight="1">
      <c r="A21" s="113" t="s">
        <v>26</v>
      </c>
      <c r="B21" s="111" t="s">
        <v>288</v>
      </c>
      <c r="C21" s="99" t="s">
        <v>289</v>
      </c>
      <c r="D21" s="101">
        <f>SUM(E21,+H21,+K21)</f>
        <v>3765</v>
      </c>
      <c r="E21" s="101">
        <f>SUM(F21:G21)</f>
        <v>0</v>
      </c>
      <c r="F21" s="101">
        <v>0</v>
      </c>
      <c r="G21" s="101">
        <v>0</v>
      </c>
      <c r="H21" s="101">
        <f>SUM(I21:J21)</f>
        <v>770</v>
      </c>
      <c r="I21" s="101">
        <v>770</v>
      </c>
      <c r="J21" s="101">
        <v>0</v>
      </c>
      <c r="K21" s="101">
        <f>SUM(L21:M21)</f>
        <v>2995</v>
      </c>
      <c r="L21" s="101">
        <v>0</v>
      </c>
      <c r="M21" s="101">
        <v>2995</v>
      </c>
      <c r="N21" s="101">
        <f>SUM(O21,+V21,+AC21)</f>
        <v>3765</v>
      </c>
      <c r="O21" s="101">
        <f>SUM(P21:U21)</f>
        <v>770</v>
      </c>
      <c r="P21" s="101">
        <v>770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2995</v>
      </c>
      <c r="W21" s="101">
        <v>2995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151</v>
      </c>
      <c r="AG21" s="101">
        <v>151</v>
      </c>
      <c r="AH21" s="101">
        <v>0</v>
      </c>
      <c r="AI21" s="101">
        <v>0</v>
      </c>
      <c r="AJ21" s="101">
        <f>SUM(AK21:AS21)</f>
        <v>151</v>
      </c>
      <c r="AK21" s="101">
        <v>0</v>
      </c>
      <c r="AL21" s="101">
        <v>0</v>
      </c>
      <c r="AM21" s="101">
        <v>151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26</v>
      </c>
      <c r="B22" s="111" t="s">
        <v>290</v>
      </c>
      <c r="C22" s="99" t="s">
        <v>291</v>
      </c>
      <c r="D22" s="101">
        <f>SUM(E22,+H22,+K22)</f>
        <v>10086</v>
      </c>
      <c r="E22" s="101">
        <f>SUM(F22:G22)</f>
        <v>0</v>
      </c>
      <c r="F22" s="101">
        <v>0</v>
      </c>
      <c r="G22" s="101">
        <v>0</v>
      </c>
      <c r="H22" s="101">
        <f>SUM(I22:J22)</f>
        <v>3116</v>
      </c>
      <c r="I22" s="101">
        <v>3116</v>
      </c>
      <c r="J22" s="101">
        <v>0</v>
      </c>
      <c r="K22" s="101">
        <f>SUM(L22:M22)</f>
        <v>6970</v>
      </c>
      <c r="L22" s="101">
        <v>0</v>
      </c>
      <c r="M22" s="101">
        <v>6970</v>
      </c>
      <c r="N22" s="101">
        <f>SUM(O22,+V22,+AC22)</f>
        <v>10086</v>
      </c>
      <c r="O22" s="101">
        <f>SUM(P22:U22)</f>
        <v>3116</v>
      </c>
      <c r="P22" s="101">
        <v>3116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6970</v>
      </c>
      <c r="W22" s="101">
        <v>6970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374</v>
      </c>
      <c r="AG22" s="101">
        <v>374</v>
      </c>
      <c r="AH22" s="101">
        <v>0</v>
      </c>
      <c r="AI22" s="101">
        <v>0</v>
      </c>
      <c r="AJ22" s="101">
        <f>SUM(AK22:AS22)</f>
        <v>374</v>
      </c>
      <c r="AK22" s="101">
        <v>0</v>
      </c>
      <c r="AL22" s="101">
        <v>0</v>
      </c>
      <c r="AM22" s="101">
        <v>374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26</v>
      </c>
      <c r="B23" s="111" t="s">
        <v>292</v>
      </c>
      <c r="C23" s="99" t="s">
        <v>293</v>
      </c>
      <c r="D23" s="101">
        <f>SUM(E23,+H23,+K23)</f>
        <v>8508</v>
      </c>
      <c r="E23" s="101">
        <f>SUM(F23:G23)</f>
        <v>811</v>
      </c>
      <c r="F23" s="101">
        <v>639</v>
      </c>
      <c r="G23" s="101">
        <v>172</v>
      </c>
      <c r="H23" s="101">
        <f>SUM(I23:J23)</f>
        <v>2628</v>
      </c>
      <c r="I23" s="101">
        <v>2628</v>
      </c>
      <c r="J23" s="101">
        <v>0</v>
      </c>
      <c r="K23" s="101">
        <f>SUM(L23:M23)</f>
        <v>5069</v>
      </c>
      <c r="L23" s="101">
        <v>0</v>
      </c>
      <c r="M23" s="101">
        <v>5069</v>
      </c>
      <c r="N23" s="101">
        <f>SUM(O23,+V23,+AC23)</f>
        <v>8509</v>
      </c>
      <c r="O23" s="101">
        <f>SUM(P23:U23)</f>
        <v>3268</v>
      </c>
      <c r="P23" s="101">
        <v>0</v>
      </c>
      <c r="Q23" s="101">
        <v>0</v>
      </c>
      <c r="R23" s="101">
        <v>0</v>
      </c>
      <c r="S23" s="101">
        <v>3268</v>
      </c>
      <c r="T23" s="101">
        <v>0</v>
      </c>
      <c r="U23" s="101">
        <v>0</v>
      </c>
      <c r="V23" s="101">
        <f>SUM(W23:AB23)</f>
        <v>5241</v>
      </c>
      <c r="W23" s="101">
        <v>5241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209</v>
      </c>
      <c r="AG23" s="101">
        <v>209</v>
      </c>
      <c r="AH23" s="101">
        <v>0</v>
      </c>
      <c r="AI23" s="101">
        <v>0</v>
      </c>
      <c r="AJ23" s="101">
        <f>SUM(AK23:AS23)</f>
        <v>209</v>
      </c>
      <c r="AK23" s="101">
        <v>0</v>
      </c>
      <c r="AL23" s="101">
        <v>0</v>
      </c>
      <c r="AM23" s="101">
        <v>97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112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112</v>
      </c>
      <c r="BA23" s="101">
        <v>112</v>
      </c>
      <c r="BB23" s="101">
        <v>0</v>
      </c>
      <c r="BC23" s="101">
        <v>0</v>
      </c>
    </row>
    <row r="24" spans="1:55" s="103" customFormat="1" ht="13.5" customHeight="1">
      <c r="A24" s="113" t="s">
        <v>26</v>
      </c>
      <c r="B24" s="111" t="s">
        <v>294</v>
      </c>
      <c r="C24" s="99" t="s">
        <v>295</v>
      </c>
      <c r="D24" s="101">
        <f>SUM(E24,+H24,+K24)</f>
        <v>1712</v>
      </c>
      <c r="E24" s="101">
        <f>SUM(F24:G24)</f>
        <v>0</v>
      </c>
      <c r="F24" s="101">
        <v>0</v>
      </c>
      <c r="G24" s="101">
        <v>0</v>
      </c>
      <c r="H24" s="101">
        <f>SUM(I24:J24)</f>
        <v>904</v>
      </c>
      <c r="I24" s="101">
        <v>904</v>
      </c>
      <c r="J24" s="101">
        <v>0</v>
      </c>
      <c r="K24" s="101">
        <f>SUM(L24:M24)</f>
        <v>808</v>
      </c>
      <c r="L24" s="101">
        <v>0</v>
      </c>
      <c r="M24" s="101">
        <v>808</v>
      </c>
      <c r="N24" s="101">
        <f>SUM(O24,+V24,+AC24)</f>
        <v>1712</v>
      </c>
      <c r="O24" s="101">
        <f>SUM(P24:U24)</f>
        <v>904</v>
      </c>
      <c r="P24" s="101">
        <v>0</v>
      </c>
      <c r="Q24" s="101">
        <v>0</v>
      </c>
      <c r="R24" s="101">
        <v>0</v>
      </c>
      <c r="S24" s="101">
        <v>904</v>
      </c>
      <c r="T24" s="101">
        <v>0</v>
      </c>
      <c r="U24" s="101">
        <v>0</v>
      </c>
      <c r="V24" s="101">
        <f>SUM(W24:AB24)</f>
        <v>808</v>
      </c>
      <c r="W24" s="101">
        <v>0</v>
      </c>
      <c r="X24" s="101">
        <v>0</v>
      </c>
      <c r="Y24" s="101">
        <v>0</v>
      </c>
      <c r="Z24" s="101">
        <v>808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26</v>
      </c>
      <c r="B25" s="111" t="s">
        <v>296</v>
      </c>
      <c r="C25" s="99" t="s">
        <v>297</v>
      </c>
      <c r="D25" s="101">
        <f>SUM(E25,+H25,+K25)</f>
        <v>4223</v>
      </c>
      <c r="E25" s="101">
        <f>SUM(F25:G25)</f>
        <v>0</v>
      </c>
      <c r="F25" s="101">
        <v>0</v>
      </c>
      <c r="G25" s="101">
        <v>0</v>
      </c>
      <c r="H25" s="101">
        <f>SUM(I25:J25)</f>
        <v>1187</v>
      </c>
      <c r="I25" s="101">
        <v>1187</v>
      </c>
      <c r="J25" s="101">
        <v>0</v>
      </c>
      <c r="K25" s="101">
        <f>SUM(L25:M25)</f>
        <v>3036</v>
      </c>
      <c r="L25" s="101">
        <v>0</v>
      </c>
      <c r="M25" s="101">
        <v>3036</v>
      </c>
      <c r="N25" s="101">
        <f>SUM(O25,+V25,+AC25)</f>
        <v>4223</v>
      </c>
      <c r="O25" s="101">
        <f>SUM(P25:U25)</f>
        <v>1187</v>
      </c>
      <c r="P25" s="101">
        <v>1187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3036</v>
      </c>
      <c r="W25" s="101">
        <v>3036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22</v>
      </c>
      <c r="AG25" s="101">
        <v>22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22</v>
      </c>
      <c r="AU25" s="101">
        <v>22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26</v>
      </c>
      <c r="B26" s="111" t="s">
        <v>298</v>
      </c>
      <c r="C26" s="99" t="s">
        <v>299</v>
      </c>
      <c r="D26" s="101">
        <f>SUM(E26,+H26,+K26)</f>
        <v>9518</v>
      </c>
      <c r="E26" s="101">
        <f>SUM(F26:G26)</f>
        <v>0</v>
      </c>
      <c r="F26" s="101">
        <v>0</v>
      </c>
      <c r="G26" s="101">
        <v>0</v>
      </c>
      <c r="H26" s="101">
        <f>SUM(I26:J26)</f>
        <v>1232</v>
      </c>
      <c r="I26" s="101">
        <v>1232</v>
      </c>
      <c r="J26" s="101">
        <v>0</v>
      </c>
      <c r="K26" s="101">
        <f>SUM(L26:M26)</f>
        <v>8286</v>
      </c>
      <c r="L26" s="101">
        <v>0</v>
      </c>
      <c r="M26" s="101">
        <v>8286</v>
      </c>
      <c r="N26" s="101">
        <f>SUM(O26,+V26,+AC26)</f>
        <v>9518</v>
      </c>
      <c r="O26" s="101">
        <f>SUM(P26:U26)</f>
        <v>1232</v>
      </c>
      <c r="P26" s="101">
        <v>1232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8286</v>
      </c>
      <c r="W26" s="101">
        <v>8286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26</v>
      </c>
      <c r="AG26" s="101">
        <v>26</v>
      </c>
      <c r="AH26" s="101">
        <v>0</v>
      </c>
      <c r="AI26" s="101">
        <v>0</v>
      </c>
      <c r="AJ26" s="101">
        <f>SUM(AK26:AS26)</f>
        <v>379</v>
      </c>
      <c r="AK26" s="101">
        <v>379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26</v>
      </c>
      <c r="AU26" s="101">
        <v>26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26</v>
      </c>
      <c r="B27" s="111" t="s">
        <v>300</v>
      </c>
      <c r="C27" s="99" t="s">
        <v>301</v>
      </c>
      <c r="D27" s="101">
        <f>SUM(E27,+H27,+K27)</f>
        <v>14009</v>
      </c>
      <c r="E27" s="101">
        <f>SUM(F27:G27)</f>
        <v>0</v>
      </c>
      <c r="F27" s="101">
        <v>0</v>
      </c>
      <c r="G27" s="101">
        <v>0</v>
      </c>
      <c r="H27" s="101">
        <f>SUM(I27:J27)</f>
        <v>14009</v>
      </c>
      <c r="I27" s="101">
        <v>2787</v>
      </c>
      <c r="J27" s="101">
        <v>11222</v>
      </c>
      <c r="K27" s="101">
        <f>SUM(L27:M27)</f>
        <v>0</v>
      </c>
      <c r="L27" s="101">
        <v>0</v>
      </c>
      <c r="M27" s="101">
        <v>0</v>
      </c>
      <c r="N27" s="101">
        <f>SUM(O27,+V27,+AC27)</f>
        <v>14009</v>
      </c>
      <c r="O27" s="101">
        <f>SUM(P27:U27)</f>
        <v>2787</v>
      </c>
      <c r="P27" s="101">
        <v>0</v>
      </c>
      <c r="Q27" s="101">
        <v>0</v>
      </c>
      <c r="R27" s="101">
        <v>0</v>
      </c>
      <c r="S27" s="101">
        <v>2787</v>
      </c>
      <c r="T27" s="101">
        <v>0</v>
      </c>
      <c r="U27" s="101">
        <v>0</v>
      </c>
      <c r="V27" s="101">
        <f>SUM(W27:AB27)</f>
        <v>11222</v>
      </c>
      <c r="W27" s="101">
        <v>0</v>
      </c>
      <c r="X27" s="101">
        <v>0</v>
      </c>
      <c r="Y27" s="101">
        <v>0</v>
      </c>
      <c r="Z27" s="101">
        <v>11222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26</v>
      </c>
      <c r="B28" s="111" t="s">
        <v>302</v>
      </c>
      <c r="C28" s="99" t="s">
        <v>303</v>
      </c>
      <c r="D28" s="101">
        <f>SUM(E28,+H28,+K28)</f>
        <v>3606</v>
      </c>
      <c r="E28" s="101">
        <f>SUM(F28:G28)</f>
        <v>945</v>
      </c>
      <c r="F28" s="101">
        <v>945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2661</v>
      </c>
      <c r="L28" s="101">
        <v>0</v>
      </c>
      <c r="M28" s="101">
        <v>2661</v>
      </c>
      <c r="N28" s="101">
        <f>SUM(O28,+V28,+AC28)</f>
        <v>3606</v>
      </c>
      <c r="O28" s="101">
        <f>SUM(P28:U28)</f>
        <v>945</v>
      </c>
      <c r="P28" s="101">
        <v>945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2661</v>
      </c>
      <c r="W28" s="101">
        <v>2661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524</v>
      </c>
      <c r="AG28" s="101">
        <v>524</v>
      </c>
      <c r="AH28" s="101">
        <v>0</v>
      </c>
      <c r="AI28" s="101">
        <v>0</v>
      </c>
      <c r="AJ28" s="101">
        <f>SUM(AK28:AS28)</f>
        <v>524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24</v>
      </c>
      <c r="AR28" s="101">
        <v>0</v>
      </c>
      <c r="AS28" s="101">
        <v>500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26</v>
      </c>
      <c r="B29" s="111" t="s">
        <v>304</v>
      </c>
      <c r="C29" s="99" t="s">
        <v>305</v>
      </c>
      <c r="D29" s="101">
        <f>SUM(E29,+H29,+K29)</f>
        <v>1522</v>
      </c>
      <c r="E29" s="101">
        <f>SUM(F29:G29)</f>
        <v>40</v>
      </c>
      <c r="F29" s="101">
        <v>0</v>
      </c>
      <c r="G29" s="101">
        <v>40</v>
      </c>
      <c r="H29" s="101">
        <f>SUM(I29:J29)</f>
        <v>1482</v>
      </c>
      <c r="I29" s="101">
        <v>509</v>
      </c>
      <c r="J29" s="101">
        <v>973</v>
      </c>
      <c r="K29" s="101">
        <f>SUM(L29:M29)</f>
        <v>0</v>
      </c>
      <c r="L29" s="101">
        <v>0</v>
      </c>
      <c r="M29" s="101">
        <v>0</v>
      </c>
      <c r="N29" s="101">
        <f>SUM(O29,+V29,+AC29)</f>
        <v>1522</v>
      </c>
      <c r="O29" s="101">
        <f>SUM(P29:U29)</f>
        <v>509</v>
      </c>
      <c r="P29" s="101">
        <v>509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1013</v>
      </c>
      <c r="W29" s="101">
        <v>1013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719</v>
      </c>
      <c r="AG29" s="101">
        <v>719</v>
      </c>
      <c r="AH29" s="101">
        <v>0</v>
      </c>
      <c r="AI29" s="101">
        <v>0</v>
      </c>
      <c r="AJ29" s="101">
        <f>SUM(AK29:AS29)</f>
        <v>719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719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26</v>
      </c>
      <c r="B30" s="111" t="s">
        <v>306</v>
      </c>
      <c r="C30" s="99" t="s">
        <v>307</v>
      </c>
      <c r="D30" s="101">
        <f>SUM(E30,+H30,+K30)</f>
        <v>17204</v>
      </c>
      <c r="E30" s="101">
        <f>SUM(F30:G30)</f>
        <v>4571</v>
      </c>
      <c r="F30" s="101">
        <v>0</v>
      </c>
      <c r="G30" s="101">
        <v>4571</v>
      </c>
      <c r="H30" s="101">
        <f>SUM(I30:J30)</f>
        <v>10078</v>
      </c>
      <c r="I30" s="101">
        <v>0</v>
      </c>
      <c r="J30" s="101">
        <v>10078</v>
      </c>
      <c r="K30" s="101">
        <f>SUM(L30:M30)</f>
        <v>2555</v>
      </c>
      <c r="L30" s="101">
        <v>2555</v>
      </c>
      <c r="M30" s="101">
        <v>0</v>
      </c>
      <c r="N30" s="101">
        <f>SUM(O30,+V30,+AC30)</f>
        <v>17230</v>
      </c>
      <c r="O30" s="101">
        <f>SUM(P30:U30)</f>
        <v>2555</v>
      </c>
      <c r="P30" s="101">
        <v>2555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14649</v>
      </c>
      <c r="W30" s="101">
        <v>14649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26</v>
      </c>
      <c r="AD30" s="101">
        <v>26</v>
      </c>
      <c r="AE30" s="101">
        <v>0</v>
      </c>
      <c r="AF30" s="101">
        <f>SUM(AG30:AI30)</f>
        <v>3</v>
      </c>
      <c r="AG30" s="101">
        <v>3</v>
      </c>
      <c r="AH30" s="101">
        <v>0</v>
      </c>
      <c r="AI30" s="101">
        <v>0</v>
      </c>
      <c r="AJ30" s="101">
        <f>SUM(AK30:AS30)</f>
        <v>3</v>
      </c>
      <c r="AK30" s="101">
        <v>0</v>
      </c>
      <c r="AL30" s="101">
        <v>0</v>
      </c>
      <c r="AM30" s="101">
        <v>3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240</v>
      </c>
      <c r="BA30" s="101">
        <v>240</v>
      </c>
      <c r="BB30" s="101">
        <v>0</v>
      </c>
      <c r="BC30" s="101">
        <v>0</v>
      </c>
    </row>
    <row r="31" spans="1:55" s="103" customFormat="1" ht="13.5" customHeight="1">
      <c r="A31" s="113" t="s">
        <v>26</v>
      </c>
      <c r="B31" s="111" t="s">
        <v>308</v>
      </c>
      <c r="C31" s="99" t="s">
        <v>309</v>
      </c>
      <c r="D31" s="101">
        <f>SUM(E31,+H31,+K31)</f>
        <v>11594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11594</v>
      </c>
      <c r="L31" s="101">
        <v>2465</v>
      </c>
      <c r="M31" s="101">
        <v>9129</v>
      </c>
      <c r="N31" s="101">
        <f>SUM(O31,+V31,+AC31)</f>
        <v>11594</v>
      </c>
      <c r="O31" s="101">
        <f>SUM(P31:U31)</f>
        <v>2465</v>
      </c>
      <c r="P31" s="101">
        <v>2465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9129</v>
      </c>
      <c r="W31" s="101">
        <v>9129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729</v>
      </c>
      <c r="AG31" s="101">
        <v>729</v>
      </c>
      <c r="AH31" s="101">
        <v>0</v>
      </c>
      <c r="AI31" s="101">
        <v>0</v>
      </c>
      <c r="AJ31" s="101">
        <f>SUM(AK31:AS31)</f>
        <v>729</v>
      </c>
      <c r="AK31" s="101">
        <v>0</v>
      </c>
      <c r="AL31" s="101">
        <v>0</v>
      </c>
      <c r="AM31" s="101">
        <v>18</v>
      </c>
      <c r="AN31" s="101">
        <v>671</v>
      </c>
      <c r="AO31" s="101">
        <v>0</v>
      </c>
      <c r="AP31" s="101">
        <v>0</v>
      </c>
      <c r="AQ31" s="101">
        <v>0</v>
      </c>
      <c r="AR31" s="101">
        <v>0</v>
      </c>
      <c r="AS31" s="101">
        <v>40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26</v>
      </c>
      <c r="B32" s="111" t="s">
        <v>310</v>
      </c>
      <c r="C32" s="99" t="s">
        <v>311</v>
      </c>
      <c r="D32" s="101">
        <f>SUM(E32,+H32,+K32)</f>
        <v>5408</v>
      </c>
      <c r="E32" s="101">
        <f>SUM(F32:G32)</f>
        <v>5408</v>
      </c>
      <c r="F32" s="101">
        <v>561</v>
      </c>
      <c r="G32" s="101">
        <v>4847</v>
      </c>
      <c r="H32" s="101">
        <f>SUM(I32:J32)</f>
        <v>0</v>
      </c>
      <c r="I32" s="101">
        <v>0</v>
      </c>
      <c r="J32" s="101">
        <v>0</v>
      </c>
      <c r="K32" s="101">
        <f>SUM(L32:M32)</f>
        <v>0</v>
      </c>
      <c r="L32" s="101">
        <v>0</v>
      </c>
      <c r="M32" s="101">
        <v>0</v>
      </c>
      <c r="N32" s="101">
        <f>SUM(O32,+V32,+AC32)</f>
        <v>5408</v>
      </c>
      <c r="O32" s="101">
        <f>SUM(P32:U32)</f>
        <v>561</v>
      </c>
      <c r="P32" s="101">
        <v>561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4847</v>
      </c>
      <c r="W32" s="101">
        <v>4847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12</v>
      </c>
      <c r="AG32" s="101">
        <v>12</v>
      </c>
      <c r="AH32" s="101">
        <v>0</v>
      </c>
      <c r="AI32" s="101">
        <v>0</v>
      </c>
      <c r="AJ32" s="101">
        <f>SUM(AK32:AS32)</f>
        <v>263</v>
      </c>
      <c r="AK32" s="101">
        <v>263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12</v>
      </c>
      <c r="AU32" s="101">
        <v>12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26</v>
      </c>
      <c r="B33" s="111" t="s">
        <v>312</v>
      </c>
      <c r="C33" s="99" t="s">
        <v>313</v>
      </c>
      <c r="D33" s="101">
        <f>SUM(E33,+H33,+K33)</f>
        <v>8011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8011</v>
      </c>
      <c r="L33" s="101">
        <v>1323</v>
      </c>
      <c r="M33" s="101">
        <v>6688</v>
      </c>
      <c r="N33" s="101">
        <f>SUM(O33,+V33,+AC33)</f>
        <v>8011</v>
      </c>
      <c r="O33" s="101">
        <f>SUM(P33:U33)</f>
        <v>1323</v>
      </c>
      <c r="P33" s="101">
        <v>0</v>
      </c>
      <c r="Q33" s="101">
        <v>0</v>
      </c>
      <c r="R33" s="101">
        <v>0</v>
      </c>
      <c r="S33" s="101">
        <v>1323</v>
      </c>
      <c r="T33" s="101">
        <v>0</v>
      </c>
      <c r="U33" s="101">
        <v>0</v>
      </c>
      <c r="V33" s="101">
        <f>SUM(W33:AB33)</f>
        <v>6688</v>
      </c>
      <c r="W33" s="101">
        <v>0</v>
      </c>
      <c r="X33" s="101">
        <v>0</v>
      </c>
      <c r="Y33" s="101">
        <v>0</v>
      </c>
      <c r="Z33" s="101">
        <v>6688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26</v>
      </c>
      <c r="B34" s="111" t="s">
        <v>314</v>
      </c>
      <c r="C34" s="99" t="s">
        <v>315</v>
      </c>
      <c r="D34" s="101">
        <f>SUM(E34,+H34,+K34)</f>
        <v>6216</v>
      </c>
      <c r="E34" s="101">
        <f>SUM(F34:G34)</f>
        <v>0</v>
      </c>
      <c r="F34" s="101">
        <v>0</v>
      </c>
      <c r="G34" s="101">
        <v>0</v>
      </c>
      <c r="H34" s="101">
        <f>SUM(I34:J34)</f>
        <v>780</v>
      </c>
      <c r="I34" s="101">
        <v>780</v>
      </c>
      <c r="J34" s="101">
        <v>0</v>
      </c>
      <c r="K34" s="101">
        <f>SUM(L34:M34)</f>
        <v>5436</v>
      </c>
      <c r="L34" s="101">
        <v>0</v>
      </c>
      <c r="M34" s="101">
        <v>5436</v>
      </c>
      <c r="N34" s="101">
        <f>SUM(O34,+V34,+AC34)</f>
        <v>6216</v>
      </c>
      <c r="O34" s="101">
        <f>SUM(P34:U34)</f>
        <v>780</v>
      </c>
      <c r="P34" s="101">
        <v>780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5436</v>
      </c>
      <c r="W34" s="101">
        <v>5436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64</v>
      </c>
      <c r="AG34" s="101">
        <v>64</v>
      </c>
      <c r="AH34" s="101">
        <v>0</v>
      </c>
      <c r="AI34" s="101">
        <v>0</v>
      </c>
      <c r="AJ34" s="101">
        <f>SUM(AK34:AS34)</f>
        <v>64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64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26</v>
      </c>
      <c r="B35" s="111" t="s">
        <v>316</v>
      </c>
      <c r="C35" s="99" t="s">
        <v>317</v>
      </c>
      <c r="D35" s="101">
        <f>SUM(E35,+H35,+K35)</f>
        <v>5853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5853</v>
      </c>
      <c r="L35" s="101">
        <v>1776</v>
      </c>
      <c r="M35" s="101">
        <v>4077</v>
      </c>
      <c r="N35" s="101">
        <f>SUM(O35,+V35,+AC35)</f>
        <v>5853</v>
      </c>
      <c r="O35" s="101">
        <f>SUM(P35:U35)</f>
        <v>1776</v>
      </c>
      <c r="P35" s="101">
        <v>1776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4077</v>
      </c>
      <c r="W35" s="101">
        <v>4077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34</v>
      </c>
      <c r="AG35" s="101">
        <v>34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34</v>
      </c>
      <c r="AU35" s="101">
        <v>34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26</v>
      </c>
      <c r="B36" s="111" t="s">
        <v>318</v>
      </c>
      <c r="C36" s="99" t="s">
        <v>319</v>
      </c>
      <c r="D36" s="101">
        <f>SUM(E36,+H36,+K36)</f>
        <v>6213</v>
      </c>
      <c r="E36" s="101">
        <f>SUM(F36:G36)</f>
        <v>0</v>
      </c>
      <c r="F36" s="101">
        <v>0</v>
      </c>
      <c r="G36" s="101">
        <v>0</v>
      </c>
      <c r="H36" s="101">
        <f>SUM(I36:J36)</f>
        <v>1285</v>
      </c>
      <c r="I36" s="101">
        <v>1285</v>
      </c>
      <c r="J36" s="101">
        <v>0</v>
      </c>
      <c r="K36" s="101">
        <f>SUM(L36:M36)</f>
        <v>4928</v>
      </c>
      <c r="L36" s="101">
        <v>0</v>
      </c>
      <c r="M36" s="101">
        <v>4928</v>
      </c>
      <c r="N36" s="101">
        <f>SUM(O36,+V36,+AC36)</f>
        <v>6213</v>
      </c>
      <c r="O36" s="101">
        <f>SUM(P36:U36)</f>
        <v>1285</v>
      </c>
      <c r="P36" s="101">
        <v>1285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4928</v>
      </c>
      <c r="W36" s="101">
        <v>4928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113</v>
      </c>
      <c r="AG36" s="101">
        <v>113</v>
      </c>
      <c r="AH36" s="101">
        <v>0</v>
      </c>
      <c r="AI36" s="101">
        <v>0</v>
      </c>
      <c r="AJ36" s="101">
        <f>SUM(AK36:AS36)</f>
        <v>113</v>
      </c>
      <c r="AK36" s="101">
        <v>0</v>
      </c>
      <c r="AL36" s="101">
        <v>0</v>
      </c>
      <c r="AM36" s="101">
        <v>6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107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26</v>
      </c>
      <c r="B37" s="111" t="s">
        <v>320</v>
      </c>
      <c r="C37" s="99" t="s">
        <v>321</v>
      </c>
      <c r="D37" s="101">
        <f>SUM(E37,+H37,+K37)</f>
        <v>371</v>
      </c>
      <c r="E37" s="101">
        <f>SUM(F37:G37)</f>
        <v>0</v>
      </c>
      <c r="F37" s="101">
        <v>0</v>
      </c>
      <c r="G37" s="101">
        <v>0</v>
      </c>
      <c r="H37" s="101">
        <f>SUM(I37:J37)</f>
        <v>230</v>
      </c>
      <c r="I37" s="101">
        <v>230</v>
      </c>
      <c r="J37" s="101">
        <v>0</v>
      </c>
      <c r="K37" s="101">
        <f>SUM(L37:M37)</f>
        <v>141</v>
      </c>
      <c r="L37" s="101">
        <v>0</v>
      </c>
      <c r="M37" s="101">
        <v>141</v>
      </c>
      <c r="N37" s="101">
        <f>SUM(O37,+V37,+AC37)</f>
        <v>371</v>
      </c>
      <c r="O37" s="101">
        <f>SUM(P37:U37)</f>
        <v>230</v>
      </c>
      <c r="P37" s="101">
        <v>230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141</v>
      </c>
      <c r="W37" s="101">
        <v>141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12</v>
      </c>
      <c r="AG37" s="101">
        <v>12</v>
      </c>
      <c r="AH37" s="101">
        <v>0</v>
      </c>
      <c r="AI37" s="101">
        <v>0</v>
      </c>
      <c r="AJ37" s="101">
        <f>SUM(AK37:AS37)</f>
        <v>12</v>
      </c>
      <c r="AK37" s="101">
        <v>0</v>
      </c>
      <c r="AL37" s="101">
        <v>0</v>
      </c>
      <c r="AM37" s="101">
        <v>12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26</v>
      </c>
      <c r="B38" s="111" t="s">
        <v>322</v>
      </c>
      <c r="C38" s="99" t="s">
        <v>323</v>
      </c>
      <c r="D38" s="101">
        <f>SUM(E38,+H38,+K38)</f>
        <v>6177</v>
      </c>
      <c r="E38" s="101">
        <f>SUM(F38:G38)</f>
        <v>0</v>
      </c>
      <c r="F38" s="101">
        <v>0</v>
      </c>
      <c r="G38" s="101">
        <v>0</v>
      </c>
      <c r="H38" s="101">
        <f>SUM(I38:J38)</f>
        <v>6177</v>
      </c>
      <c r="I38" s="101">
        <v>578</v>
      </c>
      <c r="J38" s="101">
        <v>5599</v>
      </c>
      <c r="K38" s="101">
        <f>SUM(L38:M38)</f>
        <v>0</v>
      </c>
      <c r="L38" s="101">
        <v>0</v>
      </c>
      <c r="M38" s="101">
        <v>0</v>
      </c>
      <c r="N38" s="101">
        <f>SUM(O38,+V38,+AC38)</f>
        <v>6177</v>
      </c>
      <c r="O38" s="101">
        <f>SUM(P38:U38)</f>
        <v>578</v>
      </c>
      <c r="P38" s="101">
        <v>578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5599</v>
      </c>
      <c r="W38" s="101">
        <v>5599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1</v>
      </c>
      <c r="AG38" s="101">
        <v>1</v>
      </c>
      <c r="AH38" s="101">
        <v>0</v>
      </c>
      <c r="AI38" s="101">
        <v>0</v>
      </c>
      <c r="AJ38" s="101">
        <f>SUM(AK38:AS38)</f>
        <v>1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1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86</v>
      </c>
      <c r="BA38" s="101">
        <v>86</v>
      </c>
      <c r="BB38" s="101">
        <v>0</v>
      </c>
      <c r="BC38" s="101">
        <v>0</v>
      </c>
    </row>
    <row r="39" spans="1:55" s="103" customFormat="1" ht="13.5" customHeight="1">
      <c r="A39" s="113" t="s">
        <v>26</v>
      </c>
      <c r="B39" s="111" t="s">
        <v>324</v>
      </c>
      <c r="C39" s="99" t="s">
        <v>325</v>
      </c>
      <c r="D39" s="101">
        <f>SUM(E39,+H39,+K39)</f>
        <v>5334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5334</v>
      </c>
      <c r="L39" s="101">
        <v>2601</v>
      </c>
      <c r="M39" s="101">
        <v>2733</v>
      </c>
      <c r="N39" s="101">
        <f>SUM(O39,+V39,+AC39)</f>
        <v>5334</v>
      </c>
      <c r="O39" s="101">
        <f>SUM(P39:U39)</f>
        <v>2601</v>
      </c>
      <c r="P39" s="101">
        <v>2601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2733</v>
      </c>
      <c r="W39" s="101">
        <v>2733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197</v>
      </c>
      <c r="AG39" s="101">
        <v>197</v>
      </c>
      <c r="AH39" s="101">
        <v>0</v>
      </c>
      <c r="AI39" s="101">
        <v>0</v>
      </c>
      <c r="AJ39" s="101">
        <f>SUM(AK39:AS39)</f>
        <v>197</v>
      </c>
      <c r="AK39" s="101">
        <v>0</v>
      </c>
      <c r="AL39" s="101">
        <v>0</v>
      </c>
      <c r="AM39" s="101">
        <v>30</v>
      </c>
      <c r="AN39" s="101">
        <v>156</v>
      </c>
      <c r="AO39" s="101">
        <v>0</v>
      </c>
      <c r="AP39" s="101">
        <v>0</v>
      </c>
      <c r="AQ39" s="101">
        <v>0</v>
      </c>
      <c r="AR39" s="101">
        <v>0</v>
      </c>
      <c r="AS39" s="101">
        <v>11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26</v>
      </c>
      <c r="B40" s="111" t="s">
        <v>326</v>
      </c>
      <c r="C40" s="99" t="s">
        <v>327</v>
      </c>
      <c r="D40" s="101">
        <f>SUM(E40,+H40,+K40)</f>
        <v>2666</v>
      </c>
      <c r="E40" s="101">
        <f>SUM(F40:G40)</f>
        <v>0</v>
      </c>
      <c r="F40" s="101">
        <v>0</v>
      </c>
      <c r="G40" s="101">
        <v>0</v>
      </c>
      <c r="H40" s="101">
        <f>SUM(I40:J40)</f>
        <v>673</v>
      </c>
      <c r="I40" s="101">
        <v>673</v>
      </c>
      <c r="J40" s="101">
        <v>0</v>
      </c>
      <c r="K40" s="101">
        <f>SUM(L40:M40)</f>
        <v>1993</v>
      </c>
      <c r="L40" s="101">
        <v>0</v>
      </c>
      <c r="M40" s="101">
        <v>1993</v>
      </c>
      <c r="N40" s="101">
        <f>SUM(O40,+V40,+AC40)</f>
        <v>2666</v>
      </c>
      <c r="O40" s="101">
        <f>SUM(P40:U40)</f>
        <v>673</v>
      </c>
      <c r="P40" s="101">
        <v>673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1993</v>
      </c>
      <c r="W40" s="101">
        <v>1993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99</v>
      </c>
      <c r="AG40" s="101">
        <v>99</v>
      </c>
      <c r="AH40" s="101">
        <v>0</v>
      </c>
      <c r="AI40" s="101">
        <v>0</v>
      </c>
      <c r="AJ40" s="101">
        <f>SUM(AK40:AS40)</f>
        <v>99</v>
      </c>
      <c r="AK40" s="101">
        <v>0</v>
      </c>
      <c r="AL40" s="101">
        <v>0</v>
      </c>
      <c r="AM40" s="101">
        <v>15</v>
      </c>
      <c r="AN40" s="101">
        <v>78</v>
      </c>
      <c r="AO40" s="101">
        <v>0</v>
      </c>
      <c r="AP40" s="101">
        <v>0</v>
      </c>
      <c r="AQ40" s="101">
        <v>0</v>
      </c>
      <c r="AR40" s="101">
        <v>0</v>
      </c>
      <c r="AS40" s="101">
        <v>6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26</v>
      </c>
      <c r="B41" s="111" t="s">
        <v>328</v>
      </c>
      <c r="C41" s="99" t="s">
        <v>329</v>
      </c>
      <c r="D41" s="101">
        <f>SUM(E41,+H41,+K41)</f>
        <v>7782</v>
      </c>
      <c r="E41" s="101">
        <f>SUM(F41:G41)</f>
        <v>0</v>
      </c>
      <c r="F41" s="101">
        <v>0</v>
      </c>
      <c r="G41" s="101">
        <v>0</v>
      </c>
      <c r="H41" s="101">
        <f>SUM(I41:J41)</f>
        <v>7782</v>
      </c>
      <c r="I41" s="101">
        <v>1239</v>
      </c>
      <c r="J41" s="101">
        <v>6543</v>
      </c>
      <c r="K41" s="101">
        <f>SUM(L41:M41)</f>
        <v>0</v>
      </c>
      <c r="L41" s="101">
        <v>0</v>
      </c>
      <c r="M41" s="101">
        <v>0</v>
      </c>
      <c r="N41" s="101">
        <f>SUM(O41,+V41,+AC41)</f>
        <v>7782</v>
      </c>
      <c r="O41" s="101">
        <f>SUM(P41:U41)</f>
        <v>1239</v>
      </c>
      <c r="P41" s="101">
        <v>1239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6543</v>
      </c>
      <c r="W41" s="101">
        <v>6543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334</v>
      </c>
      <c r="AG41" s="101">
        <v>334</v>
      </c>
      <c r="AH41" s="101">
        <v>0</v>
      </c>
      <c r="AI41" s="101">
        <v>0</v>
      </c>
      <c r="AJ41" s="101">
        <f>SUM(AK41:AS41)</f>
        <v>334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334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26</v>
      </c>
      <c r="B42" s="111" t="s">
        <v>330</v>
      </c>
      <c r="C42" s="99" t="s">
        <v>331</v>
      </c>
      <c r="D42" s="101">
        <f>SUM(E42,+H42,+K42)</f>
        <v>3210</v>
      </c>
      <c r="E42" s="101">
        <f>SUM(F42:G42)</f>
        <v>0</v>
      </c>
      <c r="F42" s="101">
        <v>0</v>
      </c>
      <c r="G42" s="101">
        <v>0</v>
      </c>
      <c r="H42" s="101">
        <f>SUM(I42:J42)</f>
        <v>746</v>
      </c>
      <c r="I42" s="101">
        <v>746</v>
      </c>
      <c r="J42" s="101">
        <v>0</v>
      </c>
      <c r="K42" s="101">
        <f>SUM(L42:M42)</f>
        <v>2464</v>
      </c>
      <c r="L42" s="101">
        <v>0</v>
      </c>
      <c r="M42" s="101">
        <v>2464</v>
      </c>
      <c r="N42" s="101">
        <f>SUM(O42,+V42,+AC42)</f>
        <v>3210</v>
      </c>
      <c r="O42" s="101">
        <f>SUM(P42:U42)</f>
        <v>746</v>
      </c>
      <c r="P42" s="101">
        <v>746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2464</v>
      </c>
      <c r="W42" s="101">
        <v>2464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138</v>
      </c>
      <c r="AG42" s="101">
        <v>138</v>
      </c>
      <c r="AH42" s="101">
        <v>0</v>
      </c>
      <c r="AI42" s="101">
        <v>0</v>
      </c>
      <c r="AJ42" s="101">
        <f>SUM(AK42:AS42)</f>
        <v>138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138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26</v>
      </c>
      <c r="B43" s="111" t="s">
        <v>332</v>
      </c>
      <c r="C43" s="99" t="s">
        <v>333</v>
      </c>
      <c r="D43" s="101">
        <f>SUM(E43,+H43,+K43)</f>
        <v>8482</v>
      </c>
      <c r="E43" s="101">
        <f>SUM(F43:G43)</f>
        <v>0</v>
      </c>
      <c r="F43" s="101">
        <v>0</v>
      </c>
      <c r="G43" s="101">
        <v>0</v>
      </c>
      <c r="H43" s="101">
        <f>SUM(I43:J43)</f>
        <v>118</v>
      </c>
      <c r="I43" s="101">
        <v>118</v>
      </c>
      <c r="J43" s="101">
        <v>0</v>
      </c>
      <c r="K43" s="101">
        <f>SUM(L43:M43)</f>
        <v>8364</v>
      </c>
      <c r="L43" s="101">
        <v>0</v>
      </c>
      <c r="M43" s="101">
        <v>8364</v>
      </c>
      <c r="N43" s="101">
        <f>SUM(O43,+V43,+AC43)</f>
        <v>8482</v>
      </c>
      <c r="O43" s="101">
        <f>SUM(P43:U43)</f>
        <v>118</v>
      </c>
      <c r="P43" s="101">
        <v>118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8364</v>
      </c>
      <c r="W43" s="101">
        <v>8364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365</v>
      </c>
      <c r="AG43" s="101">
        <v>365</v>
      </c>
      <c r="AH43" s="101">
        <v>0</v>
      </c>
      <c r="AI43" s="101">
        <v>0</v>
      </c>
      <c r="AJ43" s="101">
        <f>SUM(AK43:AS43)</f>
        <v>365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365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26</v>
      </c>
      <c r="B44" s="111" t="s">
        <v>334</v>
      </c>
      <c r="C44" s="99" t="s">
        <v>335</v>
      </c>
      <c r="D44" s="101">
        <f>SUM(E44,+H44,+K44)</f>
        <v>769</v>
      </c>
      <c r="E44" s="101">
        <f>SUM(F44:G44)</f>
        <v>0</v>
      </c>
      <c r="F44" s="101">
        <v>0</v>
      </c>
      <c r="G44" s="101">
        <v>0</v>
      </c>
      <c r="H44" s="101">
        <f>SUM(I44:J44)</f>
        <v>307</v>
      </c>
      <c r="I44" s="101">
        <v>307</v>
      </c>
      <c r="J44" s="101">
        <v>0</v>
      </c>
      <c r="K44" s="101">
        <f>SUM(L44:M44)</f>
        <v>462</v>
      </c>
      <c r="L44" s="101">
        <v>0</v>
      </c>
      <c r="M44" s="101">
        <v>462</v>
      </c>
      <c r="N44" s="101">
        <f>SUM(O44,+V44,+AC44)</f>
        <v>769</v>
      </c>
      <c r="O44" s="101">
        <f>SUM(P44:U44)</f>
        <v>307</v>
      </c>
      <c r="P44" s="101">
        <v>307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462</v>
      </c>
      <c r="W44" s="101">
        <v>462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14</v>
      </c>
      <c r="AG44" s="101">
        <v>14</v>
      </c>
      <c r="AH44" s="101">
        <v>0</v>
      </c>
      <c r="AI44" s="101">
        <v>0</v>
      </c>
      <c r="AJ44" s="101">
        <f>SUM(AK44:AS44)</f>
        <v>14</v>
      </c>
      <c r="AK44" s="101">
        <v>0</v>
      </c>
      <c r="AL44" s="101">
        <v>0</v>
      </c>
      <c r="AM44" s="101">
        <v>1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13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26</v>
      </c>
      <c r="B45" s="111" t="s">
        <v>336</v>
      </c>
      <c r="C45" s="99" t="s">
        <v>337</v>
      </c>
      <c r="D45" s="101">
        <f>SUM(E45,+H45,+K45)</f>
        <v>1800</v>
      </c>
      <c r="E45" s="101">
        <f>SUM(F45:G45)</f>
        <v>0</v>
      </c>
      <c r="F45" s="101">
        <v>0</v>
      </c>
      <c r="G45" s="101">
        <v>0</v>
      </c>
      <c r="H45" s="101">
        <f>SUM(I45:J45)</f>
        <v>356</v>
      </c>
      <c r="I45" s="101">
        <v>356</v>
      </c>
      <c r="J45" s="101">
        <v>0</v>
      </c>
      <c r="K45" s="101">
        <f>SUM(L45:M45)</f>
        <v>1444</v>
      </c>
      <c r="L45" s="101">
        <v>0</v>
      </c>
      <c r="M45" s="101">
        <v>1444</v>
      </c>
      <c r="N45" s="101">
        <f>SUM(O45,+V45,+AC45)</f>
        <v>1800</v>
      </c>
      <c r="O45" s="101">
        <f>SUM(P45:U45)</f>
        <v>356</v>
      </c>
      <c r="P45" s="101">
        <v>0</v>
      </c>
      <c r="Q45" s="101">
        <v>0</v>
      </c>
      <c r="R45" s="101">
        <v>0</v>
      </c>
      <c r="S45" s="101">
        <v>356</v>
      </c>
      <c r="T45" s="101">
        <v>0</v>
      </c>
      <c r="U45" s="101">
        <v>0</v>
      </c>
      <c r="V45" s="101">
        <f>SUM(W45:AB45)</f>
        <v>1444</v>
      </c>
      <c r="W45" s="101">
        <v>0</v>
      </c>
      <c r="X45" s="101">
        <v>0</v>
      </c>
      <c r="Y45" s="101">
        <v>0</v>
      </c>
      <c r="Z45" s="101">
        <v>1444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0</v>
      </c>
      <c r="AG45" s="101">
        <v>0</v>
      </c>
      <c r="AH45" s="101">
        <v>0</v>
      </c>
      <c r="AI45" s="101">
        <v>0</v>
      </c>
      <c r="AJ45" s="101">
        <f>SUM(AK45:AS45)</f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26</v>
      </c>
      <c r="B46" s="111" t="s">
        <v>338</v>
      </c>
      <c r="C46" s="99" t="s">
        <v>339</v>
      </c>
      <c r="D46" s="101">
        <f>SUM(E46,+H46,+K46)</f>
        <v>6265</v>
      </c>
      <c r="E46" s="101">
        <f>SUM(F46:G46)</f>
        <v>0</v>
      </c>
      <c r="F46" s="101">
        <v>0</v>
      </c>
      <c r="G46" s="101">
        <v>0</v>
      </c>
      <c r="H46" s="101">
        <f>SUM(I46:J46)</f>
        <v>446</v>
      </c>
      <c r="I46" s="101">
        <v>446</v>
      </c>
      <c r="J46" s="101">
        <v>0</v>
      </c>
      <c r="K46" s="101">
        <f>SUM(L46:M46)</f>
        <v>5819</v>
      </c>
      <c r="L46" s="101">
        <v>0</v>
      </c>
      <c r="M46" s="101">
        <v>5819</v>
      </c>
      <c r="N46" s="101">
        <f>SUM(O46,+V46,+AC46)</f>
        <v>6265</v>
      </c>
      <c r="O46" s="101">
        <f>SUM(P46:U46)</f>
        <v>446</v>
      </c>
      <c r="P46" s="101">
        <v>446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5819</v>
      </c>
      <c r="W46" s="101">
        <v>5819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40</v>
      </c>
      <c r="AG46" s="101">
        <v>40</v>
      </c>
      <c r="AH46" s="101">
        <v>0</v>
      </c>
      <c r="AI46" s="101">
        <v>0</v>
      </c>
      <c r="AJ46" s="101">
        <f>SUM(AK46:AS46)</f>
        <v>365</v>
      </c>
      <c r="AK46" s="101">
        <v>335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30</v>
      </c>
      <c r="AT46" s="101">
        <f>SUM(AU46:AY46)</f>
        <v>10</v>
      </c>
      <c r="AU46" s="101">
        <v>10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26</v>
      </c>
      <c r="B47" s="111" t="s">
        <v>340</v>
      </c>
      <c r="C47" s="99" t="s">
        <v>341</v>
      </c>
      <c r="D47" s="101">
        <f>SUM(E47,+H47,+K47)</f>
        <v>2427</v>
      </c>
      <c r="E47" s="101">
        <f>SUM(F47:G47)</f>
        <v>920</v>
      </c>
      <c r="F47" s="101">
        <v>920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1507</v>
      </c>
      <c r="L47" s="101">
        <v>0</v>
      </c>
      <c r="M47" s="101">
        <v>1507</v>
      </c>
      <c r="N47" s="101">
        <f>SUM(O47,+V47,+AC47)</f>
        <v>2469</v>
      </c>
      <c r="O47" s="101">
        <f>SUM(P47:U47)</f>
        <v>920</v>
      </c>
      <c r="P47" s="101">
        <v>0</v>
      </c>
      <c r="Q47" s="101">
        <v>0</v>
      </c>
      <c r="R47" s="101">
        <v>0</v>
      </c>
      <c r="S47" s="101">
        <v>920</v>
      </c>
      <c r="T47" s="101">
        <v>0</v>
      </c>
      <c r="U47" s="101">
        <v>0</v>
      </c>
      <c r="V47" s="101">
        <f>SUM(W47:AB47)</f>
        <v>1507</v>
      </c>
      <c r="W47" s="101">
        <v>0</v>
      </c>
      <c r="X47" s="101">
        <v>0</v>
      </c>
      <c r="Y47" s="101">
        <v>0</v>
      </c>
      <c r="Z47" s="101">
        <v>1507</v>
      </c>
      <c r="AA47" s="101">
        <v>0</v>
      </c>
      <c r="AB47" s="101">
        <v>0</v>
      </c>
      <c r="AC47" s="101">
        <f>SUM(AD47:AE47)</f>
        <v>42</v>
      </c>
      <c r="AD47" s="101">
        <v>42</v>
      </c>
      <c r="AE47" s="101">
        <v>0</v>
      </c>
      <c r="AF47" s="101">
        <f>SUM(AG47:AI47)</f>
        <v>0</v>
      </c>
      <c r="AG47" s="101">
        <v>0</v>
      </c>
      <c r="AH47" s="101">
        <v>0</v>
      </c>
      <c r="AI47" s="101">
        <v>0</v>
      </c>
      <c r="AJ47" s="101">
        <f>SUM(AK47:AS47)</f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0</v>
      </c>
      <c r="BA47" s="101">
        <v>0</v>
      </c>
      <c r="BB47" s="101">
        <v>0</v>
      </c>
      <c r="BC47" s="101">
        <v>0</v>
      </c>
    </row>
    <row r="48" spans="1:55" s="103" customFormat="1" ht="13.5" customHeight="1">
      <c r="A48" s="113" t="s">
        <v>26</v>
      </c>
      <c r="B48" s="111" t="s">
        <v>342</v>
      </c>
      <c r="C48" s="99" t="s">
        <v>343</v>
      </c>
      <c r="D48" s="101">
        <f>SUM(E48,+H48,+K48)</f>
        <v>2564</v>
      </c>
      <c r="E48" s="101">
        <f>SUM(F48:G48)</f>
        <v>0</v>
      </c>
      <c r="F48" s="101">
        <v>0</v>
      </c>
      <c r="G48" s="101">
        <v>0</v>
      </c>
      <c r="H48" s="101">
        <f>SUM(I48:J48)</f>
        <v>2564</v>
      </c>
      <c r="I48" s="101">
        <v>618</v>
      </c>
      <c r="J48" s="101">
        <v>1946</v>
      </c>
      <c r="K48" s="101">
        <f>SUM(L48:M48)</f>
        <v>0</v>
      </c>
      <c r="L48" s="101">
        <v>0</v>
      </c>
      <c r="M48" s="101">
        <v>0</v>
      </c>
      <c r="N48" s="101">
        <f>SUM(O48,+V48,+AC48)</f>
        <v>2564</v>
      </c>
      <c r="O48" s="101">
        <f>SUM(P48:U48)</f>
        <v>618</v>
      </c>
      <c r="P48" s="101">
        <v>618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1946</v>
      </c>
      <c r="W48" s="101">
        <v>1946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660</v>
      </c>
      <c r="AG48" s="101">
        <v>660</v>
      </c>
      <c r="AH48" s="101">
        <v>0</v>
      </c>
      <c r="AI48" s="101">
        <v>0</v>
      </c>
      <c r="AJ48" s="101">
        <f>SUM(AK48:AS48)</f>
        <v>660</v>
      </c>
      <c r="AK48" s="101">
        <v>0</v>
      </c>
      <c r="AL48" s="101">
        <v>0</v>
      </c>
      <c r="AM48" s="101">
        <v>660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28000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28100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28201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28202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28203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28204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28205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28206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28207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28208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28209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28210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28212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28213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28214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28215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28216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28217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28218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28219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28220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28221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28222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28223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28224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28225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28226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28227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28228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28229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28301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28365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28381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28382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28442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28443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28446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28464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28481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28501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28585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28586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2023-02-16T03:34:49Z</dcterms:modified>
</cp:coreProperties>
</file>