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組合分担金内訳!$A$6:$BE$49</definedName>
    <definedName name="_xlnm._FilterDatabase" localSheetId="3" hidden="1">'廃棄物事業経費（歳出）'!$A$6:$CI$61</definedName>
    <definedName name="_xlnm._FilterDatabase" localSheetId="2" hidden="1">'廃棄物事業経費（歳入）'!$A$6:$AE$61</definedName>
    <definedName name="_xlnm._FilterDatabase" localSheetId="0" hidden="1">'廃棄物事業経費（市町村）'!$A$6:$DJ$49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組合分担金内訳!$2:$50</definedName>
    <definedName name="_xlnm.Print_Area" localSheetId="3">'廃棄物事業経費（歳出）'!$2:$62</definedName>
    <definedName name="_xlnm.Print_Area" localSheetId="2">'廃棄物事業経費（歳入）'!$2:$62</definedName>
    <definedName name="_xlnm.Print_Area" localSheetId="0">'廃棄物事業経費（市町村）'!$2:$50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13" i="5"/>
  <c r="I19" i="5"/>
  <c r="I25" i="5"/>
  <c r="I31" i="5"/>
  <c r="I37" i="5"/>
  <c r="I43" i="5"/>
  <c r="I49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I46" i="5" s="1"/>
  <c r="H47" i="5"/>
  <c r="H48" i="5"/>
  <c r="H49" i="5"/>
  <c r="H50" i="5"/>
  <c r="G8" i="5"/>
  <c r="I8" i="5" s="1"/>
  <c r="G9" i="5"/>
  <c r="I9" i="5" s="1"/>
  <c r="G10" i="5"/>
  <c r="G11" i="5"/>
  <c r="I11" i="5" s="1"/>
  <c r="G12" i="5"/>
  <c r="G13" i="5"/>
  <c r="G14" i="5"/>
  <c r="I14" i="5" s="1"/>
  <c r="G15" i="5"/>
  <c r="I15" i="5" s="1"/>
  <c r="G16" i="5"/>
  <c r="G17" i="5"/>
  <c r="I17" i="5" s="1"/>
  <c r="G18" i="5"/>
  <c r="G19" i="5"/>
  <c r="G20" i="5"/>
  <c r="I20" i="5" s="1"/>
  <c r="G21" i="5"/>
  <c r="I21" i="5" s="1"/>
  <c r="G22" i="5"/>
  <c r="G23" i="5"/>
  <c r="I23" i="5" s="1"/>
  <c r="G24" i="5"/>
  <c r="G25" i="5"/>
  <c r="G26" i="5"/>
  <c r="I26" i="5" s="1"/>
  <c r="G27" i="5"/>
  <c r="I27" i="5" s="1"/>
  <c r="G28" i="5"/>
  <c r="G29" i="5"/>
  <c r="I29" i="5" s="1"/>
  <c r="G30" i="5"/>
  <c r="G31" i="5"/>
  <c r="G32" i="5"/>
  <c r="I32" i="5" s="1"/>
  <c r="G33" i="5"/>
  <c r="I33" i="5" s="1"/>
  <c r="G34" i="5"/>
  <c r="G35" i="5"/>
  <c r="I35" i="5" s="1"/>
  <c r="G36" i="5"/>
  <c r="G37" i="5"/>
  <c r="G38" i="5"/>
  <c r="I38" i="5" s="1"/>
  <c r="G39" i="5"/>
  <c r="I39" i="5" s="1"/>
  <c r="G40" i="5"/>
  <c r="G41" i="5"/>
  <c r="I41" i="5" s="1"/>
  <c r="G42" i="5"/>
  <c r="G43" i="5"/>
  <c r="G44" i="5"/>
  <c r="I44" i="5" s="1"/>
  <c r="G45" i="5"/>
  <c r="I45" i="5" s="1"/>
  <c r="G46" i="5"/>
  <c r="G47" i="5"/>
  <c r="I47" i="5" s="1"/>
  <c r="G48" i="5"/>
  <c r="G49" i="5"/>
  <c r="G50" i="5"/>
  <c r="I50" i="5" s="1"/>
  <c r="F10" i="5"/>
  <c r="F16" i="5"/>
  <c r="F22" i="5"/>
  <c r="F28" i="5"/>
  <c r="F34" i="5"/>
  <c r="F40" i="5"/>
  <c r="F46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F37" i="5" s="1"/>
  <c r="E38" i="5"/>
  <c r="E39" i="5"/>
  <c r="E40" i="5"/>
  <c r="E41" i="5"/>
  <c r="E42" i="5"/>
  <c r="E43" i="5"/>
  <c r="F43" i="5" s="1"/>
  <c r="E44" i="5"/>
  <c r="E45" i="5"/>
  <c r="E46" i="5"/>
  <c r="E47" i="5"/>
  <c r="E48" i="5"/>
  <c r="E49" i="5"/>
  <c r="F49" i="5" s="1"/>
  <c r="E50" i="5"/>
  <c r="D8" i="5"/>
  <c r="F8" i="5" s="1"/>
  <c r="D9" i="5"/>
  <c r="D10" i="5"/>
  <c r="D11" i="5"/>
  <c r="F11" i="5" s="1"/>
  <c r="D12" i="5"/>
  <c r="F12" i="5" s="1"/>
  <c r="D13" i="5"/>
  <c r="D14" i="5"/>
  <c r="F14" i="5" s="1"/>
  <c r="D15" i="5"/>
  <c r="D16" i="5"/>
  <c r="D17" i="5"/>
  <c r="F17" i="5" s="1"/>
  <c r="D18" i="5"/>
  <c r="F18" i="5" s="1"/>
  <c r="D19" i="5"/>
  <c r="D20" i="5"/>
  <c r="F20" i="5" s="1"/>
  <c r="D21" i="5"/>
  <c r="D22" i="5"/>
  <c r="D23" i="5"/>
  <c r="F23" i="5" s="1"/>
  <c r="D24" i="5"/>
  <c r="F24" i="5" s="1"/>
  <c r="D25" i="5"/>
  <c r="D26" i="5"/>
  <c r="F26" i="5" s="1"/>
  <c r="D27" i="5"/>
  <c r="D28" i="5"/>
  <c r="D29" i="5"/>
  <c r="F29" i="5" s="1"/>
  <c r="D30" i="5"/>
  <c r="F30" i="5" s="1"/>
  <c r="D31" i="5"/>
  <c r="D32" i="5"/>
  <c r="F32" i="5" s="1"/>
  <c r="D33" i="5"/>
  <c r="D34" i="5"/>
  <c r="D35" i="5"/>
  <c r="F35" i="5" s="1"/>
  <c r="D36" i="5"/>
  <c r="F36" i="5" s="1"/>
  <c r="D37" i="5"/>
  <c r="D38" i="5"/>
  <c r="F38" i="5" s="1"/>
  <c r="D39" i="5"/>
  <c r="D40" i="5"/>
  <c r="D41" i="5"/>
  <c r="F41" i="5" s="1"/>
  <c r="D42" i="5"/>
  <c r="F42" i="5" s="1"/>
  <c r="D43" i="5"/>
  <c r="D44" i="5"/>
  <c r="F44" i="5" s="1"/>
  <c r="D45" i="5"/>
  <c r="D46" i="5"/>
  <c r="D47" i="5"/>
  <c r="F47" i="5" s="1"/>
  <c r="D48" i="5"/>
  <c r="F48" i="5" s="1"/>
  <c r="D49" i="5"/>
  <c r="D50" i="5"/>
  <c r="F5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V3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I12" i="4"/>
  <c r="BI33" i="4"/>
  <c r="BI55" i="4"/>
  <c r="BH58" i="4"/>
  <c r="BG17" i="4"/>
  <c r="BG31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N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T59" i="4"/>
  <c r="AN59" i="4" s="1"/>
  <c r="BG59" i="4" s="1"/>
  <c r="AT60" i="4"/>
  <c r="AT61" i="4"/>
  <c r="AT62" i="4"/>
  <c r="AO8" i="4"/>
  <c r="AN8" i="4" s="1"/>
  <c r="AO9" i="4"/>
  <c r="AO10" i="4"/>
  <c r="AN10" i="4" s="1"/>
  <c r="BG10" i="4" s="1"/>
  <c r="AO11" i="4"/>
  <c r="AO12" i="4"/>
  <c r="AN12" i="4" s="1"/>
  <c r="AO13" i="4"/>
  <c r="AO14" i="4"/>
  <c r="AN14" i="4" s="1"/>
  <c r="AO15" i="4"/>
  <c r="AO16" i="4"/>
  <c r="AN16" i="4" s="1"/>
  <c r="BG16" i="4" s="1"/>
  <c r="AO17" i="4"/>
  <c r="AO18" i="4"/>
  <c r="AN18" i="4" s="1"/>
  <c r="AO19" i="4"/>
  <c r="AO20" i="4"/>
  <c r="AN20" i="4" s="1"/>
  <c r="BG20" i="4" s="1"/>
  <c r="AO21" i="4"/>
  <c r="AN21" i="4" s="1"/>
  <c r="AO22" i="4"/>
  <c r="AN22" i="4" s="1"/>
  <c r="BG22" i="4" s="1"/>
  <c r="AO23" i="4"/>
  <c r="AO24" i="4"/>
  <c r="AN24" i="4" s="1"/>
  <c r="AO25" i="4"/>
  <c r="AO26" i="4"/>
  <c r="AN26" i="4" s="1"/>
  <c r="AO27" i="4"/>
  <c r="AO28" i="4"/>
  <c r="AN28" i="4" s="1"/>
  <c r="BG28" i="4" s="1"/>
  <c r="AO29" i="4"/>
  <c r="AO30" i="4"/>
  <c r="AN30" i="4" s="1"/>
  <c r="AO31" i="4"/>
  <c r="AO32" i="4"/>
  <c r="AN32" i="4" s="1"/>
  <c r="BG32" i="4" s="1"/>
  <c r="AO33" i="4"/>
  <c r="AO34" i="4"/>
  <c r="AN34" i="4" s="1"/>
  <c r="BG34" i="4" s="1"/>
  <c r="AO35" i="4"/>
  <c r="AO36" i="4"/>
  <c r="AN36" i="4" s="1"/>
  <c r="AO37" i="4"/>
  <c r="AO38" i="4"/>
  <c r="AN38" i="4" s="1"/>
  <c r="BG38" i="4" s="1"/>
  <c r="AO39" i="4"/>
  <c r="AN39" i="4" s="1"/>
  <c r="BG39" i="4" s="1"/>
  <c r="AO40" i="4"/>
  <c r="AN40" i="4" s="1"/>
  <c r="BG40" i="4" s="1"/>
  <c r="AO41" i="4"/>
  <c r="AO42" i="4"/>
  <c r="AN42" i="4" s="1"/>
  <c r="AO43" i="4"/>
  <c r="AO44" i="4"/>
  <c r="AN44" i="4" s="1"/>
  <c r="BG44" i="4" s="1"/>
  <c r="AO45" i="4"/>
  <c r="AO46" i="4"/>
  <c r="AN46" i="4" s="1"/>
  <c r="BG46" i="4" s="1"/>
  <c r="AO47" i="4"/>
  <c r="AO48" i="4"/>
  <c r="AN48" i="4" s="1"/>
  <c r="AO49" i="4"/>
  <c r="AO50" i="4"/>
  <c r="AN50" i="4" s="1"/>
  <c r="BG50" i="4" s="1"/>
  <c r="AO51" i="4"/>
  <c r="AO52" i="4"/>
  <c r="AN52" i="4" s="1"/>
  <c r="BG52" i="4" s="1"/>
  <c r="AO53" i="4"/>
  <c r="AO54" i="4"/>
  <c r="AN54" i="4" s="1"/>
  <c r="AO55" i="4"/>
  <c r="AO56" i="4"/>
  <c r="AN56" i="4" s="1"/>
  <c r="BG56" i="4" s="1"/>
  <c r="AO57" i="4"/>
  <c r="AN57" i="4" s="1"/>
  <c r="BG57" i="4" s="1"/>
  <c r="AO58" i="4"/>
  <c r="AN58" i="4" s="1"/>
  <c r="BG58" i="4" s="1"/>
  <c r="AO59" i="4"/>
  <c r="AO60" i="4"/>
  <c r="AN60" i="4" s="1"/>
  <c r="AO61" i="4"/>
  <c r="AO62" i="4"/>
  <c r="AN62" i="4" s="1"/>
  <c r="BG62" i="4" s="1"/>
  <c r="AN9" i="4"/>
  <c r="BG9" i="4" s="1"/>
  <c r="AN13" i="4"/>
  <c r="AN15" i="4"/>
  <c r="BG15" i="4" s="1"/>
  <c r="AN17" i="4"/>
  <c r="AN19" i="4"/>
  <c r="AN25" i="4"/>
  <c r="BG25" i="4" s="1"/>
  <c r="AN27" i="4"/>
  <c r="BG27" i="4" s="1"/>
  <c r="AN31" i="4"/>
  <c r="AN33" i="4"/>
  <c r="AN37" i="4"/>
  <c r="AN43" i="4"/>
  <c r="AN45" i="4"/>
  <c r="BG45" i="4" s="1"/>
  <c r="AN49" i="4"/>
  <c r="AN51" i="4"/>
  <c r="BG51" i="4" s="1"/>
  <c r="AN55" i="4"/>
  <c r="AN61" i="4"/>
  <c r="AG8" i="4"/>
  <c r="AF8" i="4" s="1"/>
  <c r="AG9" i="4"/>
  <c r="AG10" i="4"/>
  <c r="AF10" i="4" s="1"/>
  <c r="AG11" i="4"/>
  <c r="AG12" i="4"/>
  <c r="AG13" i="4"/>
  <c r="AG14" i="4"/>
  <c r="AF14" i="4" s="1"/>
  <c r="BH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F25" i="4" s="1"/>
  <c r="AG26" i="4"/>
  <c r="BI26" i="4" s="1"/>
  <c r="AG27" i="4"/>
  <c r="AG28" i="4"/>
  <c r="AF28" i="4" s="1"/>
  <c r="AG29" i="4"/>
  <c r="AG30" i="4"/>
  <c r="AF30" i="4" s="1"/>
  <c r="AG31" i="4"/>
  <c r="AF31" i="4" s="1"/>
  <c r="AG32" i="4"/>
  <c r="AF32" i="4" s="1"/>
  <c r="AG33" i="4"/>
  <c r="AG34" i="4"/>
  <c r="AF34" i="4" s="1"/>
  <c r="AG35" i="4"/>
  <c r="AG36" i="4"/>
  <c r="AG37" i="4"/>
  <c r="AF37" i="4" s="1"/>
  <c r="AG38" i="4"/>
  <c r="AF38" i="4" s="1"/>
  <c r="AG39" i="4"/>
  <c r="AG40" i="4"/>
  <c r="AF40" i="4" s="1"/>
  <c r="AG41" i="4"/>
  <c r="AG42" i="4"/>
  <c r="AF42" i="4" s="1"/>
  <c r="AG43" i="4"/>
  <c r="AG44" i="4"/>
  <c r="AF44" i="4" s="1"/>
  <c r="AG45" i="4"/>
  <c r="AG46" i="4"/>
  <c r="AF46" i="4" s="1"/>
  <c r="AG47" i="4"/>
  <c r="AG48" i="4"/>
  <c r="AG49" i="4"/>
  <c r="AG50" i="4"/>
  <c r="AG51" i="4"/>
  <c r="AG52" i="4"/>
  <c r="AF52" i="4" s="1"/>
  <c r="AG53" i="4"/>
  <c r="AG54" i="4"/>
  <c r="AF54" i="4" s="1"/>
  <c r="BG54" i="4" s="1"/>
  <c r="AG55" i="4"/>
  <c r="AG56" i="4"/>
  <c r="AF56" i="4" s="1"/>
  <c r="AG57" i="4"/>
  <c r="AG58" i="4"/>
  <c r="AF58" i="4" s="1"/>
  <c r="AG59" i="4"/>
  <c r="AG60" i="4"/>
  <c r="AF60" i="4" s="1"/>
  <c r="AG61" i="4"/>
  <c r="AF61" i="4" s="1"/>
  <c r="AG62" i="4"/>
  <c r="AF9" i="4"/>
  <c r="AF11" i="4"/>
  <c r="AF12" i="4"/>
  <c r="AF13" i="4"/>
  <c r="AF15" i="4"/>
  <c r="AF17" i="4"/>
  <c r="AF19" i="4"/>
  <c r="AF21" i="4"/>
  <c r="AF23" i="4"/>
  <c r="AF27" i="4"/>
  <c r="AF29" i="4"/>
  <c r="AF33" i="4"/>
  <c r="AF35" i="4"/>
  <c r="AF36" i="4"/>
  <c r="AF39" i="4"/>
  <c r="AF41" i="4"/>
  <c r="AF43" i="4"/>
  <c r="AF45" i="4"/>
  <c r="AF47" i="4"/>
  <c r="AF48" i="4"/>
  <c r="AF49" i="4"/>
  <c r="AF50" i="4"/>
  <c r="AF51" i="4"/>
  <c r="AF53" i="4"/>
  <c r="AF55" i="4"/>
  <c r="AF57" i="4"/>
  <c r="AF59" i="4"/>
  <c r="AF62" i="4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W45" i="4"/>
  <c r="CA45" i="4" s="1"/>
  <c r="W46" i="4"/>
  <c r="CA46" i="4" s="1"/>
  <c r="W47" i="4"/>
  <c r="CA47" i="4" s="1"/>
  <c r="W48" i="4"/>
  <c r="CA48" i="4" s="1"/>
  <c r="W49" i="4"/>
  <c r="CA49" i="4" s="1"/>
  <c r="W50" i="4"/>
  <c r="W51" i="4"/>
  <c r="CA51" i="4" s="1"/>
  <c r="W52" i="4"/>
  <c r="CA52" i="4" s="1"/>
  <c r="W53" i="4"/>
  <c r="CA53" i="4" s="1"/>
  <c r="W54" i="4"/>
  <c r="CA54" i="4" s="1"/>
  <c r="W55" i="4"/>
  <c r="CA55" i="4" s="1"/>
  <c r="W56" i="4"/>
  <c r="W57" i="4"/>
  <c r="CA57" i="4" s="1"/>
  <c r="W58" i="4"/>
  <c r="CA58" i="4" s="1"/>
  <c r="W59" i="4"/>
  <c r="CA59" i="4" s="1"/>
  <c r="W60" i="4"/>
  <c r="CA60" i="4" s="1"/>
  <c r="W61" i="4"/>
  <c r="CA61" i="4" s="1"/>
  <c r="W62" i="4"/>
  <c r="R8" i="4"/>
  <c r="BV8" i="4" s="1"/>
  <c r="R9" i="4"/>
  <c r="BV9" i="4" s="1"/>
  <c r="R10" i="4"/>
  <c r="R11" i="4"/>
  <c r="BV11" i="4" s="1"/>
  <c r="R12" i="4"/>
  <c r="BV12" i="4" s="1"/>
  <c r="R13" i="4"/>
  <c r="R14" i="4"/>
  <c r="BV14" i="4" s="1"/>
  <c r="R15" i="4"/>
  <c r="BV15" i="4" s="1"/>
  <c r="R16" i="4"/>
  <c r="R17" i="4"/>
  <c r="BV17" i="4" s="1"/>
  <c r="R18" i="4"/>
  <c r="BV18" i="4" s="1"/>
  <c r="R19" i="4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R29" i="4"/>
  <c r="R30" i="4"/>
  <c r="BV30" i="4" s="1"/>
  <c r="R31" i="4"/>
  <c r="R32" i="4"/>
  <c r="BV32" i="4" s="1"/>
  <c r="R33" i="4"/>
  <c r="BV33" i="4" s="1"/>
  <c r="R34" i="4"/>
  <c r="R35" i="4"/>
  <c r="R36" i="4"/>
  <c r="R37" i="4"/>
  <c r="R38" i="4"/>
  <c r="BV38" i="4" s="1"/>
  <c r="R39" i="4"/>
  <c r="BV39" i="4" s="1"/>
  <c r="R40" i="4"/>
  <c r="R41" i="4"/>
  <c r="R42" i="4"/>
  <c r="BV42" i="4" s="1"/>
  <c r="R43" i="4"/>
  <c r="R44" i="4"/>
  <c r="BV44" i="4" s="1"/>
  <c r="R45" i="4"/>
  <c r="BV45" i="4" s="1"/>
  <c r="R46" i="4"/>
  <c r="R47" i="4"/>
  <c r="R48" i="4"/>
  <c r="BV48" i="4" s="1"/>
  <c r="R49" i="4"/>
  <c r="R50" i="4"/>
  <c r="BV50" i="4" s="1"/>
  <c r="R51" i="4"/>
  <c r="BV51" i="4" s="1"/>
  <c r="R52" i="4"/>
  <c r="R53" i="4"/>
  <c r="R54" i="4"/>
  <c r="BV54" i="4" s="1"/>
  <c r="R55" i="4"/>
  <c r="R56" i="4"/>
  <c r="BV56" i="4" s="1"/>
  <c r="R57" i="4"/>
  <c r="BV57" i="4" s="1"/>
  <c r="R58" i="4"/>
  <c r="R59" i="4"/>
  <c r="R60" i="4"/>
  <c r="BV60" i="4" s="1"/>
  <c r="R61" i="4"/>
  <c r="R62" i="4"/>
  <c r="BV62" i="4" s="1"/>
  <c r="M8" i="4"/>
  <c r="BQ8" i="4" s="1"/>
  <c r="M9" i="4"/>
  <c r="M10" i="4"/>
  <c r="M11" i="4"/>
  <c r="BQ11" i="4" s="1"/>
  <c r="M12" i="4"/>
  <c r="M13" i="4"/>
  <c r="BQ13" i="4" s="1"/>
  <c r="M14" i="4"/>
  <c r="BQ14" i="4" s="1"/>
  <c r="M15" i="4"/>
  <c r="M16" i="4"/>
  <c r="M17" i="4"/>
  <c r="BQ17" i="4" s="1"/>
  <c r="M18" i="4"/>
  <c r="M19" i="4"/>
  <c r="BQ19" i="4" s="1"/>
  <c r="M20" i="4"/>
  <c r="BQ20" i="4" s="1"/>
  <c r="M21" i="4"/>
  <c r="M22" i="4"/>
  <c r="M23" i="4"/>
  <c r="BQ23" i="4" s="1"/>
  <c r="M24" i="4"/>
  <c r="M25" i="4"/>
  <c r="BQ25" i="4" s="1"/>
  <c r="M26" i="4"/>
  <c r="BQ26" i="4" s="1"/>
  <c r="M27" i="4"/>
  <c r="M28" i="4"/>
  <c r="M29" i="4"/>
  <c r="BQ29" i="4" s="1"/>
  <c r="M30" i="4"/>
  <c r="M31" i="4"/>
  <c r="BQ31" i="4" s="1"/>
  <c r="M32" i="4"/>
  <c r="BQ32" i="4" s="1"/>
  <c r="M33" i="4"/>
  <c r="M34" i="4"/>
  <c r="M35" i="4"/>
  <c r="BQ35" i="4" s="1"/>
  <c r="M36" i="4"/>
  <c r="M37" i="4"/>
  <c r="BQ37" i="4" s="1"/>
  <c r="M38" i="4"/>
  <c r="BQ38" i="4" s="1"/>
  <c r="M39" i="4"/>
  <c r="M40" i="4"/>
  <c r="M41" i="4"/>
  <c r="BQ41" i="4" s="1"/>
  <c r="M42" i="4"/>
  <c r="M43" i="4"/>
  <c r="BQ43" i="4" s="1"/>
  <c r="M44" i="4"/>
  <c r="BQ44" i="4" s="1"/>
  <c r="M45" i="4"/>
  <c r="M46" i="4"/>
  <c r="M47" i="4"/>
  <c r="BQ47" i="4" s="1"/>
  <c r="M48" i="4"/>
  <c r="M49" i="4"/>
  <c r="BQ49" i="4" s="1"/>
  <c r="M50" i="4"/>
  <c r="BQ50" i="4" s="1"/>
  <c r="M51" i="4"/>
  <c r="M52" i="4"/>
  <c r="M53" i="4"/>
  <c r="BQ53" i="4" s="1"/>
  <c r="M54" i="4"/>
  <c r="M55" i="4"/>
  <c r="BQ55" i="4" s="1"/>
  <c r="M56" i="4"/>
  <c r="BQ56" i="4" s="1"/>
  <c r="M57" i="4"/>
  <c r="M58" i="4"/>
  <c r="M59" i="4"/>
  <c r="BQ59" i="4" s="1"/>
  <c r="M60" i="4"/>
  <c r="M61" i="4"/>
  <c r="BQ61" i="4" s="1"/>
  <c r="M62" i="4"/>
  <c r="BQ62" i="4" s="1"/>
  <c r="L12" i="4"/>
  <c r="BP12" i="4" s="1"/>
  <c r="L18" i="4"/>
  <c r="BP18" i="4" s="1"/>
  <c r="L19" i="4"/>
  <c r="BP19" i="4" s="1"/>
  <c r="L24" i="4"/>
  <c r="BP24" i="4" s="1"/>
  <c r="L30" i="4"/>
  <c r="BP30" i="4" s="1"/>
  <c r="L31" i="4"/>
  <c r="BP31" i="4" s="1"/>
  <c r="L36" i="4"/>
  <c r="BP36" i="4" s="1"/>
  <c r="L42" i="4"/>
  <c r="BP42" i="4" s="1"/>
  <c r="L43" i="4"/>
  <c r="BP43" i="4" s="1"/>
  <c r="L48" i="4"/>
  <c r="BP48" i="4" s="1"/>
  <c r="L54" i="4"/>
  <c r="BP54" i="4" s="1"/>
  <c r="L55" i="4"/>
  <c r="BP55" i="4" s="1"/>
  <c r="L60" i="4"/>
  <c r="BP60" i="4" s="1"/>
  <c r="E8" i="4"/>
  <c r="E9" i="4"/>
  <c r="BI9" i="4" s="1"/>
  <c r="E10" i="4"/>
  <c r="E11" i="4"/>
  <c r="BI11" i="4" s="1"/>
  <c r="E12" i="4"/>
  <c r="E13" i="4"/>
  <c r="E14" i="4"/>
  <c r="E15" i="4"/>
  <c r="BI15" i="4" s="1"/>
  <c r="E16" i="4"/>
  <c r="E17" i="4"/>
  <c r="BI17" i="4" s="1"/>
  <c r="E18" i="4"/>
  <c r="BI18" i="4" s="1"/>
  <c r="E19" i="4"/>
  <c r="E20" i="4"/>
  <c r="BI20" i="4" s="1"/>
  <c r="E21" i="4"/>
  <c r="BI21" i="4" s="1"/>
  <c r="E22" i="4"/>
  <c r="E23" i="4"/>
  <c r="BI23" i="4" s="1"/>
  <c r="E24" i="4"/>
  <c r="BI24" i="4" s="1"/>
  <c r="E25" i="4"/>
  <c r="E26" i="4"/>
  <c r="E27" i="4"/>
  <c r="D27" i="4" s="1"/>
  <c r="E28" i="4"/>
  <c r="E29" i="4"/>
  <c r="BI29" i="4" s="1"/>
  <c r="E30" i="4"/>
  <c r="BI30" i="4" s="1"/>
  <c r="E31" i="4"/>
  <c r="E32" i="4"/>
  <c r="E33" i="4"/>
  <c r="D33" i="4" s="1"/>
  <c r="E34" i="4"/>
  <c r="E35" i="4"/>
  <c r="BI35" i="4" s="1"/>
  <c r="E36" i="4"/>
  <c r="BI36" i="4" s="1"/>
  <c r="E37" i="4"/>
  <c r="E38" i="4"/>
  <c r="E39" i="4"/>
  <c r="BI39" i="4" s="1"/>
  <c r="E40" i="4"/>
  <c r="E41" i="4"/>
  <c r="BI41" i="4" s="1"/>
  <c r="E42" i="4"/>
  <c r="BI42" i="4" s="1"/>
  <c r="E43" i="4"/>
  <c r="E44" i="4"/>
  <c r="E45" i="4"/>
  <c r="BI45" i="4" s="1"/>
  <c r="E46" i="4"/>
  <c r="E47" i="4"/>
  <c r="BI47" i="4" s="1"/>
  <c r="E48" i="4"/>
  <c r="BI48" i="4" s="1"/>
  <c r="E49" i="4"/>
  <c r="E50" i="4"/>
  <c r="E51" i="4"/>
  <c r="E52" i="4"/>
  <c r="E53" i="4"/>
  <c r="BI53" i="4" s="1"/>
  <c r="E54" i="4"/>
  <c r="BI54" i="4" s="1"/>
  <c r="E55" i="4"/>
  <c r="D55" i="4" s="1"/>
  <c r="E56" i="4"/>
  <c r="BI56" i="4" s="1"/>
  <c r="E57" i="4"/>
  <c r="E58" i="4"/>
  <c r="E59" i="4"/>
  <c r="BI59" i="4" s="1"/>
  <c r="E60" i="4"/>
  <c r="BI60" i="4" s="1"/>
  <c r="E61" i="4"/>
  <c r="E62" i="4"/>
  <c r="BI62" i="4" s="1"/>
  <c r="D8" i="4"/>
  <c r="D10" i="4"/>
  <c r="BH10" i="4" s="1"/>
  <c r="D11" i="4"/>
  <c r="D12" i="4"/>
  <c r="D14" i="4"/>
  <c r="D16" i="4"/>
  <c r="D17" i="4"/>
  <c r="BH17" i="4" s="1"/>
  <c r="D18" i="4"/>
  <c r="D20" i="4"/>
  <c r="D22" i="4"/>
  <c r="BH22" i="4" s="1"/>
  <c r="D24" i="4"/>
  <c r="BH24" i="4" s="1"/>
  <c r="D26" i="4"/>
  <c r="D28" i="4"/>
  <c r="D29" i="4"/>
  <c r="D30" i="4"/>
  <c r="D32" i="4"/>
  <c r="D34" i="4"/>
  <c r="D35" i="4"/>
  <c r="D36" i="4"/>
  <c r="BH36" i="4" s="1"/>
  <c r="D38" i="4"/>
  <c r="BH38" i="4" s="1"/>
  <c r="D40" i="4"/>
  <c r="D42" i="4"/>
  <c r="D44" i="4"/>
  <c r="D46" i="4"/>
  <c r="BH46" i="4" s="1"/>
  <c r="D47" i="4"/>
  <c r="D48" i="4"/>
  <c r="D50" i="4"/>
  <c r="D52" i="4"/>
  <c r="D54" i="4"/>
  <c r="D56" i="4"/>
  <c r="D58" i="4"/>
  <c r="D60" i="4"/>
  <c r="BH60" i="4" s="1"/>
  <c r="D6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W8" i="3"/>
  <c r="W14" i="3"/>
  <c r="W16" i="3"/>
  <c r="W22" i="3"/>
  <c r="W26" i="3"/>
  <c r="W32" i="3"/>
  <c r="W34" i="3"/>
  <c r="W40" i="3"/>
  <c r="W44" i="3"/>
  <c r="W50" i="3"/>
  <c r="W52" i="3"/>
  <c r="W58" i="3"/>
  <c r="W62" i="3"/>
  <c r="N8" i="3"/>
  <c r="N9" i="3"/>
  <c r="M9" i="3" s="1"/>
  <c r="N10" i="3"/>
  <c r="N11" i="3"/>
  <c r="M11" i="3" s="1"/>
  <c r="N12" i="3"/>
  <c r="N13" i="3"/>
  <c r="N14" i="3"/>
  <c r="N15" i="3"/>
  <c r="M15" i="3" s="1"/>
  <c r="N16" i="3"/>
  <c r="N17" i="3"/>
  <c r="M17" i="3" s="1"/>
  <c r="N18" i="3"/>
  <c r="N19" i="3"/>
  <c r="N20" i="3"/>
  <c r="N21" i="3"/>
  <c r="M21" i="3" s="1"/>
  <c r="N22" i="3"/>
  <c r="N23" i="3"/>
  <c r="M23" i="3" s="1"/>
  <c r="N24" i="3"/>
  <c r="N25" i="3"/>
  <c r="N26" i="3"/>
  <c r="N27" i="3"/>
  <c r="M27" i="3" s="1"/>
  <c r="N28" i="3"/>
  <c r="N29" i="3"/>
  <c r="M29" i="3" s="1"/>
  <c r="N30" i="3"/>
  <c r="N31" i="3"/>
  <c r="N32" i="3"/>
  <c r="N33" i="3"/>
  <c r="M33" i="3" s="1"/>
  <c r="N34" i="3"/>
  <c r="N35" i="3"/>
  <c r="M35" i="3" s="1"/>
  <c r="N36" i="3"/>
  <c r="N37" i="3"/>
  <c r="N38" i="3"/>
  <c r="N39" i="3"/>
  <c r="M39" i="3" s="1"/>
  <c r="N40" i="3"/>
  <c r="N41" i="3"/>
  <c r="M41" i="3" s="1"/>
  <c r="V41" i="3" s="1"/>
  <c r="N42" i="3"/>
  <c r="N43" i="3"/>
  <c r="N44" i="3"/>
  <c r="N45" i="3"/>
  <c r="M45" i="3" s="1"/>
  <c r="N46" i="3"/>
  <c r="N47" i="3"/>
  <c r="M47" i="3" s="1"/>
  <c r="N48" i="3"/>
  <c r="N49" i="3"/>
  <c r="N50" i="3"/>
  <c r="N51" i="3"/>
  <c r="M51" i="3" s="1"/>
  <c r="N52" i="3"/>
  <c r="N53" i="3"/>
  <c r="M53" i="3" s="1"/>
  <c r="N54" i="3"/>
  <c r="N55" i="3"/>
  <c r="N56" i="3"/>
  <c r="N57" i="3"/>
  <c r="M57" i="3" s="1"/>
  <c r="N58" i="3"/>
  <c r="N59" i="3"/>
  <c r="M59" i="3" s="1"/>
  <c r="N60" i="3"/>
  <c r="N61" i="3"/>
  <c r="N62" i="3"/>
  <c r="M8" i="3"/>
  <c r="M10" i="3"/>
  <c r="M12" i="3"/>
  <c r="M13" i="3"/>
  <c r="M14" i="3"/>
  <c r="M16" i="3"/>
  <c r="M18" i="3"/>
  <c r="M19" i="3"/>
  <c r="M20" i="3"/>
  <c r="M22" i="3"/>
  <c r="M24" i="3"/>
  <c r="M25" i="3"/>
  <c r="M26" i="3"/>
  <c r="M28" i="3"/>
  <c r="M30" i="3"/>
  <c r="M31" i="3"/>
  <c r="M32" i="3"/>
  <c r="M34" i="3"/>
  <c r="M36" i="3"/>
  <c r="M37" i="3"/>
  <c r="M38" i="3"/>
  <c r="M40" i="3"/>
  <c r="V40" i="3" s="1"/>
  <c r="M42" i="3"/>
  <c r="M43" i="3"/>
  <c r="M44" i="3"/>
  <c r="M46" i="3"/>
  <c r="V46" i="3" s="1"/>
  <c r="M48" i="3"/>
  <c r="M49" i="3"/>
  <c r="M50" i="3"/>
  <c r="M52" i="3"/>
  <c r="V52" i="3" s="1"/>
  <c r="M54" i="3"/>
  <c r="M55" i="3"/>
  <c r="M56" i="3"/>
  <c r="M58" i="3"/>
  <c r="V58" i="3" s="1"/>
  <c r="M60" i="3"/>
  <c r="M61" i="3"/>
  <c r="M62" i="3"/>
  <c r="E8" i="3"/>
  <c r="E9" i="3"/>
  <c r="W9" i="3" s="1"/>
  <c r="E10" i="3"/>
  <c r="W10" i="3" s="1"/>
  <c r="E11" i="3"/>
  <c r="E12" i="3"/>
  <c r="W12" i="3" s="1"/>
  <c r="E13" i="3"/>
  <c r="W13" i="3" s="1"/>
  <c r="E14" i="3"/>
  <c r="E15" i="3"/>
  <c r="W15" i="3" s="1"/>
  <c r="E16" i="3"/>
  <c r="E17" i="3"/>
  <c r="E18" i="3"/>
  <c r="W18" i="3" s="1"/>
  <c r="E19" i="3"/>
  <c r="W19" i="3" s="1"/>
  <c r="E20" i="3"/>
  <c r="W20" i="3" s="1"/>
  <c r="E21" i="3"/>
  <c r="W21" i="3" s="1"/>
  <c r="E22" i="3"/>
  <c r="E23" i="3"/>
  <c r="E24" i="3"/>
  <c r="W24" i="3" s="1"/>
  <c r="E25" i="3"/>
  <c r="W25" i="3" s="1"/>
  <c r="E26" i="3"/>
  <c r="E27" i="3"/>
  <c r="W27" i="3" s="1"/>
  <c r="E28" i="3"/>
  <c r="W28" i="3" s="1"/>
  <c r="E29" i="3"/>
  <c r="E30" i="3"/>
  <c r="W30" i="3" s="1"/>
  <c r="E31" i="3"/>
  <c r="W31" i="3" s="1"/>
  <c r="E32" i="3"/>
  <c r="E33" i="3"/>
  <c r="W33" i="3" s="1"/>
  <c r="E34" i="3"/>
  <c r="E35" i="3"/>
  <c r="E36" i="3"/>
  <c r="W36" i="3" s="1"/>
  <c r="E37" i="3"/>
  <c r="W37" i="3" s="1"/>
  <c r="E38" i="3"/>
  <c r="W38" i="3" s="1"/>
  <c r="E39" i="3"/>
  <c r="W39" i="3" s="1"/>
  <c r="E40" i="3"/>
  <c r="E41" i="3"/>
  <c r="E42" i="3"/>
  <c r="W42" i="3" s="1"/>
  <c r="E43" i="3"/>
  <c r="W43" i="3" s="1"/>
  <c r="E44" i="3"/>
  <c r="E45" i="3"/>
  <c r="W45" i="3" s="1"/>
  <c r="E46" i="3"/>
  <c r="W46" i="3" s="1"/>
  <c r="E47" i="3"/>
  <c r="E48" i="3"/>
  <c r="W48" i="3" s="1"/>
  <c r="E49" i="3"/>
  <c r="W49" i="3" s="1"/>
  <c r="E50" i="3"/>
  <c r="E51" i="3"/>
  <c r="W51" i="3" s="1"/>
  <c r="E52" i="3"/>
  <c r="E53" i="3"/>
  <c r="E54" i="3"/>
  <c r="W54" i="3" s="1"/>
  <c r="E55" i="3"/>
  <c r="W55" i="3" s="1"/>
  <c r="E56" i="3"/>
  <c r="W56" i="3" s="1"/>
  <c r="E57" i="3"/>
  <c r="W57" i="3" s="1"/>
  <c r="E58" i="3"/>
  <c r="E59" i="3"/>
  <c r="E60" i="3"/>
  <c r="W60" i="3" s="1"/>
  <c r="E61" i="3"/>
  <c r="W61" i="3" s="1"/>
  <c r="E62" i="3"/>
  <c r="D8" i="3"/>
  <c r="V8" i="3" s="1"/>
  <c r="D10" i="3"/>
  <c r="D11" i="3"/>
  <c r="V11" i="3" s="1"/>
  <c r="D12" i="3"/>
  <c r="V12" i="3" s="1"/>
  <c r="D14" i="3"/>
  <c r="V14" i="3" s="1"/>
  <c r="D16" i="3"/>
  <c r="D17" i="3"/>
  <c r="V17" i="3" s="1"/>
  <c r="D18" i="3"/>
  <c r="V18" i="3" s="1"/>
  <c r="D20" i="3"/>
  <c r="V20" i="3" s="1"/>
  <c r="D22" i="3"/>
  <c r="D23" i="3"/>
  <c r="V23" i="3" s="1"/>
  <c r="D24" i="3"/>
  <c r="V24" i="3" s="1"/>
  <c r="D26" i="3"/>
  <c r="V26" i="3" s="1"/>
  <c r="D28" i="3"/>
  <c r="D29" i="3"/>
  <c r="V29" i="3" s="1"/>
  <c r="D30" i="3"/>
  <c r="V30" i="3" s="1"/>
  <c r="D32" i="3"/>
  <c r="V32" i="3" s="1"/>
  <c r="D34" i="3"/>
  <c r="D35" i="3"/>
  <c r="V35" i="3" s="1"/>
  <c r="D36" i="3"/>
  <c r="V36" i="3" s="1"/>
  <c r="D38" i="3"/>
  <c r="V38" i="3" s="1"/>
  <c r="D40" i="3"/>
  <c r="D41" i="3"/>
  <c r="D42" i="3"/>
  <c r="V42" i="3" s="1"/>
  <c r="D44" i="3"/>
  <c r="V44" i="3" s="1"/>
  <c r="D46" i="3"/>
  <c r="D47" i="3"/>
  <c r="V47" i="3" s="1"/>
  <c r="D48" i="3"/>
  <c r="V48" i="3" s="1"/>
  <c r="D50" i="3"/>
  <c r="V50" i="3" s="1"/>
  <c r="D52" i="3"/>
  <c r="D53" i="3"/>
  <c r="V53" i="3" s="1"/>
  <c r="D54" i="3"/>
  <c r="V54" i="3" s="1"/>
  <c r="D56" i="3"/>
  <c r="V56" i="3" s="1"/>
  <c r="D58" i="3"/>
  <c r="D59" i="3"/>
  <c r="V59" i="3" s="1"/>
  <c r="D60" i="3"/>
  <c r="V60" i="3" s="1"/>
  <c r="D62" i="3"/>
  <c r="V62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4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10" i="1"/>
  <c r="CJ22" i="1"/>
  <c r="CJ34" i="1"/>
  <c r="CJ46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Z37" i="1"/>
  <c r="DB37" i="1" s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BZ49" i="1"/>
  <c r="DB49" i="1" s="1"/>
  <c r="BZ50" i="1"/>
  <c r="BU8" i="1"/>
  <c r="BU9" i="1"/>
  <c r="BU10" i="1"/>
  <c r="BU11" i="1"/>
  <c r="BU12" i="1"/>
  <c r="CW12" i="1" s="1"/>
  <c r="BU13" i="1"/>
  <c r="BU14" i="1"/>
  <c r="BU15" i="1"/>
  <c r="BU16" i="1"/>
  <c r="BU17" i="1"/>
  <c r="BU18" i="1"/>
  <c r="CW18" i="1" s="1"/>
  <c r="BU19" i="1"/>
  <c r="BU20" i="1"/>
  <c r="BU21" i="1"/>
  <c r="BU22" i="1"/>
  <c r="BU23" i="1"/>
  <c r="BU24" i="1"/>
  <c r="CW24" i="1" s="1"/>
  <c r="BU25" i="1"/>
  <c r="BU26" i="1"/>
  <c r="BU27" i="1"/>
  <c r="BU28" i="1"/>
  <c r="BU29" i="1"/>
  <c r="BU30" i="1"/>
  <c r="CW30" i="1" s="1"/>
  <c r="BU31" i="1"/>
  <c r="BU32" i="1"/>
  <c r="BU33" i="1"/>
  <c r="BU34" i="1"/>
  <c r="BU35" i="1"/>
  <c r="BU36" i="1"/>
  <c r="CW36" i="1" s="1"/>
  <c r="BU37" i="1"/>
  <c r="BU38" i="1"/>
  <c r="BU39" i="1"/>
  <c r="BU40" i="1"/>
  <c r="BU41" i="1"/>
  <c r="BU42" i="1"/>
  <c r="CW42" i="1" s="1"/>
  <c r="BU43" i="1"/>
  <c r="BU44" i="1"/>
  <c r="BU45" i="1"/>
  <c r="BU46" i="1"/>
  <c r="BU47" i="1"/>
  <c r="BU48" i="1"/>
  <c r="CW48" i="1" s="1"/>
  <c r="BU49" i="1"/>
  <c r="BU50" i="1"/>
  <c r="BP8" i="1"/>
  <c r="BP9" i="1"/>
  <c r="BP10" i="1"/>
  <c r="BP11" i="1"/>
  <c r="CR11" i="1" s="1"/>
  <c r="BP12" i="1"/>
  <c r="BO12" i="1" s="1"/>
  <c r="BP13" i="1"/>
  <c r="CR13" i="1" s="1"/>
  <c r="BP14" i="1"/>
  <c r="BP15" i="1"/>
  <c r="BP16" i="1"/>
  <c r="BP17" i="1"/>
  <c r="CR17" i="1" s="1"/>
  <c r="BP18" i="1"/>
  <c r="BO18" i="1" s="1"/>
  <c r="BP19" i="1"/>
  <c r="CR19" i="1" s="1"/>
  <c r="BP20" i="1"/>
  <c r="BP21" i="1"/>
  <c r="BP22" i="1"/>
  <c r="BP23" i="1"/>
  <c r="CR23" i="1" s="1"/>
  <c r="BP24" i="1"/>
  <c r="BO24" i="1" s="1"/>
  <c r="BP25" i="1"/>
  <c r="BP26" i="1"/>
  <c r="BP27" i="1"/>
  <c r="BP28" i="1"/>
  <c r="BP29" i="1"/>
  <c r="CR29" i="1" s="1"/>
  <c r="BP30" i="1"/>
  <c r="BO30" i="1" s="1"/>
  <c r="BP31" i="1"/>
  <c r="BP32" i="1"/>
  <c r="BP33" i="1"/>
  <c r="BP34" i="1"/>
  <c r="BP35" i="1"/>
  <c r="CR35" i="1" s="1"/>
  <c r="BP36" i="1"/>
  <c r="BO36" i="1" s="1"/>
  <c r="BP37" i="1"/>
  <c r="BP38" i="1"/>
  <c r="BP39" i="1"/>
  <c r="BP40" i="1"/>
  <c r="BP41" i="1"/>
  <c r="CR41" i="1" s="1"/>
  <c r="BP42" i="1"/>
  <c r="BO42" i="1" s="1"/>
  <c r="BP43" i="1"/>
  <c r="BP44" i="1"/>
  <c r="BP45" i="1"/>
  <c r="BP46" i="1"/>
  <c r="BP47" i="1"/>
  <c r="CR47" i="1" s="1"/>
  <c r="BP48" i="1"/>
  <c r="BO48" i="1" s="1"/>
  <c r="BP49" i="1"/>
  <c r="CR49" i="1" s="1"/>
  <c r="BP50" i="1"/>
  <c r="BO8" i="1"/>
  <c r="BO9" i="1"/>
  <c r="BO10" i="1"/>
  <c r="CH10" i="1" s="1"/>
  <c r="BO14" i="1"/>
  <c r="BO15" i="1"/>
  <c r="BO16" i="1"/>
  <c r="BO20" i="1"/>
  <c r="BO21" i="1"/>
  <c r="BO22" i="1"/>
  <c r="CH22" i="1" s="1"/>
  <c r="BO26" i="1"/>
  <c r="BO27" i="1"/>
  <c r="BO28" i="1"/>
  <c r="BO32" i="1"/>
  <c r="BO33" i="1"/>
  <c r="BO34" i="1"/>
  <c r="CH34" i="1" s="1"/>
  <c r="BO38" i="1"/>
  <c r="BO39" i="1"/>
  <c r="BO40" i="1"/>
  <c r="BO44" i="1"/>
  <c r="BO45" i="1"/>
  <c r="BO46" i="1"/>
  <c r="CH46" i="1" s="1"/>
  <c r="BO50" i="1"/>
  <c r="BH8" i="1"/>
  <c r="BH9" i="1"/>
  <c r="CJ9" i="1" s="1"/>
  <c r="BH10" i="1"/>
  <c r="BG10" i="1" s="1"/>
  <c r="CI10" i="1" s="1"/>
  <c r="BH11" i="1"/>
  <c r="BH12" i="1"/>
  <c r="BH13" i="1"/>
  <c r="BH14" i="1"/>
  <c r="BH15" i="1"/>
  <c r="BG15" i="1" s="1"/>
  <c r="BH16" i="1"/>
  <c r="CJ16" i="1" s="1"/>
  <c r="BH17" i="1"/>
  <c r="CJ17" i="1" s="1"/>
  <c r="BH18" i="1"/>
  <c r="BH19" i="1"/>
  <c r="BH20" i="1"/>
  <c r="BH21" i="1"/>
  <c r="CJ21" i="1" s="1"/>
  <c r="BH22" i="1"/>
  <c r="BG22" i="1" s="1"/>
  <c r="CI22" i="1" s="1"/>
  <c r="BH23" i="1"/>
  <c r="BH24" i="1"/>
  <c r="BH25" i="1"/>
  <c r="BH26" i="1"/>
  <c r="BH27" i="1"/>
  <c r="BG27" i="1" s="1"/>
  <c r="BH28" i="1"/>
  <c r="CJ28" i="1" s="1"/>
  <c r="BH29" i="1"/>
  <c r="CJ29" i="1" s="1"/>
  <c r="BH30" i="1"/>
  <c r="BH31" i="1"/>
  <c r="BH32" i="1"/>
  <c r="BH33" i="1"/>
  <c r="CJ33" i="1" s="1"/>
  <c r="BH34" i="1"/>
  <c r="BG34" i="1" s="1"/>
  <c r="CI34" i="1" s="1"/>
  <c r="BH35" i="1"/>
  <c r="BH36" i="1"/>
  <c r="BH37" i="1"/>
  <c r="BH38" i="1"/>
  <c r="BH39" i="1"/>
  <c r="CJ39" i="1" s="1"/>
  <c r="BH40" i="1"/>
  <c r="CJ40" i="1" s="1"/>
  <c r="BH41" i="1"/>
  <c r="CJ41" i="1" s="1"/>
  <c r="BH42" i="1"/>
  <c r="BH43" i="1"/>
  <c r="BH44" i="1"/>
  <c r="BH45" i="1"/>
  <c r="CJ45" i="1" s="1"/>
  <c r="BH46" i="1"/>
  <c r="BG46" i="1" s="1"/>
  <c r="CI46" i="1" s="1"/>
  <c r="BH47" i="1"/>
  <c r="BH48" i="1"/>
  <c r="BH49" i="1"/>
  <c r="BH50" i="1"/>
  <c r="BG8" i="1"/>
  <c r="BG11" i="1"/>
  <c r="BG12" i="1"/>
  <c r="BG13" i="1"/>
  <c r="BG14" i="1"/>
  <c r="CI14" i="1" s="1"/>
  <c r="BG17" i="1"/>
  <c r="BG18" i="1"/>
  <c r="BG19" i="1"/>
  <c r="BG20" i="1"/>
  <c r="CH20" i="1" s="1"/>
  <c r="BG23" i="1"/>
  <c r="BG24" i="1"/>
  <c r="BG25" i="1"/>
  <c r="CI25" i="1" s="1"/>
  <c r="BG26" i="1"/>
  <c r="CH26" i="1" s="1"/>
  <c r="BG29" i="1"/>
  <c r="BG30" i="1"/>
  <c r="BG31" i="1"/>
  <c r="CI31" i="1" s="1"/>
  <c r="BG32" i="1"/>
  <c r="CI32" i="1" s="1"/>
  <c r="BG35" i="1"/>
  <c r="BG36" i="1"/>
  <c r="BG37" i="1"/>
  <c r="BG38" i="1"/>
  <c r="CH38" i="1" s="1"/>
  <c r="BG41" i="1"/>
  <c r="BG42" i="1"/>
  <c r="BG43" i="1"/>
  <c r="CI43" i="1" s="1"/>
  <c r="BG44" i="1"/>
  <c r="CH44" i="1" s="1"/>
  <c r="BG47" i="1"/>
  <c r="CI47" i="1" s="1"/>
  <c r="BG48" i="1"/>
  <c r="CI48" i="1" s="1"/>
  <c r="BG49" i="1"/>
  <c r="CI49" i="1" s="1"/>
  <c r="BG50" i="1"/>
  <c r="CI50" i="1" s="1"/>
  <c r="AX8" i="1"/>
  <c r="AX9" i="1"/>
  <c r="AX10" i="1"/>
  <c r="AX11" i="1"/>
  <c r="AX12" i="1"/>
  <c r="AM12" i="1" s="1"/>
  <c r="BF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AM24" i="1" s="1"/>
  <c r="BF24" i="1" s="1"/>
  <c r="AX25" i="1"/>
  <c r="AX26" i="1"/>
  <c r="AX27" i="1"/>
  <c r="AX28" i="1"/>
  <c r="AX29" i="1"/>
  <c r="AX30" i="1"/>
  <c r="AM30" i="1" s="1"/>
  <c r="BF30" i="1" s="1"/>
  <c r="AX31" i="1"/>
  <c r="AX32" i="1"/>
  <c r="AX33" i="1"/>
  <c r="AX34" i="1"/>
  <c r="AX35" i="1"/>
  <c r="AX36" i="1"/>
  <c r="AM36" i="1" s="1"/>
  <c r="BF36" i="1" s="1"/>
  <c r="AX37" i="1"/>
  <c r="AX38" i="1"/>
  <c r="AX39" i="1"/>
  <c r="AX40" i="1"/>
  <c r="AX41" i="1"/>
  <c r="AX42" i="1"/>
  <c r="AM42" i="1" s="1"/>
  <c r="BF42" i="1" s="1"/>
  <c r="AX43" i="1"/>
  <c r="AX44" i="1"/>
  <c r="AX45" i="1"/>
  <c r="AX46" i="1"/>
  <c r="AX47" i="1"/>
  <c r="AX48" i="1"/>
  <c r="AM48" i="1" s="1"/>
  <c r="BF48" i="1" s="1"/>
  <c r="AX49" i="1"/>
  <c r="AX50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N8" i="1"/>
  <c r="AN9" i="1"/>
  <c r="AN10" i="1"/>
  <c r="AM10" i="1" s="1"/>
  <c r="BF10" i="1" s="1"/>
  <c r="AN11" i="1"/>
  <c r="AM11" i="1" s="1"/>
  <c r="BF11" i="1" s="1"/>
  <c r="AN12" i="1"/>
  <c r="AN13" i="1"/>
  <c r="AN14" i="1"/>
  <c r="AN15" i="1"/>
  <c r="AN16" i="1"/>
  <c r="AM16" i="1" s="1"/>
  <c r="BF16" i="1" s="1"/>
  <c r="AN17" i="1"/>
  <c r="AM17" i="1" s="1"/>
  <c r="BF17" i="1" s="1"/>
  <c r="AN18" i="1"/>
  <c r="AN19" i="1"/>
  <c r="AN20" i="1"/>
  <c r="AN21" i="1"/>
  <c r="AN22" i="1"/>
  <c r="AM22" i="1" s="1"/>
  <c r="BF22" i="1" s="1"/>
  <c r="AN23" i="1"/>
  <c r="AM23" i="1" s="1"/>
  <c r="BF23" i="1" s="1"/>
  <c r="AN24" i="1"/>
  <c r="AN25" i="1"/>
  <c r="CR25" i="1" s="1"/>
  <c r="AN26" i="1"/>
  <c r="AN27" i="1"/>
  <c r="AN28" i="1"/>
  <c r="AM28" i="1" s="1"/>
  <c r="BF28" i="1" s="1"/>
  <c r="AN29" i="1"/>
  <c r="AM29" i="1" s="1"/>
  <c r="BF29" i="1" s="1"/>
  <c r="AN30" i="1"/>
  <c r="AN31" i="1"/>
  <c r="CR31" i="1" s="1"/>
  <c r="AN32" i="1"/>
  <c r="AN33" i="1"/>
  <c r="AN34" i="1"/>
  <c r="AM34" i="1" s="1"/>
  <c r="BF34" i="1" s="1"/>
  <c r="AN35" i="1"/>
  <c r="AM35" i="1" s="1"/>
  <c r="BF35" i="1" s="1"/>
  <c r="AN36" i="1"/>
  <c r="AN37" i="1"/>
  <c r="CR37" i="1" s="1"/>
  <c r="AN38" i="1"/>
  <c r="AN39" i="1"/>
  <c r="AN40" i="1"/>
  <c r="AM40" i="1" s="1"/>
  <c r="BF40" i="1" s="1"/>
  <c r="AN41" i="1"/>
  <c r="AM41" i="1" s="1"/>
  <c r="BF41" i="1" s="1"/>
  <c r="AN42" i="1"/>
  <c r="AN43" i="1"/>
  <c r="AN44" i="1"/>
  <c r="AN45" i="1"/>
  <c r="AN46" i="1"/>
  <c r="AM46" i="1" s="1"/>
  <c r="BF46" i="1" s="1"/>
  <c r="AN47" i="1"/>
  <c r="AM47" i="1" s="1"/>
  <c r="BF47" i="1" s="1"/>
  <c r="AN48" i="1"/>
  <c r="AN49" i="1"/>
  <c r="AN50" i="1"/>
  <c r="AM8" i="1"/>
  <c r="BF8" i="1" s="1"/>
  <c r="AM9" i="1"/>
  <c r="BF9" i="1" s="1"/>
  <c r="AM13" i="1"/>
  <c r="AM14" i="1"/>
  <c r="AM15" i="1"/>
  <c r="BF15" i="1" s="1"/>
  <c r="AM19" i="1"/>
  <c r="AM20" i="1"/>
  <c r="BF20" i="1" s="1"/>
  <c r="AM21" i="1"/>
  <c r="BF21" i="1" s="1"/>
  <c r="AM25" i="1"/>
  <c r="AM26" i="1"/>
  <c r="AM27" i="1"/>
  <c r="BF27" i="1" s="1"/>
  <c r="AM31" i="1"/>
  <c r="AM32" i="1"/>
  <c r="BF32" i="1" s="1"/>
  <c r="AM33" i="1"/>
  <c r="BF33" i="1" s="1"/>
  <c r="AM37" i="1"/>
  <c r="AM38" i="1"/>
  <c r="AM39" i="1"/>
  <c r="BF39" i="1" s="1"/>
  <c r="AM43" i="1"/>
  <c r="AM44" i="1"/>
  <c r="BF44" i="1" s="1"/>
  <c r="AM45" i="1"/>
  <c r="BF45" i="1" s="1"/>
  <c r="AM49" i="1"/>
  <c r="AM50" i="1"/>
  <c r="AF8" i="1"/>
  <c r="AE8" i="1" s="1"/>
  <c r="AF9" i="1"/>
  <c r="AE9" i="1" s="1"/>
  <c r="AF10" i="1"/>
  <c r="AF11" i="1"/>
  <c r="CJ11" i="1" s="1"/>
  <c r="AF12" i="1"/>
  <c r="AF13" i="1"/>
  <c r="AF14" i="1"/>
  <c r="AE14" i="1" s="1"/>
  <c r="AF15" i="1"/>
  <c r="AE15" i="1" s="1"/>
  <c r="AF16" i="1"/>
  <c r="AF17" i="1"/>
  <c r="AF18" i="1"/>
  <c r="AF19" i="1"/>
  <c r="AF20" i="1"/>
  <c r="AE20" i="1" s="1"/>
  <c r="AF21" i="1"/>
  <c r="AE21" i="1" s="1"/>
  <c r="AF22" i="1"/>
  <c r="AF23" i="1"/>
  <c r="CJ23" i="1" s="1"/>
  <c r="AF24" i="1"/>
  <c r="AF25" i="1"/>
  <c r="AF26" i="1"/>
  <c r="AE26" i="1" s="1"/>
  <c r="AF27" i="1"/>
  <c r="AE27" i="1" s="1"/>
  <c r="AF28" i="1"/>
  <c r="AF29" i="1"/>
  <c r="AF30" i="1"/>
  <c r="AF31" i="1"/>
  <c r="AF32" i="1"/>
  <c r="AE32" i="1" s="1"/>
  <c r="AF33" i="1"/>
  <c r="AE33" i="1" s="1"/>
  <c r="AF34" i="1"/>
  <c r="AF35" i="1"/>
  <c r="CJ35" i="1" s="1"/>
  <c r="AF36" i="1"/>
  <c r="AF37" i="1"/>
  <c r="AF38" i="1"/>
  <c r="AE38" i="1" s="1"/>
  <c r="AF39" i="1"/>
  <c r="AE39" i="1" s="1"/>
  <c r="AF40" i="1"/>
  <c r="AF41" i="1"/>
  <c r="AF42" i="1"/>
  <c r="AF43" i="1"/>
  <c r="AF44" i="1"/>
  <c r="AE44" i="1" s="1"/>
  <c r="AF45" i="1"/>
  <c r="AE45" i="1" s="1"/>
  <c r="AF46" i="1"/>
  <c r="AF47" i="1"/>
  <c r="CJ47" i="1" s="1"/>
  <c r="AF48" i="1"/>
  <c r="AF49" i="1"/>
  <c r="AF50" i="1"/>
  <c r="AE50" i="1" s="1"/>
  <c r="AE10" i="1"/>
  <c r="AE11" i="1"/>
  <c r="AE12" i="1"/>
  <c r="AE13" i="1"/>
  <c r="BF13" i="1" s="1"/>
  <c r="AE16" i="1"/>
  <c r="AE17" i="1"/>
  <c r="AE18" i="1"/>
  <c r="AE19" i="1"/>
  <c r="CI19" i="1" s="1"/>
  <c r="AE22" i="1"/>
  <c r="AE23" i="1"/>
  <c r="AE24" i="1"/>
  <c r="AE25" i="1"/>
  <c r="BF25" i="1" s="1"/>
  <c r="AE28" i="1"/>
  <c r="AE29" i="1"/>
  <c r="AE30" i="1"/>
  <c r="AE31" i="1"/>
  <c r="BF31" i="1" s="1"/>
  <c r="AE34" i="1"/>
  <c r="AE35" i="1"/>
  <c r="AE36" i="1"/>
  <c r="AE37" i="1"/>
  <c r="CI37" i="1" s="1"/>
  <c r="AE40" i="1"/>
  <c r="AE41" i="1"/>
  <c r="AE42" i="1"/>
  <c r="AE43" i="1"/>
  <c r="BF43" i="1" s="1"/>
  <c r="AE46" i="1"/>
  <c r="AE47" i="1"/>
  <c r="AE48" i="1"/>
  <c r="AE49" i="1"/>
  <c r="BF49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10" i="1"/>
  <c r="W11" i="1"/>
  <c r="W16" i="1"/>
  <c r="W17" i="1"/>
  <c r="W22" i="1"/>
  <c r="W23" i="1"/>
  <c r="W28" i="1"/>
  <c r="W29" i="1"/>
  <c r="W34" i="1"/>
  <c r="W35" i="1"/>
  <c r="W40" i="1"/>
  <c r="W41" i="1"/>
  <c r="W46" i="1"/>
  <c r="W47" i="1"/>
  <c r="V10" i="1"/>
  <c r="V16" i="1"/>
  <c r="V22" i="1"/>
  <c r="V28" i="1"/>
  <c r="V34" i="1"/>
  <c r="V40" i="1"/>
  <c r="V46" i="1"/>
  <c r="N8" i="1"/>
  <c r="W8" i="1" s="1"/>
  <c r="N9" i="1"/>
  <c r="W9" i="1" s="1"/>
  <c r="N10" i="1"/>
  <c r="N11" i="1"/>
  <c r="N12" i="1"/>
  <c r="N13" i="1"/>
  <c r="N14" i="1"/>
  <c r="W14" i="1" s="1"/>
  <c r="N15" i="1"/>
  <c r="W15" i="1" s="1"/>
  <c r="N16" i="1"/>
  <c r="N17" i="1"/>
  <c r="N18" i="1"/>
  <c r="N19" i="1"/>
  <c r="N20" i="1"/>
  <c r="W20" i="1" s="1"/>
  <c r="N21" i="1"/>
  <c r="M21" i="1" s="1"/>
  <c r="V21" i="1" s="1"/>
  <c r="N22" i="1"/>
  <c r="N23" i="1"/>
  <c r="N24" i="1"/>
  <c r="N25" i="1"/>
  <c r="N26" i="1"/>
  <c r="W26" i="1" s="1"/>
  <c r="N27" i="1"/>
  <c r="M27" i="1" s="1"/>
  <c r="V27" i="1" s="1"/>
  <c r="N28" i="1"/>
  <c r="N29" i="1"/>
  <c r="N30" i="1"/>
  <c r="N31" i="1"/>
  <c r="N32" i="1"/>
  <c r="W32" i="1" s="1"/>
  <c r="N33" i="1"/>
  <c r="W33" i="1" s="1"/>
  <c r="N34" i="1"/>
  <c r="N35" i="1"/>
  <c r="N36" i="1"/>
  <c r="N37" i="1"/>
  <c r="N38" i="1"/>
  <c r="W38" i="1" s="1"/>
  <c r="N39" i="1"/>
  <c r="M39" i="1" s="1"/>
  <c r="V39" i="1" s="1"/>
  <c r="N40" i="1"/>
  <c r="N41" i="1"/>
  <c r="N42" i="1"/>
  <c r="N43" i="1"/>
  <c r="N44" i="1"/>
  <c r="W44" i="1" s="1"/>
  <c r="N45" i="1"/>
  <c r="W45" i="1" s="1"/>
  <c r="N46" i="1"/>
  <c r="N47" i="1"/>
  <c r="N48" i="1"/>
  <c r="N49" i="1"/>
  <c r="N50" i="1"/>
  <c r="W50" i="1" s="1"/>
  <c r="M8" i="1"/>
  <c r="V8" i="1" s="1"/>
  <c r="M10" i="1"/>
  <c r="M11" i="1"/>
  <c r="M12" i="1"/>
  <c r="M13" i="1"/>
  <c r="M14" i="1"/>
  <c r="V14" i="1" s="1"/>
  <c r="M16" i="1"/>
  <c r="M17" i="1"/>
  <c r="M18" i="1"/>
  <c r="M19" i="1"/>
  <c r="M20" i="1"/>
  <c r="V20" i="1" s="1"/>
  <c r="M22" i="1"/>
  <c r="M23" i="1"/>
  <c r="M24" i="1"/>
  <c r="M25" i="1"/>
  <c r="M26" i="1"/>
  <c r="V26" i="1" s="1"/>
  <c r="M28" i="1"/>
  <c r="M29" i="1"/>
  <c r="M30" i="1"/>
  <c r="M31" i="1"/>
  <c r="M32" i="1"/>
  <c r="V32" i="1" s="1"/>
  <c r="M34" i="1"/>
  <c r="M35" i="1"/>
  <c r="M36" i="1"/>
  <c r="M37" i="1"/>
  <c r="M38" i="1"/>
  <c r="V38" i="1" s="1"/>
  <c r="M40" i="1"/>
  <c r="M41" i="1"/>
  <c r="M42" i="1"/>
  <c r="M43" i="1"/>
  <c r="M44" i="1"/>
  <c r="V44" i="1" s="1"/>
  <c r="M46" i="1"/>
  <c r="M47" i="1"/>
  <c r="M48" i="1"/>
  <c r="M49" i="1"/>
  <c r="M50" i="1"/>
  <c r="V50" i="1" s="1"/>
  <c r="E8" i="1"/>
  <c r="E9" i="1"/>
  <c r="E10" i="1"/>
  <c r="E11" i="1"/>
  <c r="E12" i="1"/>
  <c r="W12" i="1" s="1"/>
  <c r="E13" i="1"/>
  <c r="D13" i="1" s="1"/>
  <c r="V13" i="1" s="1"/>
  <c r="E14" i="1"/>
  <c r="E15" i="1"/>
  <c r="E16" i="1"/>
  <c r="E17" i="1"/>
  <c r="E18" i="1"/>
  <c r="W18" i="1" s="1"/>
  <c r="E19" i="1"/>
  <c r="D19" i="1" s="1"/>
  <c r="V19" i="1" s="1"/>
  <c r="E20" i="1"/>
  <c r="E21" i="1"/>
  <c r="E22" i="1"/>
  <c r="E23" i="1"/>
  <c r="E24" i="1"/>
  <c r="W24" i="1" s="1"/>
  <c r="E25" i="1"/>
  <c r="D25" i="1" s="1"/>
  <c r="V25" i="1" s="1"/>
  <c r="E26" i="1"/>
  <c r="E27" i="1"/>
  <c r="E28" i="1"/>
  <c r="E29" i="1"/>
  <c r="E30" i="1"/>
  <c r="W30" i="1" s="1"/>
  <c r="E31" i="1"/>
  <c r="D31" i="1" s="1"/>
  <c r="V31" i="1" s="1"/>
  <c r="E32" i="1"/>
  <c r="E33" i="1"/>
  <c r="E34" i="1"/>
  <c r="E35" i="1"/>
  <c r="E36" i="1"/>
  <c r="W36" i="1" s="1"/>
  <c r="E37" i="1"/>
  <c r="D37" i="1" s="1"/>
  <c r="V37" i="1" s="1"/>
  <c r="E38" i="1"/>
  <c r="E39" i="1"/>
  <c r="E40" i="1"/>
  <c r="E41" i="1"/>
  <c r="E42" i="1"/>
  <c r="W42" i="1" s="1"/>
  <c r="E43" i="1"/>
  <c r="D43" i="1" s="1"/>
  <c r="V43" i="1" s="1"/>
  <c r="E44" i="1"/>
  <c r="E45" i="1"/>
  <c r="E46" i="1"/>
  <c r="E47" i="1"/>
  <c r="E48" i="1"/>
  <c r="W48" i="1" s="1"/>
  <c r="E49" i="1"/>
  <c r="D49" i="1" s="1"/>
  <c r="V49" i="1" s="1"/>
  <c r="E50" i="1"/>
  <c r="D8" i="1"/>
  <c r="D9" i="1"/>
  <c r="D10" i="1"/>
  <c r="D11" i="1"/>
  <c r="V11" i="1" s="1"/>
  <c r="D12" i="1"/>
  <c r="V12" i="1" s="1"/>
  <c r="D14" i="1"/>
  <c r="D15" i="1"/>
  <c r="D16" i="1"/>
  <c r="D17" i="1"/>
  <c r="V17" i="1" s="1"/>
  <c r="D18" i="1"/>
  <c r="V18" i="1" s="1"/>
  <c r="D20" i="1"/>
  <c r="D21" i="1"/>
  <c r="D22" i="1"/>
  <c r="D23" i="1"/>
  <c r="V23" i="1" s="1"/>
  <c r="D24" i="1"/>
  <c r="V24" i="1" s="1"/>
  <c r="D26" i="1"/>
  <c r="D27" i="1"/>
  <c r="D28" i="1"/>
  <c r="D29" i="1"/>
  <c r="V29" i="1" s="1"/>
  <c r="D30" i="1"/>
  <c r="V30" i="1" s="1"/>
  <c r="D32" i="1"/>
  <c r="D33" i="1"/>
  <c r="D34" i="1"/>
  <c r="D35" i="1"/>
  <c r="V35" i="1" s="1"/>
  <c r="D36" i="1"/>
  <c r="V36" i="1" s="1"/>
  <c r="D38" i="1"/>
  <c r="D39" i="1"/>
  <c r="D40" i="1"/>
  <c r="D41" i="1"/>
  <c r="V41" i="1" s="1"/>
  <c r="D42" i="1"/>
  <c r="V42" i="1" s="1"/>
  <c r="D44" i="1"/>
  <c r="D45" i="1"/>
  <c r="D46" i="1"/>
  <c r="D47" i="1"/>
  <c r="V47" i="1" s="1"/>
  <c r="D48" i="1"/>
  <c r="V48" i="1" s="1"/>
  <c r="D50" i="1"/>
  <c r="CH21" i="1" l="1"/>
  <c r="DJ21" i="1" s="1"/>
  <c r="DJ44" i="1"/>
  <c r="DJ26" i="1"/>
  <c r="CI8" i="1"/>
  <c r="CI27" i="1"/>
  <c r="CI15" i="1"/>
  <c r="CH48" i="1"/>
  <c r="DJ48" i="1" s="1"/>
  <c r="CQ48" i="1"/>
  <c r="BF50" i="1"/>
  <c r="BF38" i="1"/>
  <c r="DJ38" i="1" s="1"/>
  <c r="BF26" i="1"/>
  <c r="BF14" i="1"/>
  <c r="CH39" i="1"/>
  <c r="DJ39" i="1" s="1"/>
  <c r="CH27" i="1"/>
  <c r="DJ27" i="1" s="1"/>
  <c r="CH15" i="1"/>
  <c r="DJ15" i="1" s="1"/>
  <c r="CH36" i="1"/>
  <c r="DJ36" i="1" s="1"/>
  <c r="CQ36" i="1"/>
  <c r="CH30" i="1"/>
  <c r="DJ30" i="1" s="1"/>
  <c r="CQ30" i="1"/>
  <c r="CQ24" i="1"/>
  <c r="CH24" i="1"/>
  <c r="DJ24" i="1" s="1"/>
  <c r="CQ18" i="1"/>
  <c r="CH18" i="1"/>
  <c r="DJ18" i="1" s="1"/>
  <c r="CH12" i="1"/>
  <c r="DJ12" i="1" s="1"/>
  <c r="CQ12" i="1"/>
  <c r="DJ46" i="1"/>
  <c r="DJ34" i="1"/>
  <c r="DJ22" i="1"/>
  <c r="DJ10" i="1"/>
  <c r="CH42" i="1"/>
  <c r="DJ42" i="1" s="1"/>
  <c r="CQ42" i="1"/>
  <c r="DJ20" i="1"/>
  <c r="CQ40" i="1"/>
  <c r="CQ16" i="1"/>
  <c r="CH50" i="1"/>
  <c r="DJ50" i="1" s="1"/>
  <c r="CH32" i="1"/>
  <c r="DJ32" i="1" s="1"/>
  <c r="CJ15" i="1"/>
  <c r="W27" i="1"/>
  <c r="W49" i="1"/>
  <c r="W43" i="1"/>
  <c r="W37" i="1"/>
  <c r="W31" i="1"/>
  <c r="W25" i="1"/>
  <c r="W19" i="1"/>
  <c r="W13" i="1"/>
  <c r="BG40" i="1"/>
  <c r="CI40" i="1" s="1"/>
  <c r="BG28" i="1"/>
  <c r="CI28" i="1" s="1"/>
  <c r="BG16" i="1"/>
  <c r="CI16" i="1" s="1"/>
  <c r="CW50" i="1"/>
  <c r="CW44" i="1"/>
  <c r="CW38" i="1"/>
  <c r="CW32" i="1"/>
  <c r="CW26" i="1"/>
  <c r="CW20" i="1"/>
  <c r="CW14" i="1"/>
  <c r="CW8" i="1"/>
  <c r="DB45" i="1"/>
  <c r="DB39" i="1"/>
  <c r="DB33" i="1"/>
  <c r="DB27" i="1"/>
  <c r="DB21" i="1"/>
  <c r="DB15" i="1"/>
  <c r="DB9" i="1"/>
  <c r="CH40" i="1"/>
  <c r="DJ40" i="1" s="1"/>
  <c r="BF37" i="1"/>
  <c r="CQ22" i="1"/>
  <c r="CH14" i="1"/>
  <c r="DJ14" i="1" s="1"/>
  <c r="CJ27" i="1"/>
  <c r="W39" i="1"/>
  <c r="W21" i="1"/>
  <c r="M45" i="1"/>
  <c r="V45" i="1" s="1"/>
  <c r="M33" i="1"/>
  <c r="V33" i="1" s="1"/>
  <c r="M15" i="1"/>
  <c r="V15" i="1" s="1"/>
  <c r="M9" i="1"/>
  <c r="V9" i="1" s="1"/>
  <c r="BG45" i="1"/>
  <c r="CI45" i="1" s="1"/>
  <c r="BG39" i="1"/>
  <c r="CI39" i="1" s="1"/>
  <c r="BG33" i="1"/>
  <c r="CI33" i="1" s="1"/>
  <c r="BG21" i="1"/>
  <c r="CI21" i="1" s="1"/>
  <c r="BG9" i="1"/>
  <c r="CI9" i="1" s="1"/>
  <c r="BO47" i="1"/>
  <c r="BO41" i="1"/>
  <c r="BO35" i="1"/>
  <c r="BO29" i="1"/>
  <c r="BO23" i="1"/>
  <c r="BO17" i="1"/>
  <c r="BO11" i="1"/>
  <c r="CR48" i="1"/>
  <c r="CR42" i="1"/>
  <c r="CR36" i="1"/>
  <c r="CR30" i="1"/>
  <c r="CR24" i="1"/>
  <c r="CR18" i="1"/>
  <c r="CR12" i="1"/>
  <c r="CW49" i="1"/>
  <c r="CW43" i="1"/>
  <c r="CW37" i="1"/>
  <c r="CW31" i="1"/>
  <c r="CW25" i="1"/>
  <c r="CW19" i="1"/>
  <c r="CW13" i="1"/>
  <c r="DB50" i="1"/>
  <c r="DB44" i="1"/>
  <c r="DB38" i="1"/>
  <c r="DB32" i="1"/>
  <c r="DB26" i="1"/>
  <c r="DB20" i="1"/>
  <c r="DB14" i="1"/>
  <c r="DB8" i="1"/>
  <c r="CI38" i="1"/>
  <c r="CI20" i="1"/>
  <c r="CQ34" i="1"/>
  <c r="CI13" i="1"/>
  <c r="CJ50" i="1"/>
  <c r="CJ44" i="1"/>
  <c r="CJ38" i="1"/>
  <c r="CJ32" i="1"/>
  <c r="CJ26" i="1"/>
  <c r="CJ20" i="1"/>
  <c r="CJ14" i="1"/>
  <c r="CJ8" i="1"/>
  <c r="CQ45" i="1"/>
  <c r="CQ39" i="1"/>
  <c r="CQ33" i="1"/>
  <c r="CQ27" i="1"/>
  <c r="CQ21" i="1"/>
  <c r="CQ15" i="1"/>
  <c r="CQ9" i="1"/>
  <c r="CR46" i="1"/>
  <c r="CR40" i="1"/>
  <c r="CR34" i="1"/>
  <c r="CR28" i="1"/>
  <c r="CR22" i="1"/>
  <c r="CR16" i="1"/>
  <c r="CR10" i="1"/>
  <c r="CW47" i="1"/>
  <c r="CW41" i="1"/>
  <c r="CW35" i="1"/>
  <c r="CW29" i="1"/>
  <c r="CW23" i="1"/>
  <c r="CW17" i="1"/>
  <c r="CW11" i="1"/>
  <c r="DB48" i="1"/>
  <c r="DB42" i="1"/>
  <c r="DB36" i="1"/>
  <c r="DB30" i="1"/>
  <c r="DB24" i="1"/>
  <c r="DB18" i="1"/>
  <c r="DB12" i="1"/>
  <c r="CI44" i="1"/>
  <c r="CI26" i="1"/>
  <c r="CQ28" i="1"/>
  <c r="CH8" i="1"/>
  <c r="DJ8" i="1" s="1"/>
  <c r="CI42" i="1"/>
  <c r="CI36" i="1"/>
  <c r="CI30" i="1"/>
  <c r="CI24" i="1"/>
  <c r="CI18" i="1"/>
  <c r="CI12" i="1"/>
  <c r="CJ49" i="1"/>
  <c r="CJ43" i="1"/>
  <c r="CJ37" i="1"/>
  <c r="CJ31" i="1"/>
  <c r="CJ25" i="1"/>
  <c r="CJ19" i="1"/>
  <c r="CJ13" i="1"/>
  <c r="CQ50" i="1"/>
  <c r="CQ44" i="1"/>
  <c r="CQ38" i="1"/>
  <c r="CQ32" i="1"/>
  <c r="CQ26" i="1"/>
  <c r="CQ20" i="1"/>
  <c r="CQ14" i="1"/>
  <c r="CQ8" i="1"/>
  <c r="CR45" i="1"/>
  <c r="CR39" i="1"/>
  <c r="CR33" i="1"/>
  <c r="CR27" i="1"/>
  <c r="CR21" i="1"/>
  <c r="CR15" i="1"/>
  <c r="CR9" i="1"/>
  <c r="CW46" i="1"/>
  <c r="CW40" i="1"/>
  <c r="CW34" i="1"/>
  <c r="CW28" i="1"/>
  <c r="CW22" i="1"/>
  <c r="CW16" i="1"/>
  <c r="CW10" i="1"/>
  <c r="DB47" i="1"/>
  <c r="DB41" i="1"/>
  <c r="DB35" i="1"/>
  <c r="DB29" i="1"/>
  <c r="DB23" i="1"/>
  <c r="DB17" i="1"/>
  <c r="DB11" i="1"/>
  <c r="BF19" i="1"/>
  <c r="CQ46" i="1"/>
  <c r="CQ10" i="1"/>
  <c r="CI41" i="1"/>
  <c r="CI35" i="1"/>
  <c r="CI29" i="1"/>
  <c r="CI23" i="1"/>
  <c r="CI17" i="1"/>
  <c r="CI11" i="1"/>
  <c r="CJ48" i="1"/>
  <c r="CJ42" i="1"/>
  <c r="CJ36" i="1"/>
  <c r="CJ30" i="1"/>
  <c r="CJ24" i="1"/>
  <c r="CJ18" i="1"/>
  <c r="CJ12" i="1"/>
  <c r="BO49" i="1"/>
  <c r="BO43" i="1"/>
  <c r="BO37" i="1"/>
  <c r="BO31" i="1"/>
  <c r="BO25" i="1"/>
  <c r="BO19" i="1"/>
  <c r="BO13" i="1"/>
  <c r="CR50" i="1"/>
  <c r="CR44" i="1"/>
  <c r="CR38" i="1"/>
  <c r="CR32" i="1"/>
  <c r="CR26" i="1"/>
  <c r="CR20" i="1"/>
  <c r="CR14" i="1"/>
  <c r="CR8" i="1"/>
  <c r="CW45" i="1"/>
  <c r="CW39" i="1"/>
  <c r="CW33" i="1"/>
  <c r="CW27" i="1"/>
  <c r="CW21" i="1"/>
  <c r="CW15" i="1"/>
  <c r="CW9" i="1"/>
  <c r="DB46" i="1"/>
  <c r="DB40" i="1"/>
  <c r="DB34" i="1"/>
  <c r="DB28" i="1"/>
  <c r="DB22" i="1"/>
  <c r="DB16" i="1"/>
  <c r="DB10" i="1"/>
  <c r="CH15" i="2"/>
  <c r="DJ15" i="2" s="1"/>
  <c r="CH9" i="2"/>
  <c r="DJ9" i="2" s="1"/>
  <c r="V34" i="3"/>
  <c r="V28" i="3"/>
  <c r="V22" i="3"/>
  <c r="V16" i="3"/>
  <c r="V10" i="3"/>
  <c r="W59" i="3"/>
  <c r="W53" i="3"/>
  <c r="W47" i="3"/>
  <c r="W41" i="3"/>
  <c r="W35" i="3"/>
  <c r="W29" i="3"/>
  <c r="W23" i="3"/>
  <c r="W17" i="3"/>
  <c r="W11" i="3"/>
  <c r="D59" i="4"/>
  <c r="BH50" i="4"/>
  <c r="D41" i="4"/>
  <c r="BH32" i="4"/>
  <c r="D23" i="4"/>
  <c r="BI61" i="4"/>
  <c r="D61" i="4"/>
  <c r="AE55" i="4"/>
  <c r="CI55" i="4" s="1"/>
  <c r="BH55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L62" i="4"/>
  <c r="BP62" i="4" s="1"/>
  <c r="L50" i="4"/>
  <c r="L38" i="4"/>
  <c r="BP38" i="4" s="1"/>
  <c r="L26" i="4"/>
  <c r="BP26" i="4" s="1"/>
  <c r="L14" i="4"/>
  <c r="AE24" i="4"/>
  <c r="CI24" i="4" s="1"/>
  <c r="AF26" i="4"/>
  <c r="BG37" i="4"/>
  <c r="BG60" i="4"/>
  <c r="BG36" i="4"/>
  <c r="BG24" i="4"/>
  <c r="BG18" i="4"/>
  <c r="CH14" i="2"/>
  <c r="DJ14" i="2" s="1"/>
  <c r="CH8" i="2"/>
  <c r="DJ8" i="2" s="1"/>
  <c r="D57" i="3"/>
  <c r="V57" i="3" s="1"/>
  <c r="D51" i="3"/>
  <c r="V51" i="3" s="1"/>
  <c r="D45" i="3"/>
  <c r="V45" i="3" s="1"/>
  <c r="D39" i="3"/>
  <c r="V39" i="3" s="1"/>
  <c r="D33" i="3"/>
  <c r="V33" i="3" s="1"/>
  <c r="D27" i="3"/>
  <c r="V27" i="3" s="1"/>
  <c r="D21" i="3"/>
  <c r="V21" i="3" s="1"/>
  <c r="D15" i="3"/>
  <c r="V15" i="3" s="1"/>
  <c r="D9" i="3"/>
  <c r="V9" i="3" s="1"/>
  <c r="BH48" i="4"/>
  <c r="AE48" i="4"/>
  <c r="BH40" i="4"/>
  <c r="AE30" i="4"/>
  <c r="BH30" i="4"/>
  <c r="AE12" i="4"/>
  <c r="CI12" i="4" s="1"/>
  <c r="BH12" i="4"/>
  <c r="L61" i="4"/>
  <c r="BP61" i="4" s="1"/>
  <c r="L49" i="4"/>
  <c r="BP49" i="4" s="1"/>
  <c r="L37" i="4"/>
  <c r="BP37" i="4" s="1"/>
  <c r="L25" i="4"/>
  <c r="BP25" i="4" s="1"/>
  <c r="L13" i="4"/>
  <c r="BP13" i="4" s="1"/>
  <c r="AE60" i="4"/>
  <c r="BG55" i="4"/>
  <c r="BG33" i="4"/>
  <c r="BH29" i="4"/>
  <c r="CH19" i="2"/>
  <c r="DJ19" i="2" s="1"/>
  <c r="CH13" i="2"/>
  <c r="DJ13" i="2" s="1"/>
  <c r="BH56" i="4"/>
  <c r="BH47" i="4"/>
  <c r="BH20" i="4"/>
  <c r="BH11" i="4"/>
  <c r="AE38" i="4"/>
  <c r="CI38" i="4" s="1"/>
  <c r="BG29" i="4"/>
  <c r="CH18" i="2"/>
  <c r="DJ18" i="2" s="1"/>
  <c r="CH12" i="2"/>
  <c r="DJ12" i="2" s="1"/>
  <c r="D61" i="3"/>
  <c r="V61" i="3" s="1"/>
  <c r="D55" i="3"/>
  <c r="V55" i="3" s="1"/>
  <c r="D49" i="3"/>
  <c r="V49" i="3" s="1"/>
  <c r="D43" i="3"/>
  <c r="V43" i="3" s="1"/>
  <c r="D37" i="3"/>
  <c r="V37" i="3" s="1"/>
  <c r="D31" i="3"/>
  <c r="V31" i="3" s="1"/>
  <c r="D25" i="3"/>
  <c r="V25" i="3" s="1"/>
  <c r="D19" i="3"/>
  <c r="V19" i="3" s="1"/>
  <c r="D13" i="3"/>
  <c r="V13" i="3" s="1"/>
  <c r="BH54" i="4"/>
  <c r="AE54" i="4"/>
  <c r="CI54" i="4" s="1"/>
  <c r="BH28" i="4"/>
  <c r="BH18" i="4"/>
  <c r="AE18" i="4"/>
  <c r="L56" i="4"/>
  <c r="BP56" i="4" s="1"/>
  <c r="L44" i="4"/>
  <c r="BP44" i="4" s="1"/>
  <c r="L32" i="4"/>
  <c r="BP32" i="4" s="1"/>
  <c r="L20" i="4"/>
  <c r="BP20" i="4" s="1"/>
  <c r="L8" i="4"/>
  <c r="BP8" i="4" s="1"/>
  <c r="BQ57" i="4"/>
  <c r="L57" i="4"/>
  <c r="BP57" i="4" s="1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BV58" i="4"/>
  <c r="L58" i="4"/>
  <c r="BV52" i="4"/>
  <c r="L52" i="4"/>
  <c r="BP52" i="4" s="1"/>
  <c r="BV46" i="4"/>
  <c r="L46" i="4"/>
  <c r="BP46" i="4" s="1"/>
  <c r="BV40" i="4"/>
  <c r="L40" i="4"/>
  <c r="BP40" i="4" s="1"/>
  <c r="BV34" i="4"/>
  <c r="L34" i="4"/>
  <c r="BP34" i="4" s="1"/>
  <c r="BV28" i="4"/>
  <c r="L28" i="4"/>
  <c r="BP28" i="4" s="1"/>
  <c r="BV22" i="4"/>
  <c r="L22" i="4"/>
  <c r="BP22" i="4" s="1"/>
  <c r="BV16" i="4"/>
  <c r="L16" i="4"/>
  <c r="BP16" i="4" s="1"/>
  <c r="BV10" i="4"/>
  <c r="L10" i="4"/>
  <c r="BP10" i="4" s="1"/>
  <c r="AE36" i="4"/>
  <c r="CI36" i="4" s="1"/>
  <c r="BG21" i="4"/>
  <c r="CH17" i="2"/>
  <c r="DJ17" i="2" s="1"/>
  <c r="CH11" i="2"/>
  <c r="DJ11" i="2" s="1"/>
  <c r="BH62" i="4"/>
  <c r="D53" i="4"/>
  <c r="AE44" i="4"/>
  <c r="CI44" i="4" s="1"/>
  <c r="BH44" i="4"/>
  <c r="BH35" i="4"/>
  <c r="AE35" i="4"/>
  <c r="CI35" i="4" s="1"/>
  <c r="AE26" i="4"/>
  <c r="BH26" i="4"/>
  <c r="BH8" i="4"/>
  <c r="BI57" i="4"/>
  <c r="D57" i="4"/>
  <c r="BI51" i="4"/>
  <c r="D51" i="4"/>
  <c r="BH33" i="4"/>
  <c r="BH27" i="4"/>
  <c r="AE10" i="4"/>
  <c r="CI10" i="4" s="1"/>
  <c r="BG26" i="4"/>
  <c r="BG14" i="4"/>
  <c r="BG8" i="4"/>
  <c r="CH16" i="2"/>
  <c r="DJ16" i="2" s="1"/>
  <c r="CH10" i="2"/>
  <c r="DJ10" i="2" s="1"/>
  <c r="BH52" i="4"/>
  <c r="AE52" i="4"/>
  <c r="CI52" i="4" s="1"/>
  <c r="BH42" i="4"/>
  <c r="AE42" i="4"/>
  <c r="BH34" i="4"/>
  <c r="AE16" i="4"/>
  <c r="CI16" i="4" s="1"/>
  <c r="BH16" i="4"/>
  <c r="BG43" i="4"/>
  <c r="BG19" i="4"/>
  <c r="BI50" i="4"/>
  <c r="BI44" i="4"/>
  <c r="BI38" i="4"/>
  <c r="BI32" i="4"/>
  <c r="BI14" i="4"/>
  <c r="BI8" i="4"/>
  <c r="BQ58" i="4"/>
  <c r="BQ52" i="4"/>
  <c r="BQ46" i="4"/>
  <c r="BQ40" i="4"/>
  <c r="BQ34" i="4"/>
  <c r="BQ28" i="4"/>
  <c r="BQ22" i="4"/>
  <c r="BQ16" i="4"/>
  <c r="BQ10" i="4"/>
  <c r="BV59" i="4"/>
  <c r="BV53" i="4"/>
  <c r="BV47" i="4"/>
  <c r="BV41" i="4"/>
  <c r="BV35" i="4"/>
  <c r="BV29" i="4"/>
  <c r="BI27" i="4"/>
  <c r="BG61" i="4"/>
  <c r="D45" i="4"/>
  <c r="D39" i="4"/>
  <c r="D21" i="4"/>
  <c r="D15" i="4"/>
  <c r="D9" i="4"/>
  <c r="BI58" i="4"/>
  <c r="BI52" i="4"/>
  <c r="BI46" i="4"/>
  <c r="BI40" i="4"/>
  <c r="BI34" i="4"/>
  <c r="BI28" i="4"/>
  <c r="BI22" i="4"/>
  <c r="BI16" i="4"/>
  <c r="BI10" i="4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G49" i="4"/>
  <c r="BG13" i="4"/>
  <c r="BG48" i="4"/>
  <c r="BG42" i="4"/>
  <c r="BG30" i="4"/>
  <c r="BG12" i="4"/>
  <c r="BQ60" i="4"/>
  <c r="BQ54" i="4"/>
  <c r="BQ48" i="4"/>
  <c r="BQ42" i="4"/>
  <c r="BQ36" i="4"/>
  <c r="BQ30" i="4"/>
  <c r="BQ24" i="4"/>
  <c r="BQ18" i="4"/>
  <c r="BQ12" i="4"/>
  <c r="BV61" i="4"/>
  <c r="BV55" i="4"/>
  <c r="BV49" i="4"/>
  <c r="BV43" i="4"/>
  <c r="BV37" i="4"/>
  <c r="BV31" i="4"/>
  <c r="BV25" i="4"/>
  <c r="BV19" i="4"/>
  <c r="BV13" i="4"/>
  <c r="CA62" i="4"/>
  <c r="CA56" i="4"/>
  <c r="CA50" i="4"/>
  <c r="CA44" i="4"/>
  <c r="CA38" i="4"/>
  <c r="CA32" i="4"/>
  <c r="CA26" i="4"/>
  <c r="CA20" i="4"/>
  <c r="CA14" i="4"/>
  <c r="CA8" i="4"/>
  <c r="F45" i="5"/>
  <c r="F39" i="5"/>
  <c r="F33" i="5"/>
  <c r="F27" i="5"/>
  <c r="F21" i="5"/>
  <c r="F15" i="5"/>
  <c r="F9" i="5"/>
  <c r="I48" i="5"/>
  <c r="I42" i="5"/>
  <c r="I36" i="5"/>
  <c r="I30" i="5"/>
  <c r="I24" i="5"/>
  <c r="I18" i="5"/>
  <c r="I12" i="5"/>
  <c r="C1" i="8"/>
  <c r="B1" i="8"/>
  <c r="BH59" i="4" l="1"/>
  <c r="AE59" i="4"/>
  <c r="CI59" i="4" s="1"/>
  <c r="AE22" i="4"/>
  <c r="CI22" i="4" s="1"/>
  <c r="AE41" i="4"/>
  <c r="CI41" i="4" s="1"/>
  <c r="BH41" i="4"/>
  <c r="BH45" i="4"/>
  <c r="AE45" i="4"/>
  <c r="CI45" i="4" s="1"/>
  <c r="CI42" i="4"/>
  <c r="AE33" i="4"/>
  <c r="CI33" i="4" s="1"/>
  <c r="AE8" i="4"/>
  <c r="CI8" i="4" s="1"/>
  <c r="AE20" i="4"/>
  <c r="CI20" i="4" s="1"/>
  <c r="CI60" i="4"/>
  <c r="CI48" i="4"/>
  <c r="BP50" i="4"/>
  <c r="AE50" i="4"/>
  <c r="CI50" i="4" s="1"/>
  <c r="BH25" i="4"/>
  <c r="AE25" i="4"/>
  <c r="CI25" i="4" s="1"/>
  <c r="AE43" i="4"/>
  <c r="CI43" i="4" s="1"/>
  <c r="BH43" i="4"/>
  <c r="BH61" i="4"/>
  <c r="AE61" i="4"/>
  <c r="CI61" i="4" s="1"/>
  <c r="CQ25" i="1"/>
  <c r="CH25" i="1"/>
  <c r="DJ25" i="1" s="1"/>
  <c r="CQ23" i="1"/>
  <c r="CH23" i="1"/>
  <c r="DJ23" i="1" s="1"/>
  <c r="CH33" i="1"/>
  <c r="DJ33" i="1" s="1"/>
  <c r="CQ31" i="1"/>
  <c r="CH31" i="1"/>
  <c r="DJ31" i="1" s="1"/>
  <c r="CQ29" i="1"/>
  <c r="CH29" i="1"/>
  <c r="DJ29" i="1" s="1"/>
  <c r="BH9" i="4"/>
  <c r="AE9" i="4"/>
  <c r="CI9" i="4" s="1"/>
  <c r="BH51" i="4"/>
  <c r="AE51" i="4"/>
  <c r="CI51" i="4" s="1"/>
  <c r="BH53" i="4"/>
  <c r="AE53" i="4"/>
  <c r="CI53" i="4" s="1"/>
  <c r="CI18" i="4"/>
  <c r="AE17" i="4"/>
  <c r="CI17" i="4" s="1"/>
  <c r="AE47" i="4"/>
  <c r="CI47" i="4" s="1"/>
  <c r="AE46" i="4"/>
  <c r="CI46" i="4" s="1"/>
  <c r="BH13" i="4"/>
  <c r="AE13" i="4"/>
  <c r="CI13" i="4" s="1"/>
  <c r="BH31" i="4"/>
  <c r="AE31" i="4"/>
  <c r="CI31" i="4" s="1"/>
  <c r="BH49" i="4"/>
  <c r="AE49" i="4"/>
  <c r="CI49" i="4" s="1"/>
  <c r="BH23" i="4"/>
  <c r="AE23" i="4"/>
  <c r="CI23" i="4" s="1"/>
  <c r="CQ37" i="1"/>
  <c r="CH37" i="1"/>
  <c r="DJ37" i="1" s="1"/>
  <c r="CQ35" i="1"/>
  <c r="CH35" i="1"/>
  <c r="DJ35" i="1" s="1"/>
  <c r="CH16" i="1"/>
  <c r="DJ16" i="1" s="1"/>
  <c r="BP58" i="4"/>
  <c r="AE58" i="4"/>
  <c r="CI58" i="4" s="1"/>
  <c r="CI30" i="4"/>
  <c r="BP14" i="4"/>
  <c r="AE14" i="4"/>
  <c r="CI14" i="4" s="1"/>
  <c r="AE32" i="4"/>
  <c r="CI32" i="4" s="1"/>
  <c r="CQ43" i="1"/>
  <c r="CH43" i="1"/>
  <c r="DJ43" i="1" s="1"/>
  <c r="AE29" i="4"/>
  <c r="CI29" i="4" s="1"/>
  <c r="CQ41" i="1"/>
  <c r="CH41" i="1"/>
  <c r="DJ41" i="1" s="1"/>
  <c r="CH28" i="1"/>
  <c r="DJ28" i="1" s="1"/>
  <c r="CH45" i="1"/>
  <c r="DJ45" i="1" s="1"/>
  <c r="BH15" i="4"/>
  <c r="AE15" i="4"/>
  <c r="CI15" i="4" s="1"/>
  <c r="CI26" i="4"/>
  <c r="BH21" i="4"/>
  <c r="AE21" i="4"/>
  <c r="CI21" i="4" s="1"/>
  <c r="AE34" i="4"/>
  <c r="CI34" i="4" s="1"/>
  <c r="AE27" i="4"/>
  <c r="CI27" i="4" s="1"/>
  <c r="BH57" i="4"/>
  <c r="AE57" i="4"/>
  <c r="CI57" i="4" s="1"/>
  <c r="AE28" i="4"/>
  <c r="CI28" i="4" s="1"/>
  <c r="AE11" i="4"/>
  <c r="CI11" i="4" s="1"/>
  <c r="AE56" i="4"/>
  <c r="CI56" i="4" s="1"/>
  <c r="AE40" i="4"/>
  <c r="CI40" i="4" s="1"/>
  <c r="BH19" i="4"/>
  <c r="AE19" i="4"/>
  <c r="CI19" i="4" s="1"/>
  <c r="BH37" i="4"/>
  <c r="AE37" i="4"/>
  <c r="CI37" i="4" s="1"/>
  <c r="CQ13" i="1"/>
  <c r="CH13" i="1"/>
  <c r="DJ13" i="1" s="1"/>
  <c r="CQ49" i="1"/>
  <c r="CH49" i="1"/>
  <c r="DJ49" i="1" s="1"/>
  <c r="CQ11" i="1"/>
  <c r="CH11" i="1"/>
  <c r="DJ11" i="1" s="1"/>
  <c r="CQ47" i="1"/>
  <c r="CH47" i="1"/>
  <c r="DJ47" i="1" s="1"/>
  <c r="AE62" i="4"/>
  <c r="CI62" i="4" s="1"/>
  <c r="BH39" i="4"/>
  <c r="AE39" i="4"/>
  <c r="CI39" i="4" s="1"/>
  <c r="CQ19" i="1"/>
  <c r="CH19" i="1"/>
  <c r="DJ19" i="1" s="1"/>
  <c r="CQ17" i="1"/>
  <c r="CH17" i="1"/>
  <c r="DJ17" i="1" s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U7" i="2" s="1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Z7" i="1"/>
  <c r="Y7" i="2"/>
  <c r="AB7" i="1"/>
  <c r="CX7" i="2" l="1"/>
  <c r="CW7" i="2"/>
  <c r="CT7" i="2"/>
  <c r="CL7" i="2"/>
  <c r="CU7" i="2"/>
  <c r="BP7" i="2"/>
  <c r="E7" i="6"/>
  <c r="CM7" i="2"/>
  <c r="BZ7" i="2"/>
  <c r="Z7" i="2"/>
  <c r="N7" i="2"/>
  <c r="M7" i="2" s="1"/>
  <c r="CS7" i="2"/>
  <c r="CY7" i="2"/>
  <c r="AA7" i="2"/>
  <c r="DC7" i="2"/>
  <c r="DA7" i="2"/>
  <c r="DI7" i="2"/>
  <c r="D7" i="6"/>
  <c r="CB7" i="4"/>
  <c r="AN7" i="1"/>
  <c r="Z7" i="3"/>
  <c r="DD7" i="1"/>
  <c r="BN7" i="4"/>
  <c r="CD7" i="4"/>
  <c r="Y7" i="3"/>
  <c r="CM7" i="1"/>
  <c r="DI7" i="1"/>
  <c r="DF7" i="1"/>
  <c r="DG7" i="1"/>
  <c r="V7" i="5"/>
  <c r="BO7" i="4"/>
  <c r="BX7" i="4"/>
  <c r="BJ7" i="4"/>
  <c r="BR7" i="4"/>
  <c r="BY7" i="4"/>
  <c r="CF7" i="4"/>
  <c r="CK7" i="1"/>
  <c r="BL7" i="4"/>
  <c r="CU7" i="1"/>
  <c r="CO7" i="1"/>
  <c r="CX7" i="1"/>
  <c r="AC7" i="3"/>
  <c r="AL7" i="5"/>
  <c r="BE7" i="5"/>
  <c r="R7" i="4"/>
  <c r="BK7" i="4"/>
  <c r="AA7" i="3"/>
  <c r="BM7" i="4"/>
  <c r="CY7" i="1"/>
  <c r="CV7" i="1"/>
  <c r="H7" i="5"/>
  <c r="AG7" i="4"/>
  <c r="AF7" i="4" s="1"/>
  <c r="W7" i="4"/>
  <c r="E7" i="1"/>
  <c r="D7" i="1" s="1"/>
  <c r="AD7" i="5"/>
  <c r="BZ7" i="4"/>
  <c r="BW7" i="4"/>
  <c r="BT7" i="4"/>
  <c r="CH7" i="4"/>
  <c r="AO7" i="4"/>
  <c r="AB7" i="3"/>
  <c r="CL7" i="1"/>
  <c r="N7" i="5"/>
  <c r="CC7" i="4"/>
  <c r="Q7" i="5"/>
  <c r="BB7" i="5"/>
  <c r="N7" i="1"/>
  <c r="AT7" i="5"/>
  <c r="AT7" i="4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DB7" i="2"/>
  <c r="CI7" i="2"/>
  <c r="BO7" i="2"/>
  <c r="CH7" i="2" s="1"/>
  <c r="CJ7" i="2"/>
  <c r="CR7" i="2"/>
  <c r="AM7" i="2"/>
  <c r="BF7" i="2" s="1"/>
  <c r="W7" i="2"/>
  <c r="CA7" i="4"/>
  <c r="CR7" i="1"/>
  <c r="CI7" i="1"/>
  <c r="I7" i="5"/>
  <c r="BV7" i="4"/>
  <c r="W7" i="1"/>
  <c r="DB7" i="1"/>
  <c r="CW7" i="1"/>
  <c r="AM7" i="1"/>
  <c r="BF7" i="1" s="1"/>
  <c r="AN7" i="4"/>
  <c r="BG7" i="4" s="1"/>
  <c r="M7" i="1"/>
  <c r="V7" i="1" s="1"/>
  <c r="BI7" i="4"/>
  <c r="V7" i="3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<sst xmlns="http://schemas.openxmlformats.org/spreadsheetml/2006/main" count="2484" uniqueCount="447">
  <si>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</si>
  <si>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</si>
  <si>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</si>
  <si>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</si>
  <si>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</si>
  <si>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</si>
  <si>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</si>
  <si>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</si>
  <si>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</si>
  <si>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</si>
  <si>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</si>
  <si>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</si>
  <si>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</si>
  <si>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</si>
  <si>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</si>
  <si>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</si>
  <si>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</si>
  <si>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</si>
  <si>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</si>
  <si>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</si>
  <si>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</si>
  <si>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</si>
  <si>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</si>
  <si>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</si>
  <si>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</si>
  <si>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</si>
  <si>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</si>
  <si>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</si>
  <si>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</si>
  <si>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</si>
  <si>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</si>
  <si>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</si>
  <si>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</si>
  <si>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</si>
  <si>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</si>
  <si>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</si>
  <si>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</si>
  <si>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</si>
  <si>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</si>
  <si>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</si>
  <si>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</si>
  <si>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</si>
  <si>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</si>
  <si>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</si>
  <si>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</si>
  <si>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</si>
  <si>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</si>
  <si>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</si>
  <si>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</si>
  <si>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</si>
  <si>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</si>
  <si>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</si>
  <si>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</si>
  <si>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</si>
  <si>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</si>
  <si>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</si>
  <si>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</si>
  <si>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</si>
  <si>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</si>
  <si>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</si>
  <si>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</si>
  <si>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</si>
  <si>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</si>
  <si>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</si>
  <si>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</si>
  <si>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</si>
  <si>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</si>
  <si>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</si>
  <si>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</si>
  <si>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</si>
  <si>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</si>
  <si>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</si>
  <si>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</si>
  <si>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</si>
  <si>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</si>
  <si>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</si>
  <si>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</si>
  <si>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</si>
  <si>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</si>
  <si>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</si>
  <si>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</si>
  <si>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</si>
  <si>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</si>
  <si>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</si>
  <si>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</si>
  <si>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</si>
  <si>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</si>
  <si>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</si>
  <si>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</si>
  <si>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</si>
  <si>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</si>
  <si>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</si>
  <si>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</si>
  <si>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</si>
  <si>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</si>
  <si>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</si>
  <si>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</si>
  <si>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</si>
  <si>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</si>
  <si>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</si>
  <si>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</si>
  <si>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</si>
  <si>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</si>
  <si>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</si>
  <si>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</si>
  <si>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</si>
  <si>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</si>
  <si>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</si>
  <si>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</si>
  <si>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</si>
  <si>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</si>
  <si>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</si>
  <si>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</si>
  <si>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</si>
  <si>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</si>
  <si>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</si>
  <si>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</si>
  <si>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</si>
  <si>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</si>
  <si>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</si>
  <si>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</si>
  <si>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</si>
  <si>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</si>
  <si>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</si>
  <si>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</si>
  <si>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</si>
  <si>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</si>
  <si>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</si>
  <si>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</si>
  <si>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</si>
  <si>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</si>
  <si>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</si>
  <si>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</si>
  <si>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</si>
  <si>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</si>
  <si>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</si>
  <si>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</si>
  <si>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</si>
  <si>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</si>
  <si>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</si>
  <si>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</si>
  <si>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</si>
  <si>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</si>
  <si>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</si>
  <si>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</si>
  <si>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</si>
  <si>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</si>
  <si>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</si>
  <si>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</si>
  <si>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</si>
  <si>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</si>
  <si>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</si>
  <si>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</si>
  <si>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</si>
  <si>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</si>
  <si>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</si>
  <si>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</si>
  <si>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</si>
  <si>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</si>
  <si>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</si>
  <si>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</si>
  <si>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</si>
  <si>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</si>
  <si>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</si>
  <si>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</si>
  <si>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</si>
  <si>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</si>
  <si>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</si>
  <si>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</si>
  <si>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</si>
  <si>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</si>
  <si>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</si>
  <si>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</si>
  <si>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</si>
  <si>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</si>
  <si>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</si>
  <si>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</si>
  <si>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</si>
  <si>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</si>
  <si>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</si>
  <si>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</si>
  <si>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</si>
  <si>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</si>
  <si>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</si>
  <si>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</si>
  <si>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</si>
  <si>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</si>
  <si>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</si>
  <si>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</si>
  <si>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</si>
  <si>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</si>
  <si>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</si>
  <si>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</si>
  <si>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</si>
  <si>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</si>
  <si>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</si>
  <si>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</si>
  <si>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</si>
  <si>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</si>
  <si>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</si>
  <si>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</si>
  <si>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</si>
  <si>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</si>
  <si>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</si>
  <si>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</si>
  <si>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</si>
  <si>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</si>
  <si>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</si>
  <si>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</si>
  <si>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</si>
  <si>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</si>
  <si>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</si>
  <si>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</si>
  <si>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</si>
  <si>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</si>
  <si>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</si>
  <si>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</si>
  <si>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</si>
  <si>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</si>
  <si>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</si>
  <si>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</si>
  <si>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</si>
  <si>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</si>
  <si>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</si>
  <si>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</si>
  <si>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</si>
  <si>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</si>
  <si>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</si>
  <si>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</si>
  <si>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</si>
  <si>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</si>
  <si>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</si>
  <si>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</si>
  <si>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</si>
  <si>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</si>
  <si>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</si>
  <si>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</si>
  <si>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</si>
  <si>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</si>
  <si>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</si>
  <si>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</si>
  <si>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</si>
  <si>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</si>
  <si>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</si>
  <si>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</si>
  <si>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</si>
  <si>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</si>
  <si>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</si>
  <si>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</si>
  <si>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</si>
  <si>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</si>
  <si>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</si>
  <si>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</si>
  <si>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</si>
  <si>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</si>
  <si>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</si>
  <si>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</si>
  <si>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</si>
  <si>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</si>
  <si>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</si>
  <si>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</si>
  <si>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</si>
  <si>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</si>
  <si>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</si>
  <si>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</si>
  <si>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</si>
  <si>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</si>
  <si>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</si>
  <si>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</si>
  <si>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</si>
  <si>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</si>
  <si>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</si>
  <si>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</si>
  <si>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</si>
  <si>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</si>
  <si>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</si>
  <si>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</si>
  <si>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</si>
  <si>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</si>
  <si>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</si>
  <si>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</si>
  <si>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</si>
  <si>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</si>
  <si>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</si>
  <si>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</si>
  <si>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</si>
  <si>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</si>
  <si>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</si>
  <si>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</si>
  <si>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</si>
  <si>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</si>
  <si>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</si>
  <si>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</si>
  <si>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</si>
  <si>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</si>
  <si>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</si>
  <si>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</si>
  <si>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</si>
  <si>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</si>
  <si>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</si>
  <si>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</si>
  <si>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</si>
  <si>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</si>
  <si>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</si>
  <si>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</si>
  <si>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</si>
  <si>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</si>
  <si>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</si>
  <si>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</si>
  <si>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</si>
  <si>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</si>
  <si>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</si>
  <si>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</si>
  <si>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</si>
  <si>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</si>
  <si>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</si>
  <si>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</si>
  <si>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27000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</si>
  <si>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</si>
  <si>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</si>
  <si>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</si>
  <si>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</si>
  <si>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</si>
  <si>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</si>
  <si>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27100</t>
  </si>
  <si>
    <t>大阪市</t>
  </si>
  <si>
    <t/>
  </si>
  <si>
    <t>27872</t>
  </si>
  <si>
    <t>大阪広域環境施設組合</t>
  </si>
  <si>
    <t>27140</t>
  </si>
  <si>
    <t>堺市</t>
  </si>
  <si>
    <t>27202</t>
  </si>
  <si>
    <t>岸和田市</t>
  </si>
  <si>
    <t>27836</t>
  </si>
  <si>
    <t>岸和田市貝塚市清掃施設組合</t>
  </si>
  <si>
    <t>27203</t>
  </si>
  <si>
    <t>豊中市</t>
  </si>
  <si>
    <t>27827</t>
  </si>
  <si>
    <t>豊中市伊丹市クリーンランド</t>
  </si>
  <si>
    <t>27204</t>
  </si>
  <si>
    <t>池田市</t>
  </si>
  <si>
    <t>27205</t>
  </si>
  <si>
    <t>吹田市</t>
  </si>
  <si>
    <t>27206</t>
  </si>
  <si>
    <t>泉大津市</t>
  </si>
  <si>
    <t>27828</t>
  </si>
  <si>
    <t>泉北環境整備施設組合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</si>
  <si>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</si>
  <si>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</si>
  <si>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</si>
  <si>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</si>
  <si>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</si>
  <si>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</si>
  <si>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</si>
  <si>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</si>
  <si>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27866</t>
  </si>
  <si>
    <t>北河内4市リサイクルプラザ</t>
  </si>
  <si>
    <t>27873</t>
  </si>
  <si>
    <t>枚方京田辺環境施設組合</t>
  </si>
  <si>
    <t>27211</t>
  </si>
  <si>
    <t>茨木市</t>
  </si>
  <si>
    <t>27212</t>
  </si>
  <si>
    <t>八尾市</t>
  </si>
  <si>
    <t>27213</t>
  </si>
  <si>
    <t>泉佐野市</t>
  </si>
  <si>
    <t>27833</t>
  </si>
  <si>
    <t>泉佐野市田尻町清掃施設組合</t>
  </si>
  <si>
    <t>27214</t>
  </si>
  <si>
    <t>富田林市</t>
  </si>
  <si>
    <t>27837</t>
  </si>
  <si>
    <t>南河内環境事業組合（南環境PDF⇒）</t>
  </si>
  <si>
    <t>27215</t>
  </si>
  <si>
    <t>寝屋川市</t>
  </si>
  <si>
    <t>北河内４市リサイクル施設組合</t>
  </si>
  <si>
    <t>27216</t>
  </si>
  <si>
    <t>河内長野市</t>
  </si>
  <si>
    <t>南河内環境事業組合</t>
  </si>
  <si>
    <t>27217</t>
  </si>
  <si>
    <t>松原市</t>
  </si>
  <si>
    <t>27218</t>
  </si>
  <si>
    <t>大東市</t>
  </si>
  <si>
    <t>27834</t>
  </si>
  <si>
    <t>東大阪都市清掃施設組合</t>
  </si>
  <si>
    <t>27219</t>
  </si>
  <si>
    <t>和泉市</t>
  </si>
  <si>
    <t>27220</t>
  </si>
  <si>
    <t>箕面市</t>
  </si>
  <si>
    <t>27221</t>
  </si>
  <si>
    <t>柏原市</t>
  </si>
  <si>
    <t>27831</t>
  </si>
  <si>
    <t>柏羽藤事業組合</t>
  </si>
  <si>
    <t>27222</t>
  </si>
  <si>
    <t>羽曳野市</t>
  </si>
  <si>
    <t>柏羽藤環境事業組合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</si>
  <si>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</si>
  <si>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</si>
  <si>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</si>
  <si>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</si>
  <si>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</si>
  <si>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</si>
  <si>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</si>
  <si>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</si>
  <si>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</si>
  <si>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</si>
  <si>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</si>
  <si>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</si>
  <si>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27838</t>
  </si>
  <si>
    <t>泉南清掃事務組合</t>
  </si>
  <si>
    <t>27229</t>
  </si>
  <si>
    <t>四條畷市</t>
  </si>
  <si>
    <t>27835</t>
  </si>
  <si>
    <t>四條畷市交野市清掃施設組合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</si>
  <si>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</si>
  <si>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</si>
  <si>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</si>
  <si>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</si>
  <si>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</si>
  <si>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</si>
  <si>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</si>
  <si>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</si>
  <si>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</si>
  <si>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</si>
  <si>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28967</t>
  </si>
  <si>
    <t>猪名川上流広域ごみ処理施設組合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</si>
  <si>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</si>
  <si>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</si>
  <si>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</si>
  <si>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</si>
  <si>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</si>
  <si>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</si>
  <si>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</si>
  <si>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</si>
  <si>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泉佐野市田尻町
清掃施設組合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</si>
  <si>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</si>
  <si>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</si>
  <si>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</si>
  <si>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</si>
  <si>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</si>
  <si>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</si>
  <si>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</si>
  <si>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</si>
  <si>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28207</t>
  </si>
  <si>
    <t>伊丹市</t>
  </si>
  <si>
    <t>北河内4市リサイクル施設組合</t>
  </si>
  <si>
    <t>26211</t>
  </si>
  <si>
    <t>京田辺市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</si>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</sst>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29</v>
      </c>
      <c r="B7" s="154" t="s">
        <v>317</v>
      </c>
      <c r="C7" s="138" t="s">
        <v>33</v>
      </c>
      <c r="D7" s="140">
        <f>SUM(E7,+L7)</f>
        <v>109733730</v>
      </c>
      <c r="E7" s="140">
        <f>SUM(F7:I7,K7)</f>
        <v>19048676</v>
      </c>
      <c r="F7" s="140">
        <f>SUM(F$8:F$207)</f>
        <v>1895179</v>
      </c>
      <c r="G7" s="140">
        <f>SUM(G$8:G$207)</f>
        <v>117900</v>
      </c>
      <c r="H7" s="140">
        <f>SUM(H$8:H$207)</f>
        <v>2349930</v>
      </c>
      <c r="I7" s="140">
        <f>SUM(I$8:I$207)</f>
        <v>11780925</v>
      </c>
      <c r="J7" s="143" t="s">
        <v>314</v>
      </c>
      <c r="K7" s="140">
        <f>SUM(K$8:K$207)</f>
        <v>2904742</v>
      </c>
      <c r="L7" s="140">
        <f>SUM(L$8:L$207)</f>
        <v>90685054</v>
      </c>
      <c r="M7" s="140">
        <f>SUM(N7,+U7)</f>
        <v>6041062</v>
      </c>
      <c r="N7" s="140">
        <f>SUM(O7:R7,T7)</f>
        <v>696455</v>
      </c>
      <c r="O7" s="140">
        <f>SUM(O$8:O$207)</f>
        <v>0</v>
      </c>
      <c r="P7" s="140">
        <f>SUM(P$8:P$207)</f>
        <v>0</v>
      </c>
      <c r="Q7" s="140">
        <f>SUM(Q$8:Q$207)</f>
        <v>94800</v>
      </c>
      <c r="R7" s="140">
        <f>SUM(R$8:R$207)</f>
        <v>360402</v>
      </c>
      <c r="S7" s="143" t="s">
        <v>314</v>
      </c>
      <c r="T7" s="140">
        <f>SUM(T$8:T$207)</f>
        <v>241253</v>
      </c>
      <c r="U7" s="140">
        <f>SUM(U$8:U$207)</f>
        <v>5344607</v>
      </c>
      <c r="V7" s="140">
        <f t="shared" ref="V7:AA7" si="0">+SUM(D7,M7)</f>
        <v>115774792</v>
      </c>
      <c r="W7" s="140">
        <f t="shared" si="0"/>
        <v>19745131</v>
      </c>
      <c r="X7" s="140">
        <f t="shared" si="0"/>
        <v>1895179</v>
      </c>
      <c r="Y7" s="140">
        <f t="shared" si="0"/>
        <v>117900</v>
      </c>
      <c r="Z7" s="140">
        <f t="shared" si="0"/>
        <v>2444730</v>
      </c>
      <c r="AA7" s="140">
        <f t="shared" si="0"/>
        <v>12141327</v>
      </c>
      <c r="AB7" s="142" t="str">
        <f>IF(+SUM(J7,S7)=0,"-",+SUM(J7,S7))</f>
        <v>-</v>
      </c>
      <c r="AC7" s="140">
        <f>+SUM(K7,T7)</f>
        <v>3145995</v>
      </c>
      <c r="AD7" s="140">
        <f>+SUM(L7,U7)</f>
        <v>96029661</v>
      </c>
      <c r="AE7" s="140">
        <f>SUM(AF7,+AK7)</f>
        <v>8767953</v>
      </c>
      <c r="AF7" s="140">
        <f>SUM(AG7:AJ7)</f>
        <v>8757251</v>
      </c>
      <c r="AG7" s="140">
        <f t="shared" ref="AG7:AL7" si="1">SUM(AG$8:AG$207)</f>
        <v>811322</v>
      </c>
      <c r="AH7" s="140">
        <f t="shared" si="1"/>
        <v>7853441</v>
      </c>
      <c r="AI7" s="140">
        <f t="shared" si="1"/>
        <v>92066</v>
      </c>
      <c r="AJ7" s="140">
        <f t="shared" si="1"/>
        <v>422</v>
      </c>
      <c r="AK7" s="140">
        <f t="shared" si="1"/>
        <v>10702</v>
      </c>
      <c r="AL7" s="140">
        <f t="shared" si="1"/>
        <v>2283330</v>
      </c>
      <c r="AM7" s="140">
        <f>SUM(AN7,AS7,AW7,AX7,BD7)</f>
        <v>76945748</v>
      </c>
      <c r="AN7" s="140">
        <f>SUM(AO7:AR7)</f>
        <v>28146017</v>
      </c>
      <c r="AO7" s="140">
        <f>SUM(AO$8:AO$207)</f>
        <v>7688519</v>
      </c>
      <c r="AP7" s="140">
        <f>SUM(AP$8:AP$207)</f>
        <v>19303452</v>
      </c>
      <c r="AQ7" s="140">
        <f>SUM(AQ$8:AQ$207)</f>
        <v>1103950</v>
      </c>
      <c r="AR7" s="140">
        <f>SUM(AR$8:AR$207)</f>
        <v>50096</v>
      </c>
      <c r="AS7" s="140">
        <f>SUM(AT7:AV7)</f>
        <v>10231124</v>
      </c>
      <c r="AT7" s="140">
        <f>SUM(AT$8:AT$207)</f>
        <v>3376400</v>
      </c>
      <c r="AU7" s="140">
        <f>SUM(AU$8:AU$207)</f>
        <v>6765794</v>
      </c>
      <c r="AV7" s="140">
        <f>SUM(AV$8:AV$207)</f>
        <v>88930</v>
      </c>
      <c r="AW7" s="140">
        <f>SUM(AW$8:AW$207)</f>
        <v>258929</v>
      </c>
      <c r="AX7" s="140">
        <f>SUM(AY7:BB7)</f>
        <v>38273875</v>
      </c>
      <c r="AY7" s="140">
        <f t="shared" ref="AY7:BE7" si="2">SUM(AY$8:AY$207)</f>
        <v>27639172</v>
      </c>
      <c r="AZ7" s="140">
        <f t="shared" si="2"/>
        <v>8946649</v>
      </c>
      <c r="BA7" s="140">
        <f t="shared" si="2"/>
        <v>1216989</v>
      </c>
      <c r="BB7" s="140">
        <f t="shared" si="2"/>
        <v>471065</v>
      </c>
      <c r="BC7" s="140">
        <f t="shared" si="2"/>
        <v>18815892</v>
      </c>
      <c r="BD7" s="140">
        <f t="shared" si="2"/>
        <v>35803</v>
      </c>
      <c r="BE7" s="140">
        <f t="shared" si="2"/>
        <v>2920807</v>
      </c>
      <c r="BF7" s="140">
        <f>SUM(AE7,+AM7,+BE7)</f>
        <v>88634508</v>
      </c>
      <c r="BG7" s="140">
        <f>SUM(BH7,+BM7)</f>
        <v>158742</v>
      </c>
      <c r="BH7" s="140">
        <f>SUM(BI7:BL7)</f>
        <v>121888</v>
      </c>
      <c r="BI7" s="140">
        <f t="shared" ref="BI7:BN7" si="3">SUM(BI$8:BI$207)</f>
        <v>0</v>
      </c>
      <c r="BJ7" s="140">
        <f t="shared" si="3"/>
        <v>120810</v>
      </c>
      <c r="BK7" s="140">
        <f t="shared" si="3"/>
        <v>0</v>
      </c>
      <c r="BL7" s="140">
        <f t="shared" si="3"/>
        <v>1078</v>
      </c>
      <c r="BM7" s="140">
        <f t="shared" si="3"/>
        <v>36854</v>
      </c>
      <c r="BN7" s="140">
        <f t="shared" si="3"/>
        <v>25013</v>
      </c>
      <c r="BO7" s="140">
        <f>SUM(BP7,BU7,BY7,BZ7,CF7)</f>
        <v>4822014</v>
      </c>
      <c r="BP7" s="140">
        <f>SUM(BQ7:BT7)</f>
        <v>1484734</v>
      </c>
      <c r="BQ7" s="140">
        <f>SUM(BQ$8:BQ$207)</f>
        <v>779937</v>
      </c>
      <c r="BR7" s="140">
        <f>SUM(BR$8:BR$207)</f>
        <v>624135</v>
      </c>
      <c r="BS7" s="140">
        <f>SUM(BS$8:BS$207)</f>
        <v>80662</v>
      </c>
      <c r="BT7" s="140">
        <f>SUM(BT$8:BT$207)</f>
        <v>0</v>
      </c>
      <c r="BU7" s="140">
        <f>SUM(BV7:BX7)</f>
        <v>1066978</v>
      </c>
      <c r="BV7" s="140">
        <f>SUM(BV$8:BV$207)</f>
        <v>90060</v>
      </c>
      <c r="BW7" s="140">
        <f>SUM(BW$8:BW$207)</f>
        <v>907242</v>
      </c>
      <c r="BX7" s="140">
        <f>SUM(BX$8:BX$207)</f>
        <v>69676</v>
      </c>
      <c r="BY7" s="140">
        <f>SUM(BY$8:BY$207)</f>
        <v>21837</v>
      </c>
      <c r="BZ7" s="140">
        <f>SUM(CA7:CD7)</f>
        <v>2229126</v>
      </c>
      <c r="CA7" s="140">
        <f t="shared" ref="CA7:CG7" si="4">SUM(CA$8:CA$207)</f>
        <v>976682</v>
      </c>
      <c r="CB7" s="140">
        <f t="shared" si="4"/>
        <v>1064576</v>
      </c>
      <c r="CC7" s="140">
        <f t="shared" si="4"/>
        <v>129832</v>
      </c>
      <c r="CD7" s="140">
        <f t="shared" si="4"/>
        <v>58036</v>
      </c>
      <c r="CE7" s="140">
        <f t="shared" si="4"/>
        <v>815791</v>
      </c>
      <c r="CF7" s="140">
        <f t="shared" si="4"/>
        <v>19339</v>
      </c>
      <c r="CG7" s="140">
        <f t="shared" si="4"/>
        <v>219502</v>
      </c>
      <c r="CH7" s="140">
        <f>SUM(BG7,+BO7,+CG7)</f>
        <v>5200258</v>
      </c>
      <c r="CI7" s="140">
        <f t="shared" ref="CI7:DJ7" si="5">SUM(AE7,+BG7)</f>
        <v>8926695</v>
      </c>
      <c r="CJ7" s="140">
        <f t="shared" si="5"/>
        <v>8879139</v>
      </c>
      <c r="CK7" s="140">
        <f t="shared" si="5"/>
        <v>811322</v>
      </c>
      <c r="CL7" s="140">
        <f t="shared" si="5"/>
        <v>7974251</v>
      </c>
      <c r="CM7" s="140">
        <f t="shared" si="5"/>
        <v>92066</v>
      </c>
      <c r="CN7" s="140">
        <f t="shared" si="5"/>
        <v>1500</v>
      </c>
      <c r="CO7" s="140">
        <f t="shared" si="5"/>
        <v>47556</v>
      </c>
      <c r="CP7" s="140">
        <f t="shared" si="5"/>
        <v>2308343</v>
      </c>
      <c r="CQ7" s="140">
        <f t="shared" si="5"/>
        <v>81767762</v>
      </c>
      <c r="CR7" s="140">
        <f t="shared" si="5"/>
        <v>29630751</v>
      </c>
      <c r="CS7" s="140">
        <f t="shared" si="5"/>
        <v>8468456</v>
      </c>
      <c r="CT7" s="140">
        <f t="shared" si="5"/>
        <v>19927587</v>
      </c>
      <c r="CU7" s="140">
        <f t="shared" si="5"/>
        <v>1184612</v>
      </c>
      <c r="CV7" s="140">
        <f t="shared" si="5"/>
        <v>50096</v>
      </c>
      <c r="CW7" s="140">
        <f t="shared" si="5"/>
        <v>11298102</v>
      </c>
      <c r="CX7" s="140">
        <f t="shared" si="5"/>
        <v>3466460</v>
      </c>
      <c r="CY7" s="140">
        <f t="shared" si="5"/>
        <v>7673036</v>
      </c>
      <c r="CZ7" s="140">
        <f t="shared" si="5"/>
        <v>158606</v>
      </c>
      <c r="DA7" s="140">
        <f t="shared" si="5"/>
        <v>280766</v>
      </c>
      <c r="DB7" s="140">
        <f t="shared" si="5"/>
        <v>40503001</v>
      </c>
      <c r="DC7" s="140">
        <f t="shared" si="5"/>
        <v>28615854</v>
      </c>
      <c r="DD7" s="140">
        <f t="shared" si="5"/>
        <v>10011225</v>
      </c>
      <c r="DE7" s="140">
        <f t="shared" si="5"/>
        <v>1346821</v>
      </c>
      <c r="DF7" s="140">
        <f t="shared" si="5"/>
        <v>529101</v>
      </c>
      <c r="DG7" s="140">
        <f t="shared" si="5"/>
        <v>19631683</v>
      </c>
      <c r="DH7" s="140">
        <f t="shared" si="5"/>
        <v>55142</v>
      </c>
      <c r="DI7" s="140">
        <f t="shared" si="5"/>
        <v>3140309</v>
      </c>
      <c r="DJ7" s="140">
        <f t="shared" si="5"/>
        <v>93834766</v>
      </c>
    </row>
    <row r="8" spans="1:114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27678642</v>
      </c>
      <c r="E8" s="121">
        <f>SUM(F8:I8,K8)</f>
        <v>5832181</v>
      </c>
      <c r="F8" s="121">
        <v>0</v>
      </c>
      <c r="G8" s="121">
        <v>59876</v>
      </c>
      <c r="H8" s="121">
        <v>23000</v>
      </c>
      <c r="I8" s="121">
        <v>5323183</v>
      </c>
      <c r="J8" s="122" t="s">
        <v>446</v>
      </c>
      <c r="K8" s="121">
        <v>426122</v>
      </c>
      <c r="L8" s="121">
        <v>21846461</v>
      </c>
      <c r="M8" s="121">
        <f>SUM(N8,+U8)</f>
        <v>71614</v>
      </c>
      <c r="N8" s="121">
        <f>SUM(O8:R8,T8)</f>
        <v>280</v>
      </c>
      <c r="O8" s="121">
        <v>0</v>
      </c>
      <c r="P8" s="121">
        <v>0</v>
      </c>
      <c r="Q8" s="121">
        <v>0</v>
      </c>
      <c r="R8" s="121">
        <v>0</v>
      </c>
      <c r="S8" s="122" t="s">
        <v>446</v>
      </c>
      <c r="T8" s="121">
        <v>280</v>
      </c>
      <c r="U8" s="121">
        <v>71334</v>
      </c>
      <c r="V8" s="121">
        <f>+SUM(D8,M8)</f>
        <v>27750256</v>
      </c>
      <c r="W8" s="121">
        <f>+SUM(E8,N8)</f>
        <v>5832461</v>
      </c>
      <c r="X8" s="121">
        <f>+SUM(F8,O8)</f>
        <v>0</v>
      </c>
      <c r="Y8" s="121">
        <f>+SUM(G8,P8)</f>
        <v>59876</v>
      </c>
      <c r="Z8" s="121">
        <f>+SUM(H8,Q8)</f>
        <v>23000</v>
      </c>
      <c r="AA8" s="121">
        <f>+SUM(I8,R8)</f>
        <v>5323183</v>
      </c>
      <c r="AB8" s="122" t="str">
        <f>IF(+SUM(J8,S8)=0,"-",+SUM(J8,S8))</f>
        <v>-</v>
      </c>
      <c r="AC8" s="121">
        <f>+SUM(K8,T8)</f>
        <v>426402</v>
      </c>
      <c r="AD8" s="121">
        <f>+SUM(L8,U8)</f>
        <v>21917795</v>
      </c>
      <c r="AE8" s="121">
        <f>SUM(AF8,+AK8)</f>
        <v>837299</v>
      </c>
      <c r="AF8" s="121">
        <f>SUM(AG8:AJ8)</f>
        <v>837299</v>
      </c>
      <c r="AG8" s="121">
        <v>811322</v>
      </c>
      <c r="AH8" s="121">
        <v>0</v>
      </c>
      <c r="AI8" s="121">
        <v>25977</v>
      </c>
      <c r="AJ8" s="121">
        <v>0</v>
      </c>
      <c r="AK8" s="121">
        <v>0</v>
      </c>
      <c r="AL8" s="121">
        <v>1343497</v>
      </c>
      <c r="AM8" s="121">
        <f>SUM(AN8,AS8,AW8,AX8,BD8)</f>
        <v>17949672</v>
      </c>
      <c r="AN8" s="121">
        <f>SUM(AO8:AR8)</f>
        <v>12646990</v>
      </c>
      <c r="AO8" s="121">
        <v>2091760</v>
      </c>
      <c r="AP8" s="121">
        <v>10555230</v>
      </c>
      <c r="AQ8" s="121">
        <v>0</v>
      </c>
      <c r="AR8" s="121">
        <v>0</v>
      </c>
      <c r="AS8" s="121">
        <f>SUM(AT8:AV8)</f>
        <v>1593459</v>
      </c>
      <c r="AT8" s="121">
        <v>1593459</v>
      </c>
      <c r="AU8" s="121">
        <v>0</v>
      </c>
      <c r="AV8" s="121">
        <v>0</v>
      </c>
      <c r="AW8" s="121">
        <v>77000</v>
      </c>
      <c r="AX8" s="121">
        <f>SUM(AY8:BB8)</f>
        <v>3632223</v>
      </c>
      <c r="AY8" s="121">
        <v>2780804</v>
      </c>
      <c r="AZ8" s="121">
        <v>850429</v>
      </c>
      <c r="BA8" s="121">
        <v>0</v>
      </c>
      <c r="BB8" s="121">
        <v>990</v>
      </c>
      <c r="BC8" s="121">
        <v>7499273</v>
      </c>
      <c r="BD8" s="121">
        <v>0</v>
      </c>
      <c r="BE8" s="121">
        <v>48901</v>
      </c>
      <c r="BF8" s="121">
        <f>SUM(AE8,+AM8,+BE8)</f>
        <v>18835872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71614</v>
      </c>
      <c r="BP8" s="121">
        <f>SUM(BQ8:BT8)</f>
        <v>51923</v>
      </c>
      <c r="BQ8" s="121">
        <v>14835</v>
      </c>
      <c r="BR8" s="121">
        <v>0</v>
      </c>
      <c r="BS8" s="121">
        <v>37088</v>
      </c>
      <c r="BT8" s="121">
        <v>0</v>
      </c>
      <c r="BU8" s="121">
        <f>SUM(BV8:BX8)</f>
        <v>15949</v>
      </c>
      <c r="BV8" s="121">
        <v>0</v>
      </c>
      <c r="BW8" s="121">
        <v>15949</v>
      </c>
      <c r="BX8" s="121">
        <v>0</v>
      </c>
      <c r="BY8" s="121">
        <v>0</v>
      </c>
      <c r="BZ8" s="121">
        <f>SUM(CA8:CD8)</f>
        <v>3742</v>
      </c>
      <c r="CA8" s="121">
        <v>3742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71614</v>
      </c>
      <c r="CI8" s="121">
        <f>SUM(AE8,+BG8)</f>
        <v>837299</v>
      </c>
      <c r="CJ8" s="121">
        <f>SUM(AF8,+BH8)</f>
        <v>837299</v>
      </c>
      <c r="CK8" s="121">
        <f>SUM(AG8,+BI8)</f>
        <v>811322</v>
      </c>
      <c r="CL8" s="121">
        <f>SUM(AH8,+BJ8)</f>
        <v>0</v>
      </c>
      <c r="CM8" s="121">
        <f>SUM(AI8,+BK8)</f>
        <v>25977</v>
      </c>
      <c r="CN8" s="121">
        <f>SUM(AJ8,+BL8)</f>
        <v>0</v>
      </c>
      <c r="CO8" s="121">
        <f>SUM(AK8,+BM8)</f>
        <v>0</v>
      </c>
      <c r="CP8" s="121">
        <f>SUM(AL8,+BN8)</f>
        <v>1343497</v>
      </c>
      <c r="CQ8" s="121">
        <f>SUM(AM8,+BO8)</f>
        <v>18021286</v>
      </c>
      <c r="CR8" s="121">
        <f>SUM(AN8,+BP8)</f>
        <v>12698913</v>
      </c>
      <c r="CS8" s="121">
        <f>SUM(AO8,+BQ8)</f>
        <v>2106595</v>
      </c>
      <c r="CT8" s="121">
        <f>SUM(AP8,+BR8)</f>
        <v>10555230</v>
      </c>
      <c r="CU8" s="121">
        <f>SUM(AQ8,+BS8)</f>
        <v>37088</v>
      </c>
      <c r="CV8" s="121">
        <f>SUM(AR8,+BT8)</f>
        <v>0</v>
      </c>
      <c r="CW8" s="121">
        <f>SUM(AS8,+BU8)</f>
        <v>1609408</v>
      </c>
      <c r="CX8" s="121">
        <f>SUM(AT8,+BV8)</f>
        <v>1593459</v>
      </c>
      <c r="CY8" s="121">
        <f>SUM(AU8,+BW8)</f>
        <v>15949</v>
      </c>
      <c r="CZ8" s="121">
        <f>SUM(AV8,+BX8)</f>
        <v>0</v>
      </c>
      <c r="DA8" s="121">
        <f>SUM(AW8,+BY8)</f>
        <v>77000</v>
      </c>
      <c r="DB8" s="121">
        <f>SUM(AX8,+BZ8)</f>
        <v>3635965</v>
      </c>
      <c r="DC8" s="121">
        <f>SUM(AY8,+CA8)</f>
        <v>2784546</v>
      </c>
      <c r="DD8" s="121">
        <f>SUM(AZ8,+CB8)</f>
        <v>850429</v>
      </c>
      <c r="DE8" s="121">
        <f>SUM(BA8,+CC8)</f>
        <v>0</v>
      </c>
      <c r="DF8" s="121">
        <f>SUM(BB8,+CD8)</f>
        <v>990</v>
      </c>
      <c r="DG8" s="121">
        <f>SUM(BC8,+CE8)</f>
        <v>7499273</v>
      </c>
      <c r="DH8" s="121">
        <f>SUM(BD8,+CF8)</f>
        <v>0</v>
      </c>
      <c r="DI8" s="121">
        <f>SUM(BE8,+CG8)</f>
        <v>48901</v>
      </c>
      <c r="DJ8" s="121">
        <f>SUM(BF8,+CH8)</f>
        <v>18907486</v>
      </c>
    </row>
    <row r="9" spans="1:114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9169432</v>
      </c>
      <c r="E9" s="121">
        <f>SUM(F9:I9,K9)</f>
        <v>2135704</v>
      </c>
      <c r="F9" s="121">
        <v>0</v>
      </c>
      <c r="G9" s="121">
        <v>0</v>
      </c>
      <c r="H9" s="121">
        <v>243500</v>
      </c>
      <c r="I9" s="121">
        <v>1402349</v>
      </c>
      <c r="J9" s="122" t="s">
        <v>446</v>
      </c>
      <c r="K9" s="121">
        <v>489855</v>
      </c>
      <c r="L9" s="121">
        <v>7033728</v>
      </c>
      <c r="M9" s="121">
        <f>SUM(N9,+U9)</f>
        <v>772954</v>
      </c>
      <c r="N9" s="121">
        <f>SUM(O9:R9,T9)</f>
        <v>69111</v>
      </c>
      <c r="O9" s="121">
        <v>0</v>
      </c>
      <c r="P9" s="121">
        <v>0</v>
      </c>
      <c r="Q9" s="121">
        <v>0</v>
      </c>
      <c r="R9" s="121">
        <v>69111</v>
      </c>
      <c r="S9" s="122" t="s">
        <v>446</v>
      </c>
      <c r="T9" s="121">
        <v>0</v>
      </c>
      <c r="U9" s="121">
        <v>703843</v>
      </c>
      <c r="V9" s="121">
        <f>+SUM(D9,M9)</f>
        <v>9942386</v>
      </c>
      <c r="W9" s="121">
        <f>+SUM(E9,N9)</f>
        <v>2204815</v>
      </c>
      <c r="X9" s="121">
        <f>+SUM(F9,O9)</f>
        <v>0</v>
      </c>
      <c r="Y9" s="121">
        <f>+SUM(G9,P9)</f>
        <v>0</v>
      </c>
      <c r="Z9" s="121">
        <f>+SUM(H9,Q9)</f>
        <v>243500</v>
      </c>
      <c r="AA9" s="121">
        <f>+SUM(I9,R9)</f>
        <v>1471460</v>
      </c>
      <c r="AB9" s="122" t="str">
        <f>IF(+SUM(J9,S9)=0,"-",+SUM(J9,S9))</f>
        <v>-</v>
      </c>
      <c r="AC9" s="121">
        <f>+SUM(K9,T9)</f>
        <v>489855</v>
      </c>
      <c r="AD9" s="121">
        <f>+SUM(L9,U9)</f>
        <v>7737571</v>
      </c>
      <c r="AE9" s="121">
        <f>SUM(AF9,+AK9)</f>
        <v>11998</v>
      </c>
      <c r="AF9" s="121">
        <f>SUM(AG9:AJ9)</f>
        <v>11998</v>
      </c>
      <c r="AG9" s="121">
        <v>0</v>
      </c>
      <c r="AH9" s="121">
        <v>0</v>
      </c>
      <c r="AI9" s="121">
        <v>11998</v>
      </c>
      <c r="AJ9" s="121">
        <v>0</v>
      </c>
      <c r="AK9" s="121">
        <v>0</v>
      </c>
      <c r="AL9" s="121">
        <v>0</v>
      </c>
      <c r="AM9" s="121">
        <f>SUM(AN9,AS9,AW9,AX9,BD9)</f>
        <v>9092344</v>
      </c>
      <c r="AN9" s="121">
        <f>SUM(AO9:AR9)</f>
        <v>961962</v>
      </c>
      <c r="AO9" s="121">
        <v>659490</v>
      </c>
      <c r="AP9" s="121">
        <v>99171</v>
      </c>
      <c r="AQ9" s="121">
        <v>203301</v>
      </c>
      <c r="AR9" s="121">
        <v>0</v>
      </c>
      <c r="AS9" s="121">
        <f>SUM(AT9:AV9)</f>
        <v>851925</v>
      </c>
      <c r="AT9" s="121">
        <v>55681</v>
      </c>
      <c r="AU9" s="121">
        <v>752507</v>
      </c>
      <c r="AV9" s="121">
        <v>43737</v>
      </c>
      <c r="AW9" s="121">
        <v>16236</v>
      </c>
      <c r="AX9" s="121">
        <f>SUM(AY9:BB9)</f>
        <v>7262221</v>
      </c>
      <c r="AY9" s="121">
        <v>5341608</v>
      </c>
      <c r="AZ9" s="121">
        <v>1679962</v>
      </c>
      <c r="BA9" s="121">
        <v>240651</v>
      </c>
      <c r="BB9" s="121">
        <v>0</v>
      </c>
      <c r="BC9" s="121">
        <v>0</v>
      </c>
      <c r="BD9" s="121">
        <v>0</v>
      </c>
      <c r="BE9" s="121">
        <v>65090</v>
      </c>
      <c r="BF9" s="121">
        <f>SUM(AE9,+AM9,+BE9)</f>
        <v>9169432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772954</v>
      </c>
      <c r="BP9" s="121">
        <f>SUM(BQ9:BT9)</f>
        <v>171353</v>
      </c>
      <c r="BQ9" s="121">
        <v>171353</v>
      </c>
      <c r="BR9" s="121">
        <v>0</v>
      </c>
      <c r="BS9" s="121">
        <v>0</v>
      </c>
      <c r="BT9" s="121">
        <v>0</v>
      </c>
      <c r="BU9" s="121">
        <f>SUM(BV9:BX9)</f>
        <v>188522</v>
      </c>
      <c r="BV9" s="121">
        <v>12519</v>
      </c>
      <c r="BW9" s="121">
        <v>176003</v>
      </c>
      <c r="BX9" s="121">
        <v>0</v>
      </c>
      <c r="BY9" s="121">
        <v>0</v>
      </c>
      <c r="BZ9" s="121">
        <f>SUM(CA9:CD9)</f>
        <v>413079</v>
      </c>
      <c r="CA9" s="121">
        <v>337829</v>
      </c>
      <c r="CB9" s="121">
        <v>75250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772954</v>
      </c>
      <c r="CI9" s="121">
        <f>SUM(AE9,+BG9)</f>
        <v>11998</v>
      </c>
      <c r="CJ9" s="121">
        <f>SUM(AF9,+BH9)</f>
        <v>11998</v>
      </c>
      <c r="CK9" s="121">
        <f>SUM(AG9,+BI9)</f>
        <v>0</v>
      </c>
      <c r="CL9" s="121">
        <f>SUM(AH9,+BJ9)</f>
        <v>0</v>
      </c>
      <c r="CM9" s="121">
        <f>SUM(AI9,+BK9)</f>
        <v>11998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9865298</v>
      </c>
      <c r="CR9" s="121">
        <f>SUM(AN9,+BP9)</f>
        <v>1133315</v>
      </c>
      <c r="CS9" s="121">
        <f>SUM(AO9,+BQ9)</f>
        <v>830843</v>
      </c>
      <c r="CT9" s="121">
        <f>SUM(AP9,+BR9)</f>
        <v>99171</v>
      </c>
      <c r="CU9" s="121">
        <f>SUM(AQ9,+BS9)</f>
        <v>203301</v>
      </c>
      <c r="CV9" s="121">
        <f>SUM(AR9,+BT9)</f>
        <v>0</v>
      </c>
      <c r="CW9" s="121">
        <f>SUM(AS9,+BU9)</f>
        <v>1040447</v>
      </c>
      <c r="CX9" s="121">
        <f>SUM(AT9,+BV9)</f>
        <v>68200</v>
      </c>
      <c r="CY9" s="121">
        <f>SUM(AU9,+BW9)</f>
        <v>928510</v>
      </c>
      <c r="CZ9" s="121">
        <f>SUM(AV9,+BX9)</f>
        <v>43737</v>
      </c>
      <c r="DA9" s="121">
        <f>SUM(AW9,+BY9)</f>
        <v>16236</v>
      </c>
      <c r="DB9" s="121">
        <f>SUM(AX9,+BZ9)</f>
        <v>7675300</v>
      </c>
      <c r="DC9" s="121">
        <f>SUM(AY9,+CA9)</f>
        <v>5679437</v>
      </c>
      <c r="DD9" s="121">
        <f>SUM(AZ9,+CB9)</f>
        <v>1755212</v>
      </c>
      <c r="DE9" s="121">
        <f>SUM(BA9,+CC9)</f>
        <v>240651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65090</v>
      </c>
      <c r="DJ9" s="121">
        <f>SUM(BF9,+CH9)</f>
        <v>9942386</v>
      </c>
    </row>
    <row r="10" spans="1:114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SUM(E10,+L10)</f>
        <v>2396598</v>
      </c>
      <c r="E10" s="121">
        <f>SUM(F10:I10,K10)</f>
        <v>233790</v>
      </c>
      <c r="F10" s="121">
        <v>0</v>
      </c>
      <c r="G10" s="121">
        <v>200</v>
      </c>
      <c r="H10" s="121">
        <v>0</v>
      </c>
      <c r="I10" s="121">
        <v>232467</v>
      </c>
      <c r="J10" s="122" t="s">
        <v>446</v>
      </c>
      <c r="K10" s="121">
        <v>1123</v>
      </c>
      <c r="L10" s="121">
        <v>2162808</v>
      </c>
      <c r="M10" s="121">
        <f>SUM(N10,+U10)</f>
        <v>74998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446</v>
      </c>
      <c r="T10" s="121">
        <v>0</v>
      </c>
      <c r="U10" s="121">
        <v>74998</v>
      </c>
      <c r="V10" s="121">
        <f>+SUM(D10,M10)</f>
        <v>2471596</v>
      </c>
      <c r="W10" s="121">
        <f>+SUM(E10,N10)</f>
        <v>233790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232467</v>
      </c>
      <c r="AB10" s="122" t="str">
        <f>IF(+SUM(J10,S10)=0,"-",+SUM(J10,S10))</f>
        <v>-</v>
      </c>
      <c r="AC10" s="121">
        <f>+SUM(K10,T10)</f>
        <v>1123</v>
      </c>
      <c r="AD10" s="121">
        <f>+SUM(L10,U10)</f>
        <v>2237806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188264</v>
      </c>
      <c r="AM10" s="121">
        <f>SUM(AN10,AS10,AW10,AX10,BD10)</f>
        <v>1561987</v>
      </c>
      <c r="AN10" s="121">
        <f>SUM(AO10:AR10)</f>
        <v>247149</v>
      </c>
      <c r="AO10" s="121">
        <v>50697</v>
      </c>
      <c r="AP10" s="121">
        <v>196452</v>
      </c>
      <c r="AQ10" s="121">
        <v>0</v>
      </c>
      <c r="AR10" s="121">
        <v>0</v>
      </c>
      <c r="AS10" s="121">
        <f>SUM(AT10:AV10)</f>
        <v>119063</v>
      </c>
      <c r="AT10" s="121">
        <v>119063</v>
      </c>
      <c r="AU10" s="121">
        <v>0</v>
      </c>
      <c r="AV10" s="121">
        <v>0</v>
      </c>
      <c r="AW10" s="121">
        <v>0</v>
      </c>
      <c r="AX10" s="121">
        <f>SUM(AY10:BB10)</f>
        <v>1195775</v>
      </c>
      <c r="AY10" s="121">
        <v>1101843</v>
      </c>
      <c r="AZ10" s="121">
        <v>93932</v>
      </c>
      <c r="BA10" s="121">
        <v>0</v>
      </c>
      <c r="BB10" s="121">
        <v>0</v>
      </c>
      <c r="BC10" s="121">
        <v>622520</v>
      </c>
      <c r="BD10" s="121">
        <v>0</v>
      </c>
      <c r="BE10" s="121">
        <v>23827</v>
      </c>
      <c r="BF10" s="121">
        <f>SUM(AE10,+AM10,+BE10)</f>
        <v>1585814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74998</v>
      </c>
      <c r="BP10" s="121">
        <f>SUM(BQ10:BT10)</f>
        <v>13726</v>
      </c>
      <c r="BQ10" s="121">
        <v>13726</v>
      </c>
      <c r="BR10" s="121">
        <v>0</v>
      </c>
      <c r="BS10" s="121">
        <v>0</v>
      </c>
      <c r="BT10" s="121">
        <v>0</v>
      </c>
      <c r="BU10" s="121">
        <f>SUM(BV10:BX10)</f>
        <v>19053</v>
      </c>
      <c r="BV10" s="121">
        <v>0</v>
      </c>
      <c r="BW10" s="121">
        <v>19053</v>
      </c>
      <c r="BX10" s="121">
        <v>0</v>
      </c>
      <c r="BY10" s="121">
        <v>0</v>
      </c>
      <c r="BZ10" s="121">
        <f>SUM(CA10:CD10)</f>
        <v>34519</v>
      </c>
      <c r="CA10" s="121">
        <v>0</v>
      </c>
      <c r="CB10" s="121">
        <v>34519</v>
      </c>
      <c r="CC10" s="121">
        <v>0</v>
      </c>
      <c r="CD10" s="121">
        <v>0</v>
      </c>
      <c r="CE10" s="121">
        <v>0</v>
      </c>
      <c r="CF10" s="121">
        <v>7700</v>
      </c>
      <c r="CG10" s="121">
        <v>0</v>
      </c>
      <c r="CH10" s="121">
        <f>SUM(BG10,+BO10,+CG10)</f>
        <v>74998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188264</v>
      </c>
      <c r="CQ10" s="121">
        <f>SUM(AM10,+BO10)</f>
        <v>1636985</v>
      </c>
      <c r="CR10" s="121">
        <f>SUM(AN10,+BP10)</f>
        <v>260875</v>
      </c>
      <c r="CS10" s="121">
        <f>SUM(AO10,+BQ10)</f>
        <v>64423</v>
      </c>
      <c r="CT10" s="121">
        <f>SUM(AP10,+BR10)</f>
        <v>196452</v>
      </c>
      <c r="CU10" s="121">
        <f>SUM(AQ10,+BS10)</f>
        <v>0</v>
      </c>
      <c r="CV10" s="121">
        <f>SUM(AR10,+BT10)</f>
        <v>0</v>
      </c>
      <c r="CW10" s="121">
        <f>SUM(AS10,+BU10)</f>
        <v>138116</v>
      </c>
      <c r="CX10" s="121">
        <f>SUM(AT10,+BV10)</f>
        <v>119063</v>
      </c>
      <c r="CY10" s="121">
        <f>SUM(AU10,+BW10)</f>
        <v>19053</v>
      </c>
      <c r="CZ10" s="121">
        <f>SUM(AV10,+BX10)</f>
        <v>0</v>
      </c>
      <c r="DA10" s="121">
        <f>SUM(AW10,+BY10)</f>
        <v>0</v>
      </c>
      <c r="DB10" s="121">
        <f>SUM(AX10,+BZ10)</f>
        <v>1230294</v>
      </c>
      <c r="DC10" s="121">
        <f>SUM(AY10,+CA10)</f>
        <v>1101843</v>
      </c>
      <c r="DD10" s="121">
        <f>SUM(AZ10,+CB10)</f>
        <v>128451</v>
      </c>
      <c r="DE10" s="121">
        <f>SUM(BA10,+CC10)</f>
        <v>0</v>
      </c>
      <c r="DF10" s="121">
        <f>SUM(BB10,+CD10)</f>
        <v>0</v>
      </c>
      <c r="DG10" s="121">
        <f>SUM(BC10,+CE10)</f>
        <v>622520</v>
      </c>
      <c r="DH10" s="121">
        <f>SUM(BD10,+CF10)</f>
        <v>7700</v>
      </c>
      <c r="DI10" s="121">
        <f>SUM(BE10,+CG10)</f>
        <v>23827</v>
      </c>
      <c r="DJ10" s="121">
        <f>SUM(BF10,+CH10)</f>
        <v>1660812</v>
      </c>
    </row>
    <row r="11" spans="1:114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SUM(E11,+L11)</f>
        <v>3167341</v>
      </c>
      <c r="E11" s="121">
        <f>SUM(F11:I11,K11)</f>
        <v>88489</v>
      </c>
      <c r="F11" s="121">
        <v>0</v>
      </c>
      <c r="G11" s="121">
        <v>0</v>
      </c>
      <c r="H11" s="121">
        <v>0</v>
      </c>
      <c r="I11" s="121">
        <v>84032</v>
      </c>
      <c r="J11" s="122" t="s">
        <v>446</v>
      </c>
      <c r="K11" s="121">
        <v>4457</v>
      </c>
      <c r="L11" s="121">
        <v>3078852</v>
      </c>
      <c r="M11" s="121">
        <f>SUM(N11,+U11)</f>
        <v>56564</v>
      </c>
      <c r="N11" s="121">
        <f>SUM(O11:R11,T11)</f>
        <v>9657</v>
      </c>
      <c r="O11" s="121">
        <v>0</v>
      </c>
      <c r="P11" s="121">
        <v>0</v>
      </c>
      <c r="Q11" s="121">
        <v>0</v>
      </c>
      <c r="R11" s="121">
        <v>9652</v>
      </c>
      <c r="S11" s="122" t="s">
        <v>446</v>
      </c>
      <c r="T11" s="121">
        <v>5</v>
      </c>
      <c r="U11" s="121">
        <v>46907</v>
      </c>
      <c r="V11" s="121">
        <f>+SUM(D11,M11)</f>
        <v>3223905</v>
      </c>
      <c r="W11" s="121">
        <f>+SUM(E11,N11)</f>
        <v>98146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93684</v>
      </c>
      <c r="AB11" s="122" t="str">
        <f>IF(+SUM(J11,S11)=0,"-",+SUM(J11,S11))</f>
        <v>-</v>
      </c>
      <c r="AC11" s="121">
        <f>+SUM(K11,T11)</f>
        <v>4462</v>
      </c>
      <c r="AD11" s="121">
        <f>+SUM(L11,U11)</f>
        <v>3125759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8532</v>
      </c>
      <c r="AM11" s="121">
        <f>SUM(AN11,AS11,AW11,AX11,BD11)</f>
        <v>2486084</v>
      </c>
      <c r="AN11" s="121">
        <f>SUM(AO11:AR11)</f>
        <v>1591603</v>
      </c>
      <c r="AO11" s="121">
        <v>822899</v>
      </c>
      <c r="AP11" s="121">
        <v>768704</v>
      </c>
      <c r="AQ11" s="121">
        <v>0</v>
      </c>
      <c r="AR11" s="121">
        <v>0</v>
      </c>
      <c r="AS11" s="121">
        <f>SUM(AT11:AV11)</f>
        <v>49766</v>
      </c>
      <c r="AT11" s="121">
        <v>49766</v>
      </c>
      <c r="AU11" s="121">
        <v>0</v>
      </c>
      <c r="AV11" s="121">
        <v>0</v>
      </c>
      <c r="AW11" s="121">
        <v>50805</v>
      </c>
      <c r="AX11" s="121">
        <f>SUM(AY11:BB11)</f>
        <v>793910</v>
      </c>
      <c r="AY11" s="121">
        <v>752111</v>
      </c>
      <c r="AZ11" s="121">
        <v>11515</v>
      </c>
      <c r="BA11" s="121">
        <v>0</v>
      </c>
      <c r="BB11" s="121">
        <v>30284</v>
      </c>
      <c r="BC11" s="121">
        <v>561912</v>
      </c>
      <c r="BD11" s="121">
        <v>0</v>
      </c>
      <c r="BE11" s="121">
        <v>110813</v>
      </c>
      <c r="BF11" s="121">
        <f>SUM(AE11,+AM11,+BE11)</f>
        <v>2596897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56564</v>
      </c>
      <c r="BP11" s="121">
        <f>SUM(BQ11:BT11)</f>
        <v>12509</v>
      </c>
      <c r="BQ11" s="121">
        <v>12509</v>
      </c>
      <c r="BR11" s="121">
        <v>0</v>
      </c>
      <c r="BS11" s="121">
        <v>0</v>
      </c>
      <c r="BT11" s="121">
        <v>0</v>
      </c>
      <c r="BU11" s="121">
        <f>SUM(BV11:BX11)</f>
        <v>161</v>
      </c>
      <c r="BV11" s="121">
        <v>161</v>
      </c>
      <c r="BW11" s="121">
        <v>0</v>
      </c>
      <c r="BX11" s="121">
        <v>0</v>
      </c>
      <c r="BY11" s="121">
        <v>0</v>
      </c>
      <c r="BZ11" s="121">
        <f>SUM(CA11:CD11)</f>
        <v>43894</v>
      </c>
      <c r="CA11" s="121">
        <v>17820</v>
      </c>
      <c r="CB11" s="121">
        <v>26074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56564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8532</v>
      </c>
      <c r="CQ11" s="121">
        <f>SUM(AM11,+BO11)</f>
        <v>2542648</v>
      </c>
      <c r="CR11" s="121">
        <f>SUM(AN11,+BP11)</f>
        <v>1604112</v>
      </c>
      <c r="CS11" s="121">
        <f>SUM(AO11,+BQ11)</f>
        <v>835408</v>
      </c>
      <c r="CT11" s="121">
        <f>SUM(AP11,+BR11)</f>
        <v>768704</v>
      </c>
      <c r="CU11" s="121">
        <f>SUM(AQ11,+BS11)</f>
        <v>0</v>
      </c>
      <c r="CV11" s="121">
        <f>SUM(AR11,+BT11)</f>
        <v>0</v>
      </c>
      <c r="CW11" s="121">
        <f>SUM(AS11,+BU11)</f>
        <v>49927</v>
      </c>
      <c r="CX11" s="121">
        <f>SUM(AT11,+BV11)</f>
        <v>49927</v>
      </c>
      <c r="CY11" s="121">
        <f>SUM(AU11,+BW11)</f>
        <v>0</v>
      </c>
      <c r="CZ11" s="121">
        <f>SUM(AV11,+BX11)</f>
        <v>0</v>
      </c>
      <c r="DA11" s="121">
        <f>SUM(AW11,+BY11)</f>
        <v>50805</v>
      </c>
      <c r="DB11" s="121">
        <f>SUM(AX11,+BZ11)</f>
        <v>837804</v>
      </c>
      <c r="DC11" s="121">
        <f>SUM(AY11,+CA11)</f>
        <v>769931</v>
      </c>
      <c r="DD11" s="121">
        <f>SUM(AZ11,+CB11)</f>
        <v>37589</v>
      </c>
      <c r="DE11" s="121">
        <f>SUM(BA11,+CC11)</f>
        <v>0</v>
      </c>
      <c r="DF11" s="121">
        <f>SUM(BB11,+CD11)</f>
        <v>30284</v>
      </c>
      <c r="DG11" s="121">
        <f>SUM(BC11,+CE11)</f>
        <v>561912</v>
      </c>
      <c r="DH11" s="121">
        <f>SUM(BD11,+CF11)</f>
        <v>0</v>
      </c>
      <c r="DI11" s="121">
        <f>SUM(BE11,+CG11)</f>
        <v>110813</v>
      </c>
      <c r="DJ11" s="121">
        <f>SUM(BF11,+CH11)</f>
        <v>2653461</v>
      </c>
    </row>
    <row r="12" spans="1:114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SUM(E12,+L12)</f>
        <v>1193021</v>
      </c>
      <c r="E12" s="121">
        <f>SUM(F12:I12,K12)</f>
        <v>206641</v>
      </c>
      <c r="F12" s="121">
        <v>0</v>
      </c>
      <c r="G12" s="121">
        <v>0</v>
      </c>
      <c r="H12" s="121">
        <v>0</v>
      </c>
      <c r="I12" s="121">
        <v>206641</v>
      </c>
      <c r="J12" s="122" t="s">
        <v>446</v>
      </c>
      <c r="K12" s="121">
        <v>0</v>
      </c>
      <c r="L12" s="121">
        <v>986380</v>
      </c>
      <c r="M12" s="121">
        <f>SUM(N12,+U12)</f>
        <v>34769</v>
      </c>
      <c r="N12" s="121">
        <f>SUM(O12:R12,T12)</f>
        <v>8248</v>
      </c>
      <c r="O12" s="121">
        <v>0</v>
      </c>
      <c r="P12" s="121">
        <v>0</v>
      </c>
      <c r="Q12" s="121">
        <v>0</v>
      </c>
      <c r="R12" s="121">
        <v>8248</v>
      </c>
      <c r="S12" s="122" t="s">
        <v>446</v>
      </c>
      <c r="T12" s="121">
        <v>0</v>
      </c>
      <c r="U12" s="121">
        <v>26521</v>
      </c>
      <c r="V12" s="121">
        <f>+SUM(D12,M12)</f>
        <v>1227790</v>
      </c>
      <c r="W12" s="121">
        <f>+SUM(E12,N12)</f>
        <v>214889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214889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1012901</v>
      </c>
      <c r="AE12" s="121">
        <f>SUM(AF12,+AK12)</f>
        <v>6686</v>
      </c>
      <c r="AF12" s="121">
        <f>SUM(AG12:AJ12)</f>
        <v>6668</v>
      </c>
      <c r="AG12" s="121">
        <v>0</v>
      </c>
      <c r="AH12" s="121">
        <v>0</v>
      </c>
      <c r="AI12" s="121">
        <v>6668</v>
      </c>
      <c r="AJ12" s="121">
        <v>0</v>
      </c>
      <c r="AK12" s="121">
        <v>18</v>
      </c>
      <c r="AL12" s="121">
        <v>0</v>
      </c>
      <c r="AM12" s="121">
        <f>SUM(AN12,AS12,AW12,AX12,BD12)</f>
        <v>1186335</v>
      </c>
      <c r="AN12" s="121">
        <f>SUM(AO12:AR12)</f>
        <v>482900</v>
      </c>
      <c r="AO12" s="121">
        <v>12530</v>
      </c>
      <c r="AP12" s="121">
        <v>332732</v>
      </c>
      <c r="AQ12" s="121">
        <v>137638</v>
      </c>
      <c r="AR12" s="121">
        <v>0</v>
      </c>
      <c r="AS12" s="121">
        <f>SUM(AT12:AV12)</f>
        <v>267866</v>
      </c>
      <c r="AT12" s="121">
        <v>25725</v>
      </c>
      <c r="AU12" s="121">
        <v>242141</v>
      </c>
      <c r="AV12" s="121">
        <v>0</v>
      </c>
      <c r="AW12" s="121">
        <v>13420</v>
      </c>
      <c r="AX12" s="121">
        <f>SUM(AY12:BB12)</f>
        <v>422149</v>
      </c>
      <c r="AY12" s="121">
        <v>150671</v>
      </c>
      <c r="AZ12" s="121">
        <v>220615</v>
      </c>
      <c r="BA12" s="121">
        <v>50863</v>
      </c>
      <c r="BB12" s="121">
        <v>0</v>
      </c>
      <c r="BC12" s="121">
        <v>0</v>
      </c>
      <c r="BD12" s="121">
        <v>0</v>
      </c>
      <c r="BE12" s="121">
        <v>0</v>
      </c>
      <c r="BF12" s="121">
        <f>SUM(AE12,+AM12,+BE12)</f>
        <v>1193021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34769</v>
      </c>
      <c r="BP12" s="121">
        <f>SUM(BQ12:BT12)</f>
        <v>28145</v>
      </c>
      <c r="BQ12" s="121">
        <v>0</v>
      </c>
      <c r="BR12" s="121">
        <v>28145</v>
      </c>
      <c r="BS12" s="121">
        <v>0</v>
      </c>
      <c r="BT12" s="121">
        <v>0</v>
      </c>
      <c r="BU12" s="121">
        <f>SUM(BV12:BX12)</f>
        <v>6624</v>
      </c>
      <c r="BV12" s="121">
        <v>6624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34769</v>
      </c>
      <c r="CI12" s="121">
        <f>SUM(AE12,+BG12)</f>
        <v>6686</v>
      </c>
      <c r="CJ12" s="121">
        <f>SUM(AF12,+BH12)</f>
        <v>6668</v>
      </c>
      <c r="CK12" s="121">
        <f>SUM(AG12,+BI12)</f>
        <v>0</v>
      </c>
      <c r="CL12" s="121">
        <f>SUM(AH12,+BJ12)</f>
        <v>0</v>
      </c>
      <c r="CM12" s="121">
        <f>SUM(AI12,+BK12)</f>
        <v>6668</v>
      </c>
      <c r="CN12" s="121">
        <f>SUM(AJ12,+BL12)</f>
        <v>0</v>
      </c>
      <c r="CO12" s="121">
        <f>SUM(AK12,+BM12)</f>
        <v>18</v>
      </c>
      <c r="CP12" s="121">
        <f>SUM(AL12,+BN12)</f>
        <v>0</v>
      </c>
      <c r="CQ12" s="121">
        <f>SUM(AM12,+BO12)</f>
        <v>1221104</v>
      </c>
      <c r="CR12" s="121">
        <f>SUM(AN12,+BP12)</f>
        <v>511045</v>
      </c>
      <c r="CS12" s="121">
        <f>SUM(AO12,+BQ12)</f>
        <v>12530</v>
      </c>
      <c r="CT12" s="121">
        <f>SUM(AP12,+BR12)</f>
        <v>360877</v>
      </c>
      <c r="CU12" s="121">
        <f>SUM(AQ12,+BS12)</f>
        <v>137638</v>
      </c>
      <c r="CV12" s="121">
        <f>SUM(AR12,+BT12)</f>
        <v>0</v>
      </c>
      <c r="CW12" s="121">
        <f>SUM(AS12,+BU12)</f>
        <v>274490</v>
      </c>
      <c r="CX12" s="121">
        <f>SUM(AT12,+BV12)</f>
        <v>32349</v>
      </c>
      <c r="CY12" s="121">
        <f>SUM(AU12,+BW12)</f>
        <v>242141</v>
      </c>
      <c r="CZ12" s="121">
        <f>SUM(AV12,+BX12)</f>
        <v>0</v>
      </c>
      <c r="DA12" s="121">
        <f>SUM(AW12,+BY12)</f>
        <v>13420</v>
      </c>
      <c r="DB12" s="121">
        <f>SUM(AX12,+BZ12)</f>
        <v>422149</v>
      </c>
      <c r="DC12" s="121">
        <f>SUM(AY12,+CA12)</f>
        <v>150671</v>
      </c>
      <c r="DD12" s="121">
        <f>SUM(AZ12,+CB12)</f>
        <v>220615</v>
      </c>
      <c r="DE12" s="121">
        <f>SUM(BA12,+CC12)</f>
        <v>50863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1227790</v>
      </c>
    </row>
    <row r="13" spans="1:114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SUM(E13,+L13)</f>
        <v>6557866</v>
      </c>
      <c r="E13" s="121">
        <f>SUM(F13:I13,K13)</f>
        <v>625378</v>
      </c>
      <c r="F13" s="121">
        <v>182460</v>
      </c>
      <c r="G13" s="121">
        <v>0</v>
      </c>
      <c r="H13" s="121">
        <v>0</v>
      </c>
      <c r="I13" s="121">
        <v>344737</v>
      </c>
      <c r="J13" s="122" t="s">
        <v>446</v>
      </c>
      <c r="K13" s="121">
        <v>98181</v>
      </c>
      <c r="L13" s="121">
        <v>5932488</v>
      </c>
      <c r="M13" s="121">
        <f>SUM(N13,+U13)</f>
        <v>82516</v>
      </c>
      <c r="N13" s="121">
        <f>SUM(O13:R13,T13)</f>
        <v>4435</v>
      </c>
      <c r="O13" s="121">
        <v>0</v>
      </c>
      <c r="P13" s="121">
        <v>0</v>
      </c>
      <c r="Q13" s="121">
        <v>0</v>
      </c>
      <c r="R13" s="121">
        <v>3958</v>
      </c>
      <c r="S13" s="122" t="s">
        <v>446</v>
      </c>
      <c r="T13" s="121">
        <v>477</v>
      </c>
      <c r="U13" s="121">
        <v>78081</v>
      </c>
      <c r="V13" s="121">
        <f>+SUM(D13,M13)</f>
        <v>6640382</v>
      </c>
      <c r="W13" s="121">
        <f>+SUM(E13,N13)</f>
        <v>629813</v>
      </c>
      <c r="X13" s="121">
        <f>+SUM(F13,O13)</f>
        <v>182460</v>
      </c>
      <c r="Y13" s="121">
        <f>+SUM(G13,P13)</f>
        <v>0</v>
      </c>
      <c r="Z13" s="121">
        <f>+SUM(H13,Q13)</f>
        <v>0</v>
      </c>
      <c r="AA13" s="121">
        <f>+SUM(I13,R13)</f>
        <v>348695</v>
      </c>
      <c r="AB13" s="122" t="str">
        <f>IF(+SUM(J13,S13)=0,"-",+SUM(J13,S13))</f>
        <v>-</v>
      </c>
      <c r="AC13" s="121">
        <f>+SUM(K13,T13)</f>
        <v>98658</v>
      </c>
      <c r="AD13" s="121">
        <f>+SUM(L13,U13)</f>
        <v>6010569</v>
      </c>
      <c r="AE13" s="121">
        <f>SUM(AF13,+AK13)</f>
        <v>791176</v>
      </c>
      <c r="AF13" s="121">
        <f>SUM(AG13:AJ13)</f>
        <v>791176</v>
      </c>
      <c r="AG13" s="121">
        <v>0</v>
      </c>
      <c r="AH13" s="121">
        <v>787897</v>
      </c>
      <c r="AI13" s="121">
        <v>3279</v>
      </c>
      <c r="AJ13" s="121">
        <v>0</v>
      </c>
      <c r="AK13" s="121">
        <v>0</v>
      </c>
      <c r="AL13" s="121">
        <v>0</v>
      </c>
      <c r="AM13" s="121">
        <f>SUM(AN13,AS13,AW13,AX13,BD13)</f>
        <v>4960607</v>
      </c>
      <c r="AN13" s="121">
        <f>SUM(AO13:AR13)</f>
        <v>957182</v>
      </c>
      <c r="AO13" s="121">
        <v>449732</v>
      </c>
      <c r="AP13" s="121">
        <v>507450</v>
      </c>
      <c r="AQ13" s="121">
        <v>0</v>
      </c>
      <c r="AR13" s="121">
        <v>0</v>
      </c>
      <c r="AS13" s="121">
        <f>SUM(AT13:AV13)</f>
        <v>1249154</v>
      </c>
      <c r="AT13" s="121">
        <v>48076</v>
      </c>
      <c r="AU13" s="121">
        <v>1201078</v>
      </c>
      <c r="AV13" s="121">
        <v>0</v>
      </c>
      <c r="AW13" s="121">
        <v>0</v>
      </c>
      <c r="AX13" s="121">
        <f>SUM(AY13:BB13)</f>
        <v>2730594</v>
      </c>
      <c r="AY13" s="121">
        <v>1919332</v>
      </c>
      <c r="AZ13" s="121">
        <v>614024</v>
      </c>
      <c r="BA13" s="121">
        <v>143444</v>
      </c>
      <c r="BB13" s="121">
        <v>53794</v>
      </c>
      <c r="BC13" s="121">
        <v>0</v>
      </c>
      <c r="BD13" s="121">
        <v>23677</v>
      </c>
      <c r="BE13" s="121">
        <v>806083</v>
      </c>
      <c r="BF13" s="121">
        <f>SUM(AE13,+AM13,+BE13)</f>
        <v>6557866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73983</v>
      </c>
      <c r="BP13" s="121">
        <f>SUM(BQ13:BT13)</f>
        <v>45922</v>
      </c>
      <c r="BQ13" s="121">
        <v>38268</v>
      </c>
      <c r="BR13" s="121">
        <v>7654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28061</v>
      </c>
      <c r="CA13" s="121">
        <v>26004</v>
      </c>
      <c r="CB13" s="121">
        <v>0</v>
      </c>
      <c r="CC13" s="121">
        <v>0</v>
      </c>
      <c r="CD13" s="121">
        <v>2057</v>
      </c>
      <c r="CE13" s="121">
        <v>0</v>
      </c>
      <c r="CF13" s="121">
        <v>0</v>
      </c>
      <c r="CG13" s="121">
        <v>8533</v>
      </c>
      <c r="CH13" s="121">
        <f>SUM(BG13,+BO13,+CG13)</f>
        <v>82516</v>
      </c>
      <c r="CI13" s="121">
        <f>SUM(AE13,+BG13)</f>
        <v>791176</v>
      </c>
      <c r="CJ13" s="121">
        <f>SUM(AF13,+BH13)</f>
        <v>791176</v>
      </c>
      <c r="CK13" s="121">
        <f>SUM(AG13,+BI13)</f>
        <v>0</v>
      </c>
      <c r="CL13" s="121">
        <f>SUM(AH13,+BJ13)</f>
        <v>787897</v>
      </c>
      <c r="CM13" s="121">
        <f>SUM(AI13,+BK13)</f>
        <v>3279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5034590</v>
      </c>
      <c r="CR13" s="121">
        <f>SUM(AN13,+BP13)</f>
        <v>1003104</v>
      </c>
      <c r="CS13" s="121">
        <f>SUM(AO13,+BQ13)</f>
        <v>488000</v>
      </c>
      <c r="CT13" s="121">
        <f>SUM(AP13,+BR13)</f>
        <v>515104</v>
      </c>
      <c r="CU13" s="121">
        <f>SUM(AQ13,+BS13)</f>
        <v>0</v>
      </c>
      <c r="CV13" s="121">
        <f>SUM(AR13,+BT13)</f>
        <v>0</v>
      </c>
      <c r="CW13" s="121">
        <f>SUM(AS13,+BU13)</f>
        <v>1249154</v>
      </c>
      <c r="CX13" s="121">
        <f>SUM(AT13,+BV13)</f>
        <v>48076</v>
      </c>
      <c r="CY13" s="121">
        <f>SUM(AU13,+BW13)</f>
        <v>1201078</v>
      </c>
      <c r="CZ13" s="121">
        <f>SUM(AV13,+BX13)</f>
        <v>0</v>
      </c>
      <c r="DA13" s="121">
        <f>SUM(AW13,+BY13)</f>
        <v>0</v>
      </c>
      <c r="DB13" s="121">
        <f>SUM(AX13,+BZ13)</f>
        <v>2758655</v>
      </c>
      <c r="DC13" s="121">
        <f>SUM(AY13,+CA13)</f>
        <v>1945336</v>
      </c>
      <c r="DD13" s="121">
        <f>SUM(AZ13,+CB13)</f>
        <v>614024</v>
      </c>
      <c r="DE13" s="121">
        <f>SUM(BA13,+CC13)</f>
        <v>143444</v>
      </c>
      <c r="DF13" s="121">
        <f>SUM(BB13,+CD13)</f>
        <v>55851</v>
      </c>
      <c r="DG13" s="121">
        <f>SUM(BC13,+CE13)</f>
        <v>0</v>
      </c>
      <c r="DH13" s="121">
        <f>SUM(BD13,+CF13)</f>
        <v>23677</v>
      </c>
      <c r="DI13" s="121">
        <f>SUM(BE13,+CG13)</f>
        <v>814616</v>
      </c>
      <c r="DJ13" s="121">
        <f>SUM(BF13,+CH13)</f>
        <v>6640382</v>
      </c>
    </row>
    <row r="14" spans="1:114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SUM(E14,+L14)</f>
        <v>802384</v>
      </c>
      <c r="E14" s="121">
        <f>SUM(F14:I14,K14)</f>
        <v>92276</v>
      </c>
      <c r="F14" s="121">
        <v>0</v>
      </c>
      <c r="G14" s="121">
        <v>340</v>
      </c>
      <c r="H14" s="121">
        <v>0</v>
      </c>
      <c r="I14" s="121">
        <v>88257</v>
      </c>
      <c r="J14" s="122" t="s">
        <v>446</v>
      </c>
      <c r="K14" s="121">
        <v>3679</v>
      </c>
      <c r="L14" s="121">
        <v>710108</v>
      </c>
      <c r="M14" s="121">
        <f>SUM(N14,+U14)</f>
        <v>44055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446</v>
      </c>
      <c r="T14" s="121">
        <v>0</v>
      </c>
      <c r="U14" s="121">
        <v>44055</v>
      </c>
      <c r="V14" s="121">
        <f>+SUM(D14,M14)</f>
        <v>846439</v>
      </c>
      <c r="W14" s="121">
        <f>+SUM(E14,N14)</f>
        <v>92276</v>
      </c>
      <c r="X14" s="121">
        <f>+SUM(F14,O14)</f>
        <v>0</v>
      </c>
      <c r="Y14" s="121">
        <f>+SUM(G14,P14)</f>
        <v>340</v>
      </c>
      <c r="Z14" s="121">
        <f>+SUM(H14,Q14)</f>
        <v>0</v>
      </c>
      <c r="AA14" s="121">
        <f>+SUM(I14,R14)</f>
        <v>88257</v>
      </c>
      <c r="AB14" s="122" t="str">
        <f>IF(+SUM(J14,S14)=0,"-",+SUM(J14,S14))</f>
        <v>-</v>
      </c>
      <c r="AC14" s="121">
        <f>+SUM(K14,T14)</f>
        <v>3679</v>
      </c>
      <c r="AD14" s="121">
        <f>+SUM(L14,U14)</f>
        <v>754163</v>
      </c>
      <c r="AE14" s="121">
        <f>SUM(AF14,+AK14)</f>
        <v>14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14</v>
      </c>
      <c r="AL14" s="121">
        <v>9150</v>
      </c>
      <c r="AM14" s="121">
        <f>SUM(AN14,AS14,AW14,AX14,BD14)</f>
        <v>579201</v>
      </c>
      <c r="AN14" s="121">
        <f>SUM(AO14:AR14)</f>
        <v>27223</v>
      </c>
      <c r="AO14" s="121">
        <v>18517</v>
      </c>
      <c r="AP14" s="121">
        <v>8706</v>
      </c>
      <c r="AQ14" s="121">
        <v>0</v>
      </c>
      <c r="AR14" s="121">
        <v>0</v>
      </c>
      <c r="AS14" s="121">
        <f>SUM(AT14:AV14)</f>
        <v>644</v>
      </c>
      <c r="AT14" s="121">
        <v>644</v>
      </c>
      <c r="AU14" s="121">
        <v>0</v>
      </c>
      <c r="AV14" s="121">
        <v>0</v>
      </c>
      <c r="AW14" s="121">
        <v>0</v>
      </c>
      <c r="AX14" s="121">
        <f>SUM(AY14:BB14)</f>
        <v>551334</v>
      </c>
      <c r="AY14" s="121">
        <v>527950</v>
      </c>
      <c r="AZ14" s="121">
        <v>0</v>
      </c>
      <c r="BA14" s="121">
        <v>0</v>
      </c>
      <c r="BB14" s="121">
        <v>23384</v>
      </c>
      <c r="BC14" s="121">
        <v>147691</v>
      </c>
      <c r="BD14" s="121">
        <v>0</v>
      </c>
      <c r="BE14" s="121">
        <v>66328</v>
      </c>
      <c r="BF14" s="121">
        <f>SUM(AE14,+AM14,+BE14)</f>
        <v>645543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493</v>
      </c>
      <c r="BO14" s="121">
        <f>SUM(BP14,BU14,BY14,BZ14,CF14)</f>
        <v>9259</v>
      </c>
      <c r="BP14" s="121">
        <f>SUM(BQ14:BT14)</f>
        <v>9259</v>
      </c>
      <c r="BQ14" s="121">
        <v>9259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27730</v>
      </c>
      <c r="CF14" s="121">
        <v>0</v>
      </c>
      <c r="CG14" s="121">
        <v>6573</v>
      </c>
      <c r="CH14" s="121">
        <f>SUM(BG14,+BO14,+CG14)</f>
        <v>15832</v>
      </c>
      <c r="CI14" s="121">
        <f>SUM(AE14,+BG14)</f>
        <v>14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14</v>
      </c>
      <c r="CP14" s="121">
        <f>SUM(AL14,+BN14)</f>
        <v>9643</v>
      </c>
      <c r="CQ14" s="121">
        <f>SUM(AM14,+BO14)</f>
        <v>588460</v>
      </c>
      <c r="CR14" s="121">
        <f>SUM(AN14,+BP14)</f>
        <v>36482</v>
      </c>
      <c r="CS14" s="121">
        <f>SUM(AO14,+BQ14)</f>
        <v>27776</v>
      </c>
      <c r="CT14" s="121">
        <f>SUM(AP14,+BR14)</f>
        <v>8706</v>
      </c>
      <c r="CU14" s="121">
        <f>SUM(AQ14,+BS14)</f>
        <v>0</v>
      </c>
      <c r="CV14" s="121">
        <f>SUM(AR14,+BT14)</f>
        <v>0</v>
      </c>
      <c r="CW14" s="121">
        <f>SUM(AS14,+BU14)</f>
        <v>644</v>
      </c>
      <c r="CX14" s="121">
        <f>SUM(AT14,+BV14)</f>
        <v>644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551334</v>
      </c>
      <c r="DC14" s="121">
        <f>SUM(AY14,+CA14)</f>
        <v>527950</v>
      </c>
      <c r="DD14" s="121">
        <f>SUM(AZ14,+CB14)</f>
        <v>0</v>
      </c>
      <c r="DE14" s="121">
        <f>SUM(BA14,+CC14)</f>
        <v>0</v>
      </c>
      <c r="DF14" s="121">
        <f>SUM(BB14,+CD14)</f>
        <v>23384</v>
      </c>
      <c r="DG14" s="121">
        <f>SUM(BC14,+CE14)</f>
        <v>175421</v>
      </c>
      <c r="DH14" s="121">
        <f>SUM(BD14,+CF14)</f>
        <v>0</v>
      </c>
      <c r="DI14" s="121">
        <f>SUM(BE14,+CG14)</f>
        <v>72901</v>
      </c>
      <c r="DJ14" s="121">
        <f>SUM(BF14,+CH14)</f>
        <v>661375</v>
      </c>
    </row>
    <row r="15" spans="1:114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SUM(E15,+L15)</f>
        <v>3877998</v>
      </c>
      <c r="E15" s="121">
        <f>SUM(F15:I15,K15)</f>
        <v>718322</v>
      </c>
      <c r="F15" s="121">
        <v>164054</v>
      </c>
      <c r="G15" s="121">
        <v>0</v>
      </c>
      <c r="H15" s="121">
        <v>0</v>
      </c>
      <c r="I15" s="121">
        <v>283554</v>
      </c>
      <c r="J15" s="122" t="s">
        <v>446</v>
      </c>
      <c r="K15" s="121">
        <v>270714</v>
      </c>
      <c r="L15" s="121">
        <v>3159676</v>
      </c>
      <c r="M15" s="121">
        <f>SUM(N15,+U15)</f>
        <v>269965</v>
      </c>
      <c r="N15" s="121">
        <f>SUM(O15:R15,T15)</f>
        <v>16456</v>
      </c>
      <c r="O15" s="121">
        <v>0</v>
      </c>
      <c r="P15" s="121">
        <v>0</v>
      </c>
      <c r="Q15" s="121">
        <v>0</v>
      </c>
      <c r="R15" s="121">
        <v>16456</v>
      </c>
      <c r="S15" s="122" t="s">
        <v>446</v>
      </c>
      <c r="T15" s="121">
        <v>0</v>
      </c>
      <c r="U15" s="121">
        <v>253509</v>
      </c>
      <c r="V15" s="121">
        <f>+SUM(D15,M15)</f>
        <v>4147963</v>
      </c>
      <c r="W15" s="121">
        <f>+SUM(E15,N15)</f>
        <v>734778</v>
      </c>
      <c r="X15" s="121">
        <f>+SUM(F15,O15)</f>
        <v>164054</v>
      </c>
      <c r="Y15" s="121">
        <f>+SUM(G15,P15)</f>
        <v>0</v>
      </c>
      <c r="Z15" s="121">
        <f>+SUM(H15,Q15)</f>
        <v>0</v>
      </c>
      <c r="AA15" s="121">
        <f>+SUM(I15,R15)</f>
        <v>300010</v>
      </c>
      <c r="AB15" s="122" t="str">
        <f>IF(+SUM(J15,S15)=0,"-",+SUM(J15,S15))</f>
        <v>-</v>
      </c>
      <c r="AC15" s="121">
        <f>+SUM(K15,T15)</f>
        <v>270714</v>
      </c>
      <c r="AD15" s="121">
        <f>+SUM(L15,U15)</f>
        <v>3413185</v>
      </c>
      <c r="AE15" s="121">
        <f>SUM(AF15,+AK15)</f>
        <v>1300394</v>
      </c>
      <c r="AF15" s="121">
        <f>SUM(AG15:AJ15)</f>
        <v>1300394</v>
      </c>
      <c r="AG15" s="121">
        <v>0</v>
      </c>
      <c r="AH15" s="121">
        <v>1294216</v>
      </c>
      <c r="AI15" s="121">
        <v>6178</v>
      </c>
      <c r="AJ15" s="121">
        <v>0</v>
      </c>
      <c r="AK15" s="121">
        <v>0</v>
      </c>
      <c r="AL15" s="121">
        <v>0</v>
      </c>
      <c r="AM15" s="121">
        <f>SUM(AN15,AS15,AW15,AX15,BD15)</f>
        <v>2487046</v>
      </c>
      <c r="AN15" s="121">
        <f>SUM(AO15:AR15)</f>
        <v>740759</v>
      </c>
      <c r="AO15" s="121">
        <v>471763</v>
      </c>
      <c r="AP15" s="121">
        <v>168413</v>
      </c>
      <c r="AQ15" s="121">
        <v>95312</v>
      </c>
      <c r="AR15" s="121">
        <v>5271</v>
      </c>
      <c r="AS15" s="121">
        <f>SUM(AT15:AV15)</f>
        <v>13599</v>
      </c>
      <c r="AT15" s="121">
        <v>13599</v>
      </c>
      <c r="AU15" s="121">
        <v>0</v>
      </c>
      <c r="AV15" s="121">
        <v>0</v>
      </c>
      <c r="AW15" s="121">
        <v>0</v>
      </c>
      <c r="AX15" s="121">
        <f>SUM(AY15:BB15)</f>
        <v>1732688</v>
      </c>
      <c r="AY15" s="121">
        <v>1165554</v>
      </c>
      <c r="AZ15" s="121">
        <v>459179</v>
      </c>
      <c r="BA15" s="121">
        <v>107955</v>
      </c>
      <c r="BB15" s="121">
        <v>0</v>
      </c>
      <c r="BC15" s="121">
        <v>0</v>
      </c>
      <c r="BD15" s="121">
        <v>0</v>
      </c>
      <c r="BE15" s="121">
        <v>90558</v>
      </c>
      <c r="BF15" s="121">
        <f>SUM(AE15,+AM15,+BE15)</f>
        <v>3877998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268967</v>
      </c>
      <c r="BP15" s="121">
        <f>SUM(BQ15:BT15)</f>
        <v>57434</v>
      </c>
      <c r="BQ15" s="121">
        <v>52603</v>
      </c>
      <c r="BR15" s="121">
        <v>4831</v>
      </c>
      <c r="BS15" s="121">
        <v>0</v>
      </c>
      <c r="BT15" s="121">
        <v>0</v>
      </c>
      <c r="BU15" s="121">
        <f>SUM(BV15:BX15)</f>
        <v>67653</v>
      </c>
      <c r="BV15" s="121">
        <v>0</v>
      </c>
      <c r="BW15" s="121">
        <v>67653</v>
      </c>
      <c r="BX15" s="121">
        <v>0</v>
      </c>
      <c r="BY15" s="121">
        <v>0</v>
      </c>
      <c r="BZ15" s="121">
        <f>SUM(CA15:CD15)</f>
        <v>143880</v>
      </c>
      <c r="CA15" s="121">
        <v>128726</v>
      </c>
      <c r="CB15" s="121">
        <v>15154</v>
      </c>
      <c r="CC15" s="121">
        <v>0</v>
      </c>
      <c r="CD15" s="121">
        <v>0</v>
      </c>
      <c r="CE15" s="121">
        <v>0</v>
      </c>
      <c r="CF15" s="121">
        <v>0</v>
      </c>
      <c r="CG15" s="121">
        <v>998</v>
      </c>
      <c r="CH15" s="121">
        <f>SUM(BG15,+BO15,+CG15)</f>
        <v>269965</v>
      </c>
      <c r="CI15" s="121">
        <f>SUM(AE15,+BG15)</f>
        <v>1300394</v>
      </c>
      <c r="CJ15" s="121">
        <f>SUM(AF15,+BH15)</f>
        <v>1300394</v>
      </c>
      <c r="CK15" s="121">
        <f>SUM(AG15,+BI15)</f>
        <v>0</v>
      </c>
      <c r="CL15" s="121">
        <f>SUM(AH15,+BJ15)</f>
        <v>1294216</v>
      </c>
      <c r="CM15" s="121">
        <f>SUM(AI15,+BK15)</f>
        <v>6178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2756013</v>
      </c>
      <c r="CR15" s="121">
        <f>SUM(AN15,+BP15)</f>
        <v>798193</v>
      </c>
      <c r="CS15" s="121">
        <f>SUM(AO15,+BQ15)</f>
        <v>524366</v>
      </c>
      <c r="CT15" s="121">
        <f>SUM(AP15,+BR15)</f>
        <v>173244</v>
      </c>
      <c r="CU15" s="121">
        <f>SUM(AQ15,+BS15)</f>
        <v>95312</v>
      </c>
      <c r="CV15" s="121">
        <f>SUM(AR15,+BT15)</f>
        <v>5271</v>
      </c>
      <c r="CW15" s="121">
        <f>SUM(AS15,+BU15)</f>
        <v>81252</v>
      </c>
      <c r="CX15" s="121">
        <f>SUM(AT15,+BV15)</f>
        <v>13599</v>
      </c>
      <c r="CY15" s="121">
        <f>SUM(AU15,+BW15)</f>
        <v>67653</v>
      </c>
      <c r="CZ15" s="121">
        <f>SUM(AV15,+BX15)</f>
        <v>0</v>
      </c>
      <c r="DA15" s="121">
        <f>SUM(AW15,+BY15)</f>
        <v>0</v>
      </c>
      <c r="DB15" s="121">
        <f>SUM(AX15,+BZ15)</f>
        <v>1876568</v>
      </c>
      <c r="DC15" s="121">
        <f>SUM(AY15,+CA15)</f>
        <v>1294280</v>
      </c>
      <c r="DD15" s="121">
        <f>SUM(AZ15,+CB15)</f>
        <v>474333</v>
      </c>
      <c r="DE15" s="121">
        <f>SUM(BA15,+CC15)</f>
        <v>107955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91556</v>
      </c>
      <c r="DJ15" s="121">
        <f>SUM(BF15,+CH15)</f>
        <v>4147963</v>
      </c>
    </row>
    <row r="16" spans="1:114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SUM(E16,+L16)</f>
        <v>961940</v>
      </c>
      <c r="E16" s="121">
        <f>SUM(F16:I16,K16)</f>
        <v>84280</v>
      </c>
      <c r="F16" s="121">
        <v>0</v>
      </c>
      <c r="G16" s="121">
        <v>161</v>
      </c>
      <c r="H16" s="121">
        <v>0</v>
      </c>
      <c r="I16" s="121">
        <v>82122</v>
      </c>
      <c r="J16" s="122" t="s">
        <v>446</v>
      </c>
      <c r="K16" s="121">
        <v>1997</v>
      </c>
      <c r="L16" s="121">
        <v>877660</v>
      </c>
      <c r="M16" s="121">
        <f>SUM(N16,+U16)</f>
        <v>152805</v>
      </c>
      <c r="N16" s="121">
        <f>SUM(O16:R16,T16)</f>
        <v>711</v>
      </c>
      <c r="O16" s="121">
        <v>0</v>
      </c>
      <c r="P16" s="121">
        <v>0</v>
      </c>
      <c r="Q16" s="121">
        <v>0</v>
      </c>
      <c r="R16" s="121">
        <v>711</v>
      </c>
      <c r="S16" s="122" t="s">
        <v>446</v>
      </c>
      <c r="T16" s="121">
        <v>0</v>
      </c>
      <c r="U16" s="121">
        <v>152094</v>
      </c>
      <c r="V16" s="121">
        <f>+SUM(D16,M16)</f>
        <v>1114745</v>
      </c>
      <c r="W16" s="121">
        <f>+SUM(E16,N16)</f>
        <v>84991</v>
      </c>
      <c r="X16" s="121">
        <f>+SUM(F16,O16)</f>
        <v>0</v>
      </c>
      <c r="Y16" s="121">
        <f>+SUM(G16,P16)</f>
        <v>161</v>
      </c>
      <c r="Z16" s="121">
        <f>+SUM(H16,Q16)</f>
        <v>0</v>
      </c>
      <c r="AA16" s="121">
        <f>+SUM(I16,R16)</f>
        <v>82833</v>
      </c>
      <c r="AB16" s="122" t="str">
        <f>IF(+SUM(J16,S16)=0,"-",+SUM(J16,S16))</f>
        <v>-</v>
      </c>
      <c r="AC16" s="121">
        <f>+SUM(K16,T16)</f>
        <v>1997</v>
      </c>
      <c r="AD16" s="121">
        <f>+SUM(L16,U16)</f>
        <v>1029754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99426</v>
      </c>
      <c r="AM16" s="121">
        <f>SUM(AN16,AS16,AW16,AX16,BD16)</f>
        <v>533750</v>
      </c>
      <c r="AN16" s="121">
        <f>SUM(AO16:AR16)</f>
        <v>199311</v>
      </c>
      <c r="AO16" s="121">
        <v>36290</v>
      </c>
      <c r="AP16" s="121">
        <v>163021</v>
      </c>
      <c r="AQ16" s="121">
        <v>0</v>
      </c>
      <c r="AR16" s="121">
        <v>0</v>
      </c>
      <c r="AS16" s="121">
        <f>SUM(AT16:AV16)</f>
        <v>9277</v>
      </c>
      <c r="AT16" s="121">
        <v>9277</v>
      </c>
      <c r="AU16" s="121">
        <v>0</v>
      </c>
      <c r="AV16" s="121">
        <v>0</v>
      </c>
      <c r="AW16" s="121">
        <v>0</v>
      </c>
      <c r="AX16" s="121">
        <f>SUM(AY16:BB16)</f>
        <v>325162</v>
      </c>
      <c r="AY16" s="121">
        <v>260631</v>
      </c>
      <c r="AZ16" s="121">
        <v>53879</v>
      </c>
      <c r="BA16" s="121">
        <v>0</v>
      </c>
      <c r="BB16" s="121">
        <v>10652</v>
      </c>
      <c r="BC16" s="121">
        <v>328764</v>
      </c>
      <c r="BD16" s="121">
        <v>0</v>
      </c>
      <c r="BE16" s="121">
        <v>0</v>
      </c>
      <c r="BF16" s="121">
        <f>SUM(AE16,+AM16,+BE16)</f>
        <v>533750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152805</v>
      </c>
      <c r="BP16" s="121">
        <f>SUM(BQ16:BT16)</f>
        <v>2656</v>
      </c>
      <c r="BQ16" s="121">
        <v>2656</v>
      </c>
      <c r="BR16" s="121">
        <v>0</v>
      </c>
      <c r="BS16" s="121">
        <v>0</v>
      </c>
      <c r="BT16" s="121">
        <v>0</v>
      </c>
      <c r="BU16" s="121">
        <f>SUM(BV16:BX16)</f>
        <v>53470</v>
      </c>
      <c r="BV16" s="121">
        <v>25541</v>
      </c>
      <c r="BW16" s="121">
        <v>17816</v>
      </c>
      <c r="BX16" s="121">
        <v>10113</v>
      </c>
      <c r="BY16" s="121">
        <v>0</v>
      </c>
      <c r="BZ16" s="121">
        <f>SUM(CA16:CD16)</f>
        <v>96679</v>
      </c>
      <c r="CA16" s="121">
        <v>0</v>
      </c>
      <c r="CB16" s="121">
        <v>96662</v>
      </c>
      <c r="CC16" s="121">
        <v>17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152805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99426</v>
      </c>
      <c r="CQ16" s="121">
        <f>SUM(AM16,+BO16)</f>
        <v>686555</v>
      </c>
      <c r="CR16" s="121">
        <f>SUM(AN16,+BP16)</f>
        <v>201967</v>
      </c>
      <c r="CS16" s="121">
        <f>SUM(AO16,+BQ16)</f>
        <v>38946</v>
      </c>
      <c r="CT16" s="121">
        <f>SUM(AP16,+BR16)</f>
        <v>163021</v>
      </c>
      <c r="CU16" s="121">
        <f>SUM(AQ16,+BS16)</f>
        <v>0</v>
      </c>
      <c r="CV16" s="121">
        <f>SUM(AR16,+BT16)</f>
        <v>0</v>
      </c>
      <c r="CW16" s="121">
        <f>SUM(AS16,+BU16)</f>
        <v>62747</v>
      </c>
      <c r="CX16" s="121">
        <f>SUM(AT16,+BV16)</f>
        <v>34818</v>
      </c>
      <c r="CY16" s="121">
        <f>SUM(AU16,+BW16)</f>
        <v>17816</v>
      </c>
      <c r="CZ16" s="121">
        <f>SUM(AV16,+BX16)</f>
        <v>10113</v>
      </c>
      <c r="DA16" s="121">
        <f>SUM(AW16,+BY16)</f>
        <v>0</v>
      </c>
      <c r="DB16" s="121">
        <f>SUM(AX16,+BZ16)</f>
        <v>421841</v>
      </c>
      <c r="DC16" s="121">
        <f>SUM(AY16,+CA16)</f>
        <v>260631</v>
      </c>
      <c r="DD16" s="121">
        <f>SUM(AZ16,+CB16)</f>
        <v>150541</v>
      </c>
      <c r="DE16" s="121">
        <f>SUM(BA16,+CC16)</f>
        <v>17</v>
      </c>
      <c r="DF16" s="121">
        <f>SUM(BB16,+CD16)</f>
        <v>10652</v>
      </c>
      <c r="DG16" s="121">
        <f>SUM(BC16,+CE16)</f>
        <v>328764</v>
      </c>
      <c r="DH16" s="121">
        <f>SUM(BD16,+CF16)</f>
        <v>0</v>
      </c>
      <c r="DI16" s="121">
        <f>SUM(BE16,+CG16)</f>
        <v>0</v>
      </c>
      <c r="DJ16" s="121">
        <f>SUM(BF16,+CH16)</f>
        <v>686555</v>
      </c>
    </row>
    <row r="17" spans="1:114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SUM(E17,+L17)</f>
        <v>1998339</v>
      </c>
      <c r="E17" s="121">
        <f>SUM(F17:I17,K17)</f>
        <v>344140</v>
      </c>
      <c r="F17" s="121">
        <v>0</v>
      </c>
      <c r="G17" s="121">
        <v>186</v>
      </c>
      <c r="H17" s="121">
        <v>155000</v>
      </c>
      <c r="I17" s="121">
        <v>188779</v>
      </c>
      <c r="J17" s="122" t="s">
        <v>446</v>
      </c>
      <c r="K17" s="121">
        <v>175</v>
      </c>
      <c r="L17" s="121">
        <v>1654199</v>
      </c>
      <c r="M17" s="121">
        <f>SUM(N17,+U17)</f>
        <v>9083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446</v>
      </c>
      <c r="T17" s="121">
        <v>0</v>
      </c>
      <c r="U17" s="121">
        <v>9083</v>
      </c>
      <c r="V17" s="121">
        <f>+SUM(D17,M17)</f>
        <v>2007422</v>
      </c>
      <c r="W17" s="121">
        <f>+SUM(E17,N17)</f>
        <v>344140</v>
      </c>
      <c r="X17" s="121">
        <f>+SUM(F17,O17)</f>
        <v>0</v>
      </c>
      <c r="Y17" s="121">
        <f>+SUM(G17,P17)</f>
        <v>186</v>
      </c>
      <c r="Z17" s="121">
        <f>+SUM(H17,Q17)</f>
        <v>155000</v>
      </c>
      <c r="AA17" s="121">
        <f>+SUM(I17,R17)</f>
        <v>188779</v>
      </c>
      <c r="AB17" s="122" t="str">
        <f>IF(+SUM(J17,S17)=0,"-",+SUM(J17,S17))</f>
        <v>-</v>
      </c>
      <c r="AC17" s="121">
        <f>+SUM(K17,T17)</f>
        <v>175</v>
      </c>
      <c r="AD17" s="121">
        <f>+SUM(L17,U17)</f>
        <v>1663282</v>
      </c>
      <c r="AE17" s="121">
        <f>SUM(AF17,+AK17)</f>
        <v>128522</v>
      </c>
      <c r="AF17" s="121">
        <f>SUM(AG17:AJ17)</f>
        <v>118114</v>
      </c>
      <c r="AG17" s="121">
        <v>0</v>
      </c>
      <c r="AH17" s="121">
        <v>118114</v>
      </c>
      <c r="AI17" s="121">
        <v>0</v>
      </c>
      <c r="AJ17" s="121">
        <v>0</v>
      </c>
      <c r="AK17" s="121">
        <v>10408</v>
      </c>
      <c r="AL17" s="121">
        <v>0</v>
      </c>
      <c r="AM17" s="121">
        <f>SUM(AN17,AS17,AW17,AX17,BD17)</f>
        <v>1140235</v>
      </c>
      <c r="AN17" s="121">
        <f>SUM(AO17:AR17)</f>
        <v>163340</v>
      </c>
      <c r="AO17" s="121">
        <v>163340</v>
      </c>
      <c r="AP17" s="121">
        <v>0</v>
      </c>
      <c r="AQ17" s="121">
        <v>0</v>
      </c>
      <c r="AR17" s="121">
        <v>0</v>
      </c>
      <c r="AS17" s="121">
        <f>SUM(AT17:AV17)</f>
        <v>2334</v>
      </c>
      <c r="AT17" s="121">
        <v>0</v>
      </c>
      <c r="AU17" s="121">
        <v>2334</v>
      </c>
      <c r="AV17" s="121">
        <v>0</v>
      </c>
      <c r="AW17" s="121">
        <v>0</v>
      </c>
      <c r="AX17" s="121">
        <f>SUM(AY17:BB17)</f>
        <v>974561</v>
      </c>
      <c r="AY17" s="121">
        <v>643684</v>
      </c>
      <c r="AZ17" s="121">
        <v>306764</v>
      </c>
      <c r="BA17" s="121">
        <v>2161</v>
      </c>
      <c r="BB17" s="121">
        <v>21952</v>
      </c>
      <c r="BC17" s="121">
        <v>631579</v>
      </c>
      <c r="BD17" s="121">
        <v>0</v>
      </c>
      <c r="BE17" s="121">
        <v>98003</v>
      </c>
      <c r="BF17" s="121">
        <f>SUM(AE17,+AM17,+BE17)</f>
        <v>1366760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9083</v>
      </c>
      <c r="BP17" s="121">
        <f>SUM(BQ17:BT17)</f>
        <v>9083</v>
      </c>
      <c r="BQ17" s="121">
        <v>9083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9083</v>
      </c>
      <c r="CI17" s="121">
        <f>SUM(AE17,+BG17)</f>
        <v>128522</v>
      </c>
      <c r="CJ17" s="121">
        <f>SUM(AF17,+BH17)</f>
        <v>118114</v>
      </c>
      <c r="CK17" s="121">
        <f>SUM(AG17,+BI17)</f>
        <v>0</v>
      </c>
      <c r="CL17" s="121">
        <f>SUM(AH17,+BJ17)</f>
        <v>118114</v>
      </c>
      <c r="CM17" s="121">
        <f>SUM(AI17,+BK17)</f>
        <v>0</v>
      </c>
      <c r="CN17" s="121">
        <f>SUM(AJ17,+BL17)</f>
        <v>0</v>
      </c>
      <c r="CO17" s="121">
        <f>SUM(AK17,+BM17)</f>
        <v>10408</v>
      </c>
      <c r="CP17" s="121">
        <f>SUM(AL17,+BN17)</f>
        <v>0</v>
      </c>
      <c r="CQ17" s="121">
        <f>SUM(AM17,+BO17)</f>
        <v>1149318</v>
      </c>
      <c r="CR17" s="121">
        <f>SUM(AN17,+BP17)</f>
        <v>172423</v>
      </c>
      <c r="CS17" s="121">
        <f>SUM(AO17,+BQ17)</f>
        <v>172423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2334</v>
      </c>
      <c r="CX17" s="121">
        <f>SUM(AT17,+BV17)</f>
        <v>0</v>
      </c>
      <c r="CY17" s="121">
        <f>SUM(AU17,+BW17)</f>
        <v>2334</v>
      </c>
      <c r="CZ17" s="121">
        <f>SUM(AV17,+BX17)</f>
        <v>0</v>
      </c>
      <c r="DA17" s="121">
        <f>SUM(AW17,+BY17)</f>
        <v>0</v>
      </c>
      <c r="DB17" s="121">
        <f>SUM(AX17,+BZ17)</f>
        <v>974561</v>
      </c>
      <c r="DC17" s="121">
        <f>SUM(AY17,+CA17)</f>
        <v>643684</v>
      </c>
      <c r="DD17" s="121">
        <f>SUM(AZ17,+CB17)</f>
        <v>306764</v>
      </c>
      <c r="DE17" s="121">
        <f>SUM(BA17,+CC17)</f>
        <v>2161</v>
      </c>
      <c r="DF17" s="121">
        <f>SUM(BB17,+CD17)</f>
        <v>21952</v>
      </c>
      <c r="DG17" s="121">
        <f>SUM(BC17,+CE17)</f>
        <v>631579</v>
      </c>
      <c r="DH17" s="121">
        <f>SUM(BD17,+CF17)</f>
        <v>0</v>
      </c>
      <c r="DI17" s="121">
        <f>SUM(BE17,+CG17)</f>
        <v>98003</v>
      </c>
      <c r="DJ17" s="121">
        <f>SUM(BF17,+CH17)</f>
        <v>1375843</v>
      </c>
    </row>
    <row r="18" spans="1:114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SUM(E18,+L18)</f>
        <v>5405223</v>
      </c>
      <c r="E18" s="121">
        <f>SUM(F18:I18,K18)</f>
        <v>300644</v>
      </c>
      <c r="F18" s="121">
        <v>1968</v>
      </c>
      <c r="G18" s="121">
        <v>0</v>
      </c>
      <c r="H18" s="121">
        <v>3500</v>
      </c>
      <c r="I18" s="121">
        <v>295176</v>
      </c>
      <c r="J18" s="122" t="s">
        <v>446</v>
      </c>
      <c r="K18" s="121">
        <v>0</v>
      </c>
      <c r="L18" s="121">
        <v>5104579</v>
      </c>
      <c r="M18" s="121">
        <f>SUM(N18,+U18)</f>
        <v>304019</v>
      </c>
      <c r="N18" s="121">
        <f>SUM(O18:R18,T18)</f>
        <v>8606</v>
      </c>
      <c r="O18" s="121">
        <v>0</v>
      </c>
      <c r="P18" s="121">
        <v>0</v>
      </c>
      <c r="Q18" s="121">
        <v>0</v>
      </c>
      <c r="R18" s="121">
        <v>8606</v>
      </c>
      <c r="S18" s="122" t="s">
        <v>446</v>
      </c>
      <c r="T18" s="121">
        <v>0</v>
      </c>
      <c r="U18" s="121">
        <v>295413</v>
      </c>
      <c r="V18" s="121">
        <f>+SUM(D18,M18)</f>
        <v>5709242</v>
      </c>
      <c r="W18" s="121">
        <f>+SUM(E18,N18)</f>
        <v>309250</v>
      </c>
      <c r="X18" s="121">
        <f>+SUM(F18,O18)</f>
        <v>1968</v>
      </c>
      <c r="Y18" s="121">
        <f>+SUM(G18,P18)</f>
        <v>0</v>
      </c>
      <c r="Z18" s="121">
        <f>+SUM(H18,Q18)</f>
        <v>3500</v>
      </c>
      <c r="AA18" s="121">
        <f>+SUM(I18,R18)</f>
        <v>303782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5399992</v>
      </c>
      <c r="AE18" s="121">
        <f>SUM(AF18,+AK18)</f>
        <v>13101</v>
      </c>
      <c r="AF18" s="121">
        <f>SUM(AG18:AJ18)</f>
        <v>13101</v>
      </c>
      <c r="AG18" s="121">
        <v>0</v>
      </c>
      <c r="AH18" s="121">
        <v>0</v>
      </c>
      <c r="AI18" s="121">
        <v>13101</v>
      </c>
      <c r="AJ18" s="121">
        <v>0</v>
      </c>
      <c r="AK18" s="121">
        <v>0</v>
      </c>
      <c r="AL18" s="121">
        <v>13989</v>
      </c>
      <c r="AM18" s="121">
        <f>SUM(AN18,AS18,AW18,AX18,BD18)</f>
        <v>4853485</v>
      </c>
      <c r="AN18" s="121">
        <f>SUM(AO18:AR18)</f>
        <v>1633601</v>
      </c>
      <c r="AO18" s="121">
        <v>704394</v>
      </c>
      <c r="AP18" s="121">
        <v>852642</v>
      </c>
      <c r="AQ18" s="121">
        <v>76565</v>
      </c>
      <c r="AR18" s="121">
        <v>0</v>
      </c>
      <c r="AS18" s="121">
        <f>SUM(AT18:AV18)</f>
        <v>1356384</v>
      </c>
      <c r="AT18" s="121">
        <v>62989</v>
      </c>
      <c r="AU18" s="121">
        <v>1292927</v>
      </c>
      <c r="AV18" s="121">
        <v>468</v>
      </c>
      <c r="AW18" s="121">
        <v>0</v>
      </c>
      <c r="AX18" s="121">
        <f>SUM(AY18:BB18)</f>
        <v>1863500</v>
      </c>
      <c r="AY18" s="121">
        <v>979732</v>
      </c>
      <c r="AZ18" s="121">
        <v>671639</v>
      </c>
      <c r="BA18" s="121">
        <v>149990</v>
      </c>
      <c r="BB18" s="121">
        <v>62139</v>
      </c>
      <c r="BC18" s="121">
        <v>135771</v>
      </c>
      <c r="BD18" s="121">
        <v>0</v>
      </c>
      <c r="BE18" s="121">
        <v>388877</v>
      </c>
      <c r="BF18" s="121">
        <f>SUM(AE18,+AM18,+BE18)</f>
        <v>5255463</v>
      </c>
      <c r="BG18" s="121">
        <f>SUM(BH18,+BM18)</f>
        <v>4924</v>
      </c>
      <c r="BH18" s="121">
        <f>SUM(BI18:BL18)</f>
        <v>4924</v>
      </c>
      <c r="BI18" s="121">
        <v>0</v>
      </c>
      <c r="BJ18" s="121">
        <v>4924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299006</v>
      </c>
      <c r="BP18" s="121">
        <f>SUM(BQ18:BT18)</f>
        <v>151177</v>
      </c>
      <c r="BQ18" s="121">
        <v>60471</v>
      </c>
      <c r="BR18" s="121">
        <v>68030</v>
      </c>
      <c r="BS18" s="121">
        <v>22676</v>
      </c>
      <c r="BT18" s="121">
        <v>0</v>
      </c>
      <c r="BU18" s="121">
        <f>SUM(BV18:BX18)</f>
        <v>120879</v>
      </c>
      <c r="BV18" s="121">
        <v>3821</v>
      </c>
      <c r="BW18" s="121">
        <v>117058</v>
      </c>
      <c r="BX18" s="121">
        <v>0</v>
      </c>
      <c r="BY18" s="121">
        <v>0</v>
      </c>
      <c r="BZ18" s="121">
        <f>SUM(CA18:CD18)</f>
        <v>26950</v>
      </c>
      <c r="CA18" s="121">
        <v>0</v>
      </c>
      <c r="CB18" s="121">
        <v>19577</v>
      </c>
      <c r="CC18" s="121">
        <v>7373</v>
      </c>
      <c r="CD18" s="121">
        <v>0</v>
      </c>
      <c r="CE18" s="121">
        <v>0</v>
      </c>
      <c r="CF18" s="121">
        <v>0</v>
      </c>
      <c r="CG18" s="121">
        <v>89</v>
      </c>
      <c r="CH18" s="121">
        <f>SUM(BG18,+BO18,+CG18)</f>
        <v>304019</v>
      </c>
      <c r="CI18" s="121">
        <f>SUM(AE18,+BG18)</f>
        <v>18025</v>
      </c>
      <c r="CJ18" s="121">
        <f>SUM(AF18,+BH18)</f>
        <v>18025</v>
      </c>
      <c r="CK18" s="121">
        <f>SUM(AG18,+BI18)</f>
        <v>0</v>
      </c>
      <c r="CL18" s="121">
        <f>SUM(AH18,+BJ18)</f>
        <v>4924</v>
      </c>
      <c r="CM18" s="121">
        <f>SUM(AI18,+BK18)</f>
        <v>13101</v>
      </c>
      <c r="CN18" s="121">
        <f>SUM(AJ18,+BL18)</f>
        <v>0</v>
      </c>
      <c r="CO18" s="121">
        <f>SUM(AK18,+BM18)</f>
        <v>0</v>
      </c>
      <c r="CP18" s="121">
        <f>SUM(AL18,+BN18)</f>
        <v>13989</v>
      </c>
      <c r="CQ18" s="121">
        <f>SUM(AM18,+BO18)</f>
        <v>5152491</v>
      </c>
      <c r="CR18" s="121">
        <f>SUM(AN18,+BP18)</f>
        <v>1784778</v>
      </c>
      <c r="CS18" s="121">
        <f>SUM(AO18,+BQ18)</f>
        <v>764865</v>
      </c>
      <c r="CT18" s="121">
        <f>SUM(AP18,+BR18)</f>
        <v>920672</v>
      </c>
      <c r="CU18" s="121">
        <f>SUM(AQ18,+BS18)</f>
        <v>99241</v>
      </c>
      <c r="CV18" s="121">
        <f>SUM(AR18,+BT18)</f>
        <v>0</v>
      </c>
      <c r="CW18" s="121">
        <f>SUM(AS18,+BU18)</f>
        <v>1477263</v>
      </c>
      <c r="CX18" s="121">
        <f>SUM(AT18,+BV18)</f>
        <v>66810</v>
      </c>
      <c r="CY18" s="121">
        <f>SUM(AU18,+BW18)</f>
        <v>1409985</v>
      </c>
      <c r="CZ18" s="121">
        <f>SUM(AV18,+BX18)</f>
        <v>468</v>
      </c>
      <c r="DA18" s="121">
        <f>SUM(AW18,+BY18)</f>
        <v>0</v>
      </c>
      <c r="DB18" s="121">
        <f>SUM(AX18,+BZ18)</f>
        <v>1890450</v>
      </c>
      <c r="DC18" s="121">
        <f>SUM(AY18,+CA18)</f>
        <v>979732</v>
      </c>
      <c r="DD18" s="121">
        <f>SUM(AZ18,+CB18)</f>
        <v>691216</v>
      </c>
      <c r="DE18" s="121">
        <f>SUM(BA18,+CC18)</f>
        <v>157363</v>
      </c>
      <c r="DF18" s="121">
        <f>SUM(BB18,+CD18)</f>
        <v>62139</v>
      </c>
      <c r="DG18" s="121">
        <f>SUM(BC18,+CE18)</f>
        <v>135771</v>
      </c>
      <c r="DH18" s="121">
        <f>SUM(BD18,+CF18)</f>
        <v>0</v>
      </c>
      <c r="DI18" s="121">
        <f>SUM(BE18,+CG18)</f>
        <v>388966</v>
      </c>
      <c r="DJ18" s="121">
        <f>SUM(BF18,+CH18)</f>
        <v>5559482</v>
      </c>
    </row>
    <row r="19" spans="1:114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SUM(E19,+L19)</f>
        <v>7614715</v>
      </c>
      <c r="E19" s="121">
        <f>SUM(F19:I19,K19)</f>
        <v>3805964</v>
      </c>
      <c r="F19" s="121">
        <v>1358114</v>
      </c>
      <c r="G19" s="121">
        <v>200</v>
      </c>
      <c r="H19" s="121">
        <v>1211800</v>
      </c>
      <c r="I19" s="121">
        <v>272375</v>
      </c>
      <c r="J19" s="122" t="s">
        <v>446</v>
      </c>
      <c r="K19" s="121">
        <v>963475</v>
      </c>
      <c r="L19" s="121">
        <v>3808751</v>
      </c>
      <c r="M19" s="121">
        <f>SUM(N19,+U19)</f>
        <v>225145</v>
      </c>
      <c r="N19" s="121">
        <f>SUM(O19:R19,T19)</f>
        <v>36401</v>
      </c>
      <c r="O19" s="121">
        <v>0</v>
      </c>
      <c r="P19" s="121">
        <v>0</v>
      </c>
      <c r="Q19" s="121">
        <v>0</v>
      </c>
      <c r="R19" s="121">
        <v>8932</v>
      </c>
      <c r="S19" s="122" t="s">
        <v>446</v>
      </c>
      <c r="T19" s="121">
        <v>27469</v>
      </c>
      <c r="U19" s="121">
        <v>188744</v>
      </c>
      <c r="V19" s="121">
        <f>+SUM(D19,M19)</f>
        <v>7839860</v>
      </c>
      <c r="W19" s="121">
        <f>+SUM(E19,N19)</f>
        <v>3842365</v>
      </c>
      <c r="X19" s="121">
        <f>+SUM(F19,O19)</f>
        <v>1358114</v>
      </c>
      <c r="Y19" s="121">
        <f>+SUM(G19,P19)</f>
        <v>200</v>
      </c>
      <c r="Z19" s="121">
        <f>+SUM(H19,Q19)</f>
        <v>1211800</v>
      </c>
      <c r="AA19" s="121">
        <f>+SUM(I19,R19)</f>
        <v>281307</v>
      </c>
      <c r="AB19" s="122" t="str">
        <f>IF(+SUM(J19,S19)=0,"-",+SUM(J19,S19))</f>
        <v>-</v>
      </c>
      <c r="AC19" s="121">
        <f>+SUM(K19,T19)</f>
        <v>990944</v>
      </c>
      <c r="AD19" s="121">
        <f>+SUM(L19,U19)</f>
        <v>3997495</v>
      </c>
      <c r="AE19" s="121">
        <f>SUM(AF19,+AK19)</f>
        <v>3957441</v>
      </c>
      <c r="AF19" s="121">
        <f>SUM(AG19:AJ19)</f>
        <v>3957441</v>
      </c>
      <c r="AG19" s="121">
        <v>0</v>
      </c>
      <c r="AH19" s="121">
        <v>3953630</v>
      </c>
      <c r="AI19" s="121">
        <v>3811</v>
      </c>
      <c r="AJ19" s="121">
        <v>0</v>
      </c>
      <c r="AK19" s="121">
        <v>0</v>
      </c>
      <c r="AL19" s="121">
        <v>0</v>
      </c>
      <c r="AM19" s="121">
        <f>SUM(AN19,AS19,AW19,AX19,BD19)</f>
        <v>3656895</v>
      </c>
      <c r="AN19" s="121">
        <f>SUM(AO19:AR19)</f>
        <v>530594</v>
      </c>
      <c r="AO19" s="121">
        <v>129067</v>
      </c>
      <c r="AP19" s="121">
        <v>401527</v>
      </c>
      <c r="AQ19" s="121">
        <v>0</v>
      </c>
      <c r="AR19" s="121">
        <v>0</v>
      </c>
      <c r="AS19" s="121">
        <f>SUM(AT19:AV19)</f>
        <v>1396039</v>
      </c>
      <c r="AT19" s="121">
        <v>43914</v>
      </c>
      <c r="AU19" s="121">
        <v>1352125</v>
      </c>
      <c r="AV19" s="121">
        <v>0</v>
      </c>
      <c r="AW19" s="121">
        <v>31257</v>
      </c>
      <c r="AX19" s="121">
        <f>SUM(AY19:BB19)</f>
        <v>1699005</v>
      </c>
      <c r="AY19" s="121">
        <v>1024195</v>
      </c>
      <c r="AZ19" s="121">
        <v>598610</v>
      </c>
      <c r="BA19" s="121">
        <v>76200</v>
      </c>
      <c r="BB19" s="121">
        <v>0</v>
      </c>
      <c r="BC19" s="121">
        <v>0</v>
      </c>
      <c r="BD19" s="121">
        <v>0</v>
      </c>
      <c r="BE19" s="121">
        <v>379</v>
      </c>
      <c r="BF19" s="121">
        <f>SUM(AE19,+AM19,+BE19)</f>
        <v>7614715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203452</v>
      </c>
      <c r="BP19" s="121">
        <f>SUM(BQ19:BT19)</f>
        <v>156713</v>
      </c>
      <c r="BQ19" s="121">
        <v>21604</v>
      </c>
      <c r="BR19" s="121">
        <v>135109</v>
      </c>
      <c r="BS19" s="121">
        <v>0</v>
      </c>
      <c r="BT19" s="121">
        <v>0</v>
      </c>
      <c r="BU19" s="121">
        <f>SUM(BV19:BX19)</f>
        <v>26292</v>
      </c>
      <c r="BV19" s="121">
        <v>9146</v>
      </c>
      <c r="BW19" s="121">
        <v>17146</v>
      </c>
      <c r="BX19" s="121">
        <v>0</v>
      </c>
      <c r="BY19" s="121">
        <v>0</v>
      </c>
      <c r="BZ19" s="121">
        <f>SUM(CA19:CD19)</f>
        <v>20447</v>
      </c>
      <c r="CA19" s="121">
        <v>4036</v>
      </c>
      <c r="CB19" s="121">
        <v>16411</v>
      </c>
      <c r="CC19" s="121">
        <v>0</v>
      </c>
      <c r="CD19" s="121">
        <v>0</v>
      </c>
      <c r="CE19" s="121">
        <v>0</v>
      </c>
      <c r="CF19" s="121">
        <v>0</v>
      </c>
      <c r="CG19" s="121">
        <v>21693</v>
      </c>
      <c r="CH19" s="121">
        <f>SUM(BG19,+BO19,+CG19)</f>
        <v>225145</v>
      </c>
      <c r="CI19" s="121">
        <f>SUM(AE19,+BG19)</f>
        <v>3957441</v>
      </c>
      <c r="CJ19" s="121">
        <f>SUM(AF19,+BH19)</f>
        <v>3957441</v>
      </c>
      <c r="CK19" s="121">
        <f>SUM(AG19,+BI19)</f>
        <v>0</v>
      </c>
      <c r="CL19" s="121">
        <f>SUM(AH19,+BJ19)</f>
        <v>3953630</v>
      </c>
      <c r="CM19" s="121">
        <f>SUM(AI19,+BK19)</f>
        <v>3811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3860347</v>
      </c>
      <c r="CR19" s="121">
        <f>SUM(AN19,+BP19)</f>
        <v>687307</v>
      </c>
      <c r="CS19" s="121">
        <f>SUM(AO19,+BQ19)</f>
        <v>150671</v>
      </c>
      <c r="CT19" s="121">
        <f>SUM(AP19,+BR19)</f>
        <v>536636</v>
      </c>
      <c r="CU19" s="121">
        <f>SUM(AQ19,+BS19)</f>
        <v>0</v>
      </c>
      <c r="CV19" s="121">
        <f>SUM(AR19,+BT19)</f>
        <v>0</v>
      </c>
      <c r="CW19" s="121">
        <f>SUM(AS19,+BU19)</f>
        <v>1422331</v>
      </c>
      <c r="CX19" s="121">
        <f>SUM(AT19,+BV19)</f>
        <v>53060</v>
      </c>
      <c r="CY19" s="121">
        <f>SUM(AU19,+BW19)</f>
        <v>1369271</v>
      </c>
      <c r="CZ19" s="121">
        <f>SUM(AV19,+BX19)</f>
        <v>0</v>
      </c>
      <c r="DA19" s="121">
        <f>SUM(AW19,+BY19)</f>
        <v>31257</v>
      </c>
      <c r="DB19" s="121">
        <f>SUM(AX19,+BZ19)</f>
        <v>1719452</v>
      </c>
      <c r="DC19" s="121">
        <f>SUM(AY19,+CA19)</f>
        <v>1028231</v>
      </c>
      <c r="DD19" s="121">
        <f>SUM(AZ19,+CB19)</f>
        <v>615021</v>
      </c>
      <c r="DE19" s="121">
        <f>SUM(BA19,+CC19)</f>
        <v>76200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22072</v>
      </c>
      <c r="DJ19" s="121">
        <f>SUM(BF19,+CH19)</f>
        <v>7839860</v>
      </c>
    </row>
    <row r="20" spans="1:114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SUM(E20,+L20)</f>
        <v>3433951</v>
      </c>
      <c r="E20" s="121">
        <f>SUM(F20:I20,K20)</f>
        <v>408539</v>
      </c>
      <c r="F20" s="121">
        <v>0</v>
      </c>
      <c r="G20" s="121">
        <v>628</v>
      </c>
      <c r="H20" s="121">
        <v>60500</v>
      </c>
      <c r="I20" s="121">
        <v>319793</v>
      </c>
      <c r="J20" s="122" t="s">
        <v>446</v>
      </c>
      <c r="K20" s="121">
        <v>27618</v>
      </c>
      <c r="L20" s="121">
        <v>3025412</v>
      </c>
      <c r="M20" s="121">
        <f>SUM(N20,+U20)</f>
        <v>663781</v>
      </c>
      <c r="N20" s="121">
        <f>SUM(O20:R20,T20)</f>
        <v>94300</v>
      </c>
      <c r="O20" s="121">
        <v>0</v>
      </c>
      <c r="P20" s="121">
        <v>0</v>
      </c>
      <c r="Q20" s="121">
        <v>41500</v>
      </c>
      <c r="R20" s="121">
        <v>52800</v>
      </c>
      <c r="S20" s="122" t="s">
        <v>446</v>
      </c>
      <c r="T20" s="121">
        <v>0</v>
      </c>
      <c r="U20" s="121">
        <v>569481</v>
      </c>
      <c r="V20" s="121">
        <f>+SUM(D20,M20)</f>
        <v>4097732</v>
      </c>
      <c r="W20" s="121">
        <f>+SUM(E20,N20)</f>
        <v>502839</v>
      </c>
      <c r="X20" s="121">
        <f>+SUM(F20,O20)</f>
        <v>0</v>
      </c>
      <c r="Y20" s="121">
        <f>+SUM(G20,P20)</f>
        <v>628</v>
      </c>
      <c r="Z20" s="121">
        <f>+SUM(H20,Q20)</f>
        <v>102000</v>
      </c>
      <c r="AA20" s="121">
        <f>+SUM(I20,R20)</f>
        <v>372593</v>
      </c>
      <c r="AB20" s="122" t="str">
        <f>IF(+SUM(J20,S20)=0,"-",+SUM(J20,S20))</f>
        <v>-</v>
      </c>
      <c r="AC20" s="121">
        <f>+SUM(K20,T20)</f>
        <v>27618</v>
      </c>
      <c r="AD20" s="121">
        <f>+SUM(L20,U20)</f>
        <v>3594893</v>
      </c>
      <c r="AE20" s="121">
        <f>SUM(AF20,+AK20)</f>
        <v>6278</v>
      </c>
      <c r="AF20" s="121">
        <f>SUM(AG20:AJ20)</f>
        <v>6278</v>
      </c>
      <c r="AG20" s="121">
        <v>0</v>
      </c>
      <c r="AH20" s="121">
        <v>0</v>
      </c>
      <c r="AI20" s="121">
        <v>6278</v>
      </c>
      <c r="AJ20" s="121">
        <v>0</v>
      </c>
      <c r="AK20" s="121">
        <v>0</v>
      </c>
      <c r="AL20" s="121">
        <v>0</v>
      </c>
      <c r="AM20" s="121">
        <f>SUM(AN20,AS20,AW20,AX20,BD20)</f>
        <v>2549928</v>
      </c>
      <c r="AN20" s="121">
        <f>SUM(AO20:AR20)</f>
        <v>1869972</v>
      </c>
      <c r="AO20" s="121">
        <v>193201</v>
      </c>
      <c r="AP20" s="121">
        <v>1502125</v>
      </c>
      <c r="AQ20" s="121">
        <v>129821</v>
      </c>
      <c r="AR20" s="121">
        <v>44825</v>
      </c>
      <c r="AS20" s="121">
        <f>SUM(AT20:AV20)</f>
        <v>268503</v>
      </c>
      <c r="AT20" s="121">
        <v>99060</v>
      </c>
      <c r="AU20" s="121">
        <v>134820</v>
      </c>
      <c r="AV20" s="121">
        <v>34623</v>
      </c>
      <c r="AW20" s="121">
        <v>36168</v>
      </c>
      <c r="AX20" s="121">
        <f>SUM(AY20:BB20)</f>
        <v>375285</v>
      </c>
      <c r="AY20" s="121">
        <v>23319</v>
      </c>
      <c r="AZ20" s="121">
        <v>172840</v>
      </c>
      <c r="BA20" s="121">
        <v>8989</v>
      </c>
      <c r="BB20" s="121">
        <v>170137</v>
      </c>
      <c r="BC20" s="121">
        <v>825526</v>
      </c>
      <c r="BD20" s="121">
        <v>0</v>
      </c>
      <c r="BE20" s="121">
        <v>52219</v>
      </c>
      <c r="BF20" s="121">
        <f>SUM(AE20,+AM20,+BE20)</f>
        <v>2608425</v>
      </c>
      <c r="BG20" s="121">
        <f>SUM(BH20,+BM20)</f>
        <v>61039</v>
      </c>
      <c r="BH20" s="121">
        <f>SUM(BI20:BL20)</f>
        <v>61039</v>
      </c>
      <c r="BI20" s="121">
        <v>0</v>
      </c>
      <c r="BJ20" s="121">
        <v>61039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573288</v>
      </c>
      <c r="BP20" s="121">
        <f>SUM(BQ20:BT20)</f>
        <v>388354</v>
      </c>
      <c r="BQ20" s="121">
        <v>36637</v>
      </c>
      <c r="BR20" s="121">
        <v>351717</v>
      </c>
      <c r="BS20" s="121">
        <v>0</v>
      </c>
      <c r="BT20" s="121">
        <v>0</v>
      </c>
      <c r="BU20" s="121">
        <f>SUM(BV20:BX20)</f>
        <v>104125</v>
      </c>
      <c r="BV20" s="121">
        <v>21868</v>
      </c>
      <c r="BW20" s="121">
        <v>82257</v>
      </c>
      <c r="BX20" s="121">
        <v>0</v>
      </c>
      <c r="BY20" s="121">
        <v>21837</v>
      </c>
      <c r="BZ20" s="121">
        <f>SUM(CA20:CD20)</f>
        <v>58972</v>
      </c>
      <c r="CA20" s="121">
        <v>0</v>
      </c>
      <c r="CB20" s="121">
        <v>53193</v>
      </c>
      <c r="CC20" s="121">
        <v>5779</v>
      </c>
      <c r="CD20" s="121">
        <v>0</v>
      </c>
      <c r="CE20" s="121">
        <v>0</v>
      </c>
      <c r="CF20" s="121">
        <v>0</v>
      </c>
      <c r="CG20" s="121">
        <v>29454</v>
      </c>
      <c r="CH20" s="121">
        <f>SUM(BG20,+BO20,+CG20)</f>
        <v>663781</v>
      </c>
      <c r="CI20" s="121">
        <f>SUM(AE20,+BG20)</f>
        <v>67317</v>
      </c>
      <c r="CJ20" s="121">
        <f>SUM(AF20,+BH20)</f>
        <v>67317</v>
      </c>
      <c r="CK20" s="121">
        <f>SUM(AG20,+BI20)</f>
        <v>0</v>
      </c>
      <c r="CL20" s="121">
        <f>SUM(AH20,+BJ20)</f>
        <v>61039</v>
      </c>
      <c r="CM20" s="121">
        <f>SUM(AI20,+BK20)</f>
        <v>6278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3123216</v>
      </c>
      <c r="CR20" s="121">
        <f>SUM(AN20,+BP20)</f>
        <v>2258326</v>
      </c>
      <c r="CS20" s="121">
        <f>SUM(AO20,+BQ20)</f>
        <v>229838</v>
      </c>
      <c r="CT20" s="121">
        <f>SUM(AP20,+BR20)</f>
        <v>1853842</v>
      </c>
      <c r="CU20" s="121">
        <f>SUM(AQ20,+BS20)</f>
        <v>129821</v>
      </c>
      <c r="CV20" s="121">
        <f>SUM(AR20,+BT20)</f>
        <v>44825</v>
      </c>
      <c r="CW20" s="121">
        <f>SUM(AS20,+BU20)</f>
        <v>372628</v>
      </c>
      <c r="CX20" s="121">
        <f>SUM(AT20,+BV20)</f>
        <v>120928</v>
      </c>
      <c r="CY20" s="121">
        <f>SUM(AU20,+BW20)</f>
        <v>217077</v>
      </c>
      <c r="CZ20" s="121">
        <f>SUM(AV20,+BX20)</f>
        <v>34623</v>
      </c>
      <c r="DA20" s="121">
        <f>SUM(AW20,+BY20)</f>
        <v>58005</v>
      </c>
      <c r="DB20" s="121">
        <f>SUM(AX20,+BZ20)</f>
        <v>434257</v>
      </c>
      <c r="DC20" s="121">
        <f>SUM(AY20,+CA20)</f>
        <v>23319</v>
      </c>
      <c r="DD20" s="121">
        <f>SUM(AZ20,+CB20)</f>
        <v>226033</v>
      </c>
      <c r="DE20" s="121">
        <f>SUM(BA20,+CC20)</f>
        <v>14768</v>
      </c>
      <c r="DF20" s="121">
        <f>SUM(BB20,+CD20)</f>
        <v>170137</v>
      </c>
      <c r="DG20" s="121">
        <f>SUM(BC20,+CE20)</f>
        <v>825526</v>
      </c>
      <c r="DH20" s="121">
        <f>SUM(BD20,+CF20)</f>
        <v>0</v>
      </c>
      <c r="DI20" s="121">
        <f>SUM(BE20,+CG20)</f>
        <v>81673</v>
      </c>
      <c r="DJ20" s="121">
        <f>SUM(BF20,+CH20)</f>
        <v>3272206</v>
      </c>
    </row>
    <row r="21" spans="1:114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SUM(E21,+L21)</f>
        <v>2093990</v>
      </c>
      <c r="E21" s="121">
        <f>SUM(F21:I21,K21)</f>
        <v>181552</v>
      </c>
      <c r="F21" s="121">
        <v>0</v>
      </c>
      <c r="G21" s="121">
        <v>172</v>
      </c>
      <c r="H21" s="121">
        <v>0</v>
      </c>
      <c r="I21" s="121">
        <v>178836</v>
      </c>
      <c r="J21" s="122" t="s">
        <v>446</v>
      </c>
      <c r="K21" s="121">
        <v>2544</v>
      </c>
      <c r="L21" s="121">
        <v>1912438</v>
      </c>
      <c r="M21" s="121">
        <f>SUM(N21,+U21)</f>
        <v>178378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446</v>
      </c>
      <c r="T21" s="121">
        <v>0</v>
      </c>
      <c r="U21" s="121">
        <v>178378</v>
      </c>
      <c r="V21" s="121">
        <f>+SUM(D21,M21)</f>
        <v>2272368</v>
      </c>
      <c r="W21" s="121">
        <f>+SUM(E21,N21)</f>
        <v>181552</v>
      </c>
      <c r="X21" s="121">
        <f>+SUM(F21,O21)</f>
        <v>0</v>
      </c>
      <c r="Y21" s="121">
        <f>+SUM(G21,P21)</f>
        <v>172</v>
      </c>
      <c r="Z21" s="121">
        <f>+SUM(H21,Q21)</f>
        <v>0</v>
      </c>
      <c r="AA21" s="121">
        <f>+SUM(I21,R21)</f>
        <v>178836</v>
      </c>
      <c r="AB21" s="122" t="str">
        <f>IF(+SUM(J21,S21)=0,"-",+SUM(J21,S21))</f>
        <v>-</v>
      </c>
      <c r="AC21" s="121">
        <f>+SUM(K21,T21)</f>
        <v>2544</v>
      </c>
      <c r="AD21" s="121">
        <f>+SUM(L21,U21)</f>
        <v>2090816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42003</v>
      </c>
      <c r="AM21" s="121">
        <f>SUM(AN21,AS21,AW21,AX21,BD21)</f>
        <v>1049829</v>
      </c>
      <c r="AN21" s="121">
        <f>SUM(AO21:AR21)</f>
        <v>106375</v>
      </c>
      <c r="AO21" s="121">
        <v>0</v>
      </c>
      <c r="AP21" s="121">
        <v>106375</v>
      </c>
      <c r="AQ21" s="121">
        <v>0</v>
      </c>
      <c r="AR21" s="121">
        <v>0</v>
      </c>
      <c r="AS21" s="121">
        <f>SUM(AT21:AV21)</f>
        <v>4069</v>
      </c>
      <c r="AT21" s="121">
        <v>4069</v>
      </c>
      <c r="AU21" s="121">
        <v>0</v>
      </c>
      <c r="AV21" s="121">
        <v>0</v>
      </c>
      <c r="AW21" s="121">
        <v>0</v>
      </c>
      <c r="AX21" s="121">
        <f>SUM(AY21:BB21)</f>
        <v>939385</v>
      </c>
      <c r="AY21" s="121">
        <v>861047</v>
      </c>
      <c r="AZ21" s="121">
        <v>62898</v>
      </c>
      <c r="BA21" s="121">
        <v>0</v>
      </c>
      <c r="BB21" s="121">
        <v>15440</v>
      </c>
      <c r="BC21" s="121">
        <v>915235</v>
      </c>
      <c r="BD21" s="121">
        <v>0</v>
      </c>
      <c r="BE21" s="121">
        <v>86923</v>
      </c>
      <c r="BF21" s="121">
        <f>SUM(AE21,+AM21,+BE21)</f>
        <v>1136752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15556</v>
      </c>
      <c r="BP21" s="121">
        <f>SUM(BQ21:BT21)</f>
        <v>15556</v>
      </c>
      <c r="BQ21" s="121">
        <v>15556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162822</v>
      </c>
      <c r="CF21" s="121">
        <v>0</v>
      </c>
      <c r="CG21" s="121">
        <v>0</v>
      </c>
      <c r="CH21" s="121">
        <f>SUM(BG21,+BO21,+CG21)</f>
        <v>15556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42003</v>
      </c>
      <c r="CQ21" s="121">
        <f>SUM(AM21,+BO21)</f>
        <v>1065385</v>
      </c>
      <c r="CR21" s="121">
        <f>SUM(AN21,+BP21)</f>
        <v>121931</v>
      </c>
      <c r="CS21" s="121">
        <f>SUM(AO21,+BQ21)</f>
        <v>15556</v>
      </c>
      <c r="CT21" s="121">
        <f>SUM(AP21,+BR21)</f>
        <v>106375</v>
      </c>
      <c r="CU21" s="121">
        <f>SUM(AQ21,+BS21)</f>
        <v>0</v>
      </c>
      <c r="CV21" s="121">
        <f>SUM(AR21,+BT21)</f>
        <v>0</v>
      </c>
      <c r="CW21" s="121">
        <f>SUM(AS21,+BU21)</f>
        <v>4069</v>
      </c>
      <c r="CX21" s="121">
        <f>SUM(AT21,+BV21)</f>
        <v>4069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939385</v>
      </c>
      <c r="DC21" s="121">
        <f>SUM(AY21,+CA21)</f>
        <v>861047</v>
      </c>
      <c r="DD21" s="121">
        <f>SUM(AZ21,+CB21)</f>
        <v>62898</v>
      </c>
      <c r="DE21" s="121">
        <f>SUM(BA21,+CC21)</f>
        <v>0</v>
      </c>
      <c r="DF21" s="121">
        <f>SUM(BB21,+CD21)</f>
        <v>15440</v>
      </c>
      <c r="DG21" s="121">
        <f>SUM(BC21,+CE21)</f>
        <v>1078057</v>
      </c>
      <c r="DH21" s="121">
        <f>SUM(BD21,+CF21)</f>
        <v>0</v>
      </c>
      <c r="DI21" s="121">
        <f>SUM(BE21,+CG21)</f>
        <v>86923</v>
      </c>
      <c r="DJ21" s="121">
        <f>SUM(BF21,+CH21)</f>
        <v>1152308</v>
      </c>
    </row>
    <row r="22" spans="1:114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SUM(E22,+L22)</f>
        <v>1650745</v>
      </c>
      <c r="E22" s="121">
        <f>SUM(F22:I22,K22)</f>
        <v>298387</v>
      </c>
      <c r="F22" s="121">
        <v>0</v>
      </c>
      <c r="G22" s="121">
        <v>149</v>
      </c>
      <c r="H22" s="121">
        <v>0</v>
      </c>
      <c r="I22" s="121">
        <v>261040</v>
      </c>
      <c r="J22" s="122" t="s">
        <v>446</v>
      </c>
      <c r="K22" s="121">
        <v>37198</v>
      </c>
      <c r="L22" s="121">
        <v>1352358</v>
      </c>
      <c r="M22" s="121">
        <f>SUM(N22,+U22)</f>
        <v>226363</v>
      </c>
      <c r="N22" s="121">
        <f>SUM(O22:R22,T22)</f>
        <v>28706</v>
      </c>
      <c r="O22" s="121">
        <v>0</v>
      </c>
      <c r="P22" s="121">
        <v>0</v>
      </c>
      <c r="Q22" s="121">
        <v>0</v>
      </c>
      <c r="R22" s="121">
        <v>28706</v>
      </c>
      <c r="S22" s="122" t="s">
        <v>446</v>
      </c>
      <c r="T22" s="121">
        <v>0</v>
      </c>
      <c r="U22" s="121">
        <v>197657</v>
      </c>
      <c r="V22" s="121">
        <f>+SUM(D22,M22)</f>
        <v>1877108</v>
      </c>
      <c r="W22" s="121">
        <f>+SUM(E22,N22)</f>
        <v>327093</v>
      </c>
      <c r="X22" s="121">
        <f>+SUM(F22,O22)</f>
        <v>0</v>
      </c>
      <c r="Y22" s="121">
        <f>+SUM(G22,P22)</f>
        <v>149</v>
      </c>
      <c r="Z22" s="121">
        <f>+SUM(H22,Q22)</f>
        <v>0</v>
      </c>
      <c r="AA22" s="121">
        <f>+SUM(I22,R22)</f>
        <v>289746</v>
      </c>
      <c r="AB22" s="122" t="str">
        <f>IF(+SUM(J22,S22)=0,"-",+SUM(J22,S22))</f>
        <v>-</v>
      </c>
      <c r="AC22" s="121">
        <f>+SUM(K22,T22)</f>
        <v>37198</v>
      </c>
      <c r="AD22" s="121">
        <f>+SUM(L22,U22)</f>
        <v>1550015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1398</v>
      </c>
      <c r="AM22" s="121">
        <f>SUM(AN22,AS22,AW22,AX22,BD22)</f>
        <v>1018279</v>
      </c>
      <c r="AN22" s="121">
        <f>SUM(AO22:AR22)</f>
        <v>154517</v>
      </c>
      <c r="AO22" s="121">
        <v>24172</v>
      </c>
      <c r="AP22" s="121">
        <v>130345</v>
      </c>
      <c r="AQ22" s="121">
        <v>0</v>
      </c>
      <c r="AR22" s="121">
        <v>0</v>
      </c>
      <c r="AS22" s="121">
        <f>SUM(AT22:AV22)</f>
        <v>7579</v>
      </c>
      <c r="AT22" s="121">
        <v>7579</v>
      </c>
      <c r="AU22" s="121">
        <v>0</v>
      </c>
      <c r="AV22" s="121">
        <v>0</v>
      </c>
      <c r="AW22" s="121">
        <v>0</v>
      </c>
      <c r="AX22" s="121">
        <f>SUM(AY22:BB22)</f>
        <v>856183</v>
      </c>
      <c r="AY22" s="121">
        <v>721828</v>
      </c>
      <c r="AZ22" s="121">
        <v>133524</v>
      </c>
      <c r="BA22" s="121">
        <v>0</v>
      </c>
      <c r="BB22" s="121">
        <v>831</v>
      </c>
      <c r="BC22" s="121">
        <v>432363</v>
      </c>
      <c r="BD22" s="121">
        <v>0</v>
      </c>
      <c r="BE22" s="121">
        <v>198705</v>
      </c>
      <c r="BF22" s="121">
        <f>SUM(AE22,+AM22,+BE22)</f>
        <v>1216984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2571</v>
      </c>
      <c r="BO22" s="121">
        <f>SUM(BP22,BU22,BY22,BZ22,CF22)</f>
        <v>46062</v>
      </c>
      <c r="BP22" s="121">
        <f>SUM(BQ22:BT22)</f>
        <v>4951</v>
      </c>
      <c r="BQ22" s="121">
        <v>4951</v>
      </c>
      <c r="BR22" s="121">
        <v>0</v>
      </c>
      <c r="BS22" s="121">
        <v>0</v>
      </c>
      <c r="BT22" s="121">
        <v>0</v>
      </c>
      <c r="BU22" s="121">
        <f>SUM(BV22:BX22)</f>
        <v>845</v>
      </c>
      <c r="BV22" s="121">
        <v>845</v>
      </c>
      <c r="BW22" s="121">
        <v>0</v>
      </c>
      <c r="BX22" s="121">
        <v>0</v>
      </c>
      <c r="BY22" s="121">
        <v>0</v>
      </c>
      <c r="BZ22" s="121">
        <f>SUM(CA22:CD22)</f>
        <v>40266</v>
      </c>
      <c r="CA22" s="121">
        <v>40266</v>
      </c>
      <c r="CB22" s="121">
        <v>0</v>
      </c>
      <c r="CC22" s="121">
        <v>0</v>
      </c>
      <c r="CD22" s="121">
        <v>0</v>
      </c>
      <c r="CE22" s="121">
        <v>92944</v>
      </c>
      <c r="CF22" s="121">
        <v>0</v>
      </c>
      <c r="CG22" s="121">
        <v>84786</v>
      </c>
      <c r="CH22" s="121">
        <f>SUM(BG22,+BO22,+CG22)</f>
        <v>130848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3969</v>
      </c>
      <c r="CQ22" s="121">
        <f>SUM(AM22,+BO22)</f>
        <v>1064341</v>
      </c>
      <c r="CR22" s="121">
        <f>SUM(AN22,+BP22)</f>
        <v>159468</v>
      </c>
      <c r="CS22" s="121">
        <f>SUM(AO22,+BQ22)</f>
        <v>29123</v>
      </c>
      <c r="CT22" s="121">
        <f>SUM(AP22,+BR22)</f>
        <v>130345</v>
      </c>
      <c r="CU22" s="121">
        <f>SUM(AQ22,+BS22)</f>
        <v>0</v>
      </c>
      <c r="CV22" s="121">
        <f>SUM(AR22,+BT22)</f>
        <v>0</v>
      </c>
      <c r="CW22" s="121">
        <f>SUM(AS22,+BU22)</f>
        <v>8424</v>
      </c>
      <c r="CX22" s="121">
        <f>SUM(AT22,+BV22)</f>
        <v>8424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896449</v>
      </c>
      <c r="DC22" s="121">
        <f>SUM(AY22,+CA22)</f>
        <v>762094</v>
      </c>
      <c r="DD22" s="121">
        <f>SUM(AZ22,+CB22)</f>
        <v>133524</v>
      </c>
      <c r="DE22" s="121">
        <f>SUM(BA22,+CC22)</f>
        <v>0</v>
      </c>
      <c r="DF22" s="121">
        <f>SUM(BB22,+CD22)</f>
        <v>831</v>
      </c>
      <c r="DG22" s="121">
        <f>SUM(BC22,+CE22)</f>
        <v>525307</v>
      </c>
      <c r="DH22" s="121">
        <f>SUM(BD22,+CF22)</f>
        <v>0</v>
      </c>
      <c r="DI22" s="121">
        <f>SUM(BE22,+CG22)</f>
        <v>283491</v>
      </c>
      <c r="DJ22" s="121">
        <f>SUM(BF22,+CH22)</f>
        <v>1347832</v>
      </c>
    </row>
    <row r="23" spans="1:114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SUM(E23,+L23)</f>
        <v>2438968</v>
      </c>
      <c r="E23" s="121">
        <f>SUM(F23:I23,K23)</f>
        <v>894611</v>
      </c>
      <c r="F23" s="121">
        <v>175431</v>
      </c>
      <c r="G23" s="121">
        <v>0</v>
      </c>
      <c r="H23" s="121">
        <v>219200</v>
      </c>
      <c r="I23" s="121">
        <v>173378</v>
      </c>
      <c r="J23" s="122" t="s">
        <v>446</v>
      </c>
      <c r="K23" s="121">
        <v>326602</v>
      </c>
      <c r="L23" s="121">
        <v>1544357</v>
      </c>
      <c r="M23" s="121">
        <f>SUM(N23,+U23)</f>
        <v>98301</v>
      </c>
      <c r="N23" s="121">
        <f>SUM(O23:R23,T23)</f>
        <v>9326</v>
      </c>
      <c r="O23" s="121">
        <v>0</v>
      </c>
      <c r="P23" s="121">
        <v>0</v>
      </c>
      <c r="Q23" s="121">
        <v>0</v>
      </c>
      <c r="R23" s="121">
        <v>9326</v>
      </c>
      <c r="S23" s="122" t="s">
        <v>446</v>
      </c>
      <c r="T23" s="121">
        <v>0</v>
      </c>
      <c r="U23" s="121">
        <v>88975</v>
      </c>
      <c r="V23" s="121">
        <f>+SUM(D23,M23)</f>
        <v>2537269</v>
      </c>
      <c r="W23" s="121">
        <f>+SUM(E23,N23)</f>
        <v>903937</v>
      </c>
      <c r="X23" s="121">
        <f>+SUM(F23,O23)</f>
        <v>175431</v>
      </c>
      <c r="Y23" s="121">
        <f>+SUM(G23,P23)</f>
        <v>0</v>
      </c>
      <c r="Z23" s="121">
        <f>+SUM(H23,Q23)</f>
        <v>219200</v>
      </c>
      <c r="AA23" s="121">
        <f>+SUM(I23,R23)</f>
        <v>182704</v>
      </c>
      <c r="AB23" s="122" t="str">
        <f>IF(+SUM(J23,S23)=0,"-",+SUM(J23,S23))</f>
        <v>-</v>
      </c>
      <c r="AC23" s="121">
        <f>+SUM(K23,T23)</f>
        <v>326602</v>
      </c>
      <c r="AD23" s="121">
        <f>+SUM(L23,U23)</f>
        <v>1633332</v>
      </c>
      <c r="AE23" s="121">
        <f>SUM(AF23,+AK23)</f>
        <v>355879</v>
      </c>
      <c r="AF23" s="121">
        <f>SUM(AG23:AJ23)</f>
        <v>355879</v>
      </c>
      <c r="AG23" s="121">
        <v>0</v>
      </c>
      <c r="AH23" s="121">
        <v>351249</v>
      </c>
      <c r="AI23" s="121">
        <v>4630</v>
      </c>
      <c r="AJ23" s="121">
        <v>0</v>
      </c>
      <c r="AK23" s="121">
        <v>0</v>
      </c>
      <c r="AL23" s="121">
        <v>0</v>
      </c>
      <c r="AM23" s="121">
        <f>SUM(AN23,AS23,AW23,AX23,BD23)</f>
        <v>1946382</v>
      </c>
      <c r="AN23" s="121">
        <f>SUM(AO23:AR23)</f>
        <v>671364</v>
      </c>
      <c r="AO23" s="121">
        <v>222431</v>
      </c>
      <c r="AP23" s="121">
        <v>422620</v>
      </c>
      <c r="AQ23" s="121">
        <v>26313</v>
      </c>
      <c r="AR23" s="121">
        <v>0</v>
      </c>
      <c r="AS23" s="121">
        <f>SUM(AT23:AV23)</f>
        <v>375321</v>
      </c>
      <c r="AT23" s="121">
        <v>34301</v>
      </c>
      <c r="AU23" s="121">
        <v>341020</v>
      </c>
      <c r="AV23" s="121">
        <v>0</v>
      </c>
      <c r="AW23" s="121">
        <v>14102</v>
      </c>
      <c r="AX23" s="121">
        <f>SUM(AY23:BB23)</f>
        <v>876894</v>
      </c>
      <c r="AY23" s="121">
        <v>487198</v>
      </c>
      <c r="AZ23" s="121">
        <v>296972</v>
      </c>
      <c r="BA23" s="121">
        <v>92724</v>
      </c>
      <c r="BB23" s="121">
        <v>0</v>
      </c>
      <c r="BC23" s="121">
        <v>89651</v>
      </c>
      <c r="BD23" s="121">
        <v>8701</v>
      </c>
      <c r="BE23" s="121">
        <v>47056</v>
      </c>
      <c r="BF23" s="121">
        <f>SUM(AE23,+AM23,+BE23)</f>
        <v>2349317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98198</v>
      </c>
      <c r="BP23" s="121">
        <f>SUM(BQ23:BT23)</f>
        <v>18902</v>
      </c>
      <c r="BQ23" s="121">
        <v>18902</v>
      </c>
      <c r="BR23" s="121">
        <v>0</v>
      </c>
      <c r="BS23" s="121">
        <v>0</v>
      </c>
      <c r="BT23" s="121">
        <v>0</v>
      </c>
      <c r="BU23" s="121">
        <f>SUM(BV23:BX23)</f>
        <v>32156</v>
      </c>
      <c r="BV23" s="121">
        <v>0</v>
      </c>
      <c r="BW23" s="121">
        <v>32156</v>
      </c>
      <c r="BX23" s="121">
        <v>0</v>
      </c>
      <c r="BY23" s="121">
        <v>0</v>
      </c>
      <c r="BZ23" s="121">
        <f>SUM(CA23:CD23)</f>
        <v>46609</v>
      </c>
      <c r="CA23" s="121">
        <v>30040</v>
      </c>
      <c r="CB23" s="121">
        <v>16569</v>
      </c>
      <c r="CC23" s="121">
        <v>0</v>
      </c>
      <c r="CD23" s="121">
        <v>0</v>
      </c>
      <c r="CE23" s="121">
        <v>0</v>
      </c>
      <c r="CF23" s="121">
        <v>531</v>
      </c>
      <c r="CG23" s="121">
        <v>103</v>
      </c>
      <c r="CH23" s="121">
        <f>SUM(BG23,+BO23,+CG23)</f>
        <v>98301</v>
      </c>
      <c r="CI23" s="121">
        <f>SUM(AE23,+BG23)</f>
        <v>355879</v>
      </c>
      <c r="CJ23" s="121">
        <f>SUM(AF23,+BH23)</f>
        <v>355879</v>
      </c>
      <c r="CK23" s="121">
        <f>SUM(AG23,+BI23)</f>
        <v>0</v>
      </c>
      <c r="CL23" s="121">
        <f>SUM(AH23,+BJ23)</f>
        <v>351249</v>
      </c>
      <c r="CM23" s="121">
        <f>SUM(AI23,+BK23)</f>
        <v>4630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2044580</v>
      </c>
      <c r="CR23" s="121">
        <f>SUM(AN23,+BP23)</f>
        <v>690266</v>
      </c>
      <c r="CS23" s="121">
        <f>SUM(AO23,+BQ23)</f>
        <v>241333</v>
      </c>
      <c r="CT23" s="121">
        <f>SUM(AP23,+BR23)</f>
        <v>422620</v>
      </c>
      <c r="CU23" s="121">
        <f>SUM(AQ23,+BS23)</f>
        <v>26313</v>
      </c>
      <c r="CV23" s="121">
        <f>SUM(AR23,+BT23)</f>
        <v>0</v>
      </c>
      <c r="CW23" s="121">
        <f>SUM(AS23,+BU23)</f>
        <v>407477</v>
      </c>
      <c r="CX23" s="121">
        <f>SUM(AT23,+BV23)</f>
        <v>34301</v>
      </c>
      <c r="CY23" s="121">
        <f>SUM(AU23,+BW23)</f>
        <v>373176</v>
      </c>
      <c r="CZ23" s="121">
        <f>SUM(AV23,+BX23)</f>
        <v>0</v>
      </c>
      <c r="DA23" s="121">
        <f>SUM(AW23,+BY23)</f>
        <v>14102</v>
      </c>
      <c r="DB23" s="121">
        <f>SUM(AX23,+BZ23)</f>
        <v>923503</v>
      </c>
      <c r="DC23" s="121">
        <f>SUM(AY23,+CA23)</f>
        <v>517238</v>
      </c>
      <c r="DD23" s="121">
        <f>SUM(AZ23,+CB23)</f>
        <v>313541</v>
      </c>
      <c r="DE23" s="121">
        <f>SUM(BA23,+CC23)</f>
        <v>92724</v>
      </c>
      <c r="DF23" s="121">
        <f>SUM(BB23,+CD23)</f>
        <v>0</v>
      </c>
      <c r="DG23" s="121">
        <f>SUM(BC23,+CE23)</f>
        <v>89651</v>
      </c>
      <c r="DH23" s="121">
        <f>SUM(BD23,+CF23)</f>
        <v>9232</v>
      </c>
      <c r="DI23" s="121">
        <f>SUM(BE23,+CG23)</f>
        <v>47159</v>
      </c>
      <c r="DJ23" s="121">
        <f>SUM(BF23,+CH23)</f>
        <v>2447618</v>
      </c>
    </row>
    <row r="24" spans="1:114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SUM(E24,+L24)</f>
        <v>1233510</v>
      </c>
      <c r="E24" s="121">
        <f>SUM(F24:I24,K24)</f>
        <v>266051</v>
      </c>
      <c r="F24" s="121">
        <v>0</v>
      </c>
      <c r="G24" s="121">
        <v>159</v>
      </c>
      <c r="H24" s="121">
        <v>0</v>
      </c>
      <c r="I24" s="121">
        <v>237142</v>
      </c>
      <c r="J24" s="122" t="s">
        <v>446</v>
      </c>
      <c r="K24" s="121">
        <v>28750</v>
      </c>
      <c r="L24" s="121">
        <v>967459</v>
      </c>
      <c r="M24" s="121">
        <f>SUM(N24,+U24)</f>
        <v>141567</v>
      </c>
      <c r="N24" s="121">
        <f>SUM(O24:R24,T24)</f>
        <v>17157</v>
      </c>
      <c r="O24" s="121">
        <v>0</v>
      </c>
      <c r="P24" s="121">
        <v>0</v>
      </c>
      <c r="Q24" s="121">
        <v>0</v>
      </c>
      <c r="R24" s="121">
        <v>17157</v>
      </c>
      <c r="S24" s="122" t="s">
        <v>446</v>
      </c>
      <c r="T24" s="121">
        <v>0</v>
      </c>
      <c r="U24" s="121">
        <v>124410</v>
      </c>
      <c r="V24" s="121">
        <f>+SUM(D24,M24)</f>
        <v>1375077</v>
      </c>
      <c r="W24" s="121">
        <f>+SUM(E24,N24)</f>
        <v>283208</v>
      </c>
      <c r="X24" s="121">
        <f>+SUM(F24,O24)</f>
        <v>0</v>
      </c>
      <c r="Y24" s="121">
        <f>+SUM(G24,P24)</f>
        <v>159</v>
      </c>
      <c r="Z24" s="121">
        <f>+SUM(H24,Q24)</f>
        <v>0</v>
      </c>
      <c r="AA24" s="121">
        <f>+SUM(I24,R24)</f>
        <v>254299</v>
      </c>
      <c r="AB24" s="122" t="str">
        <f>IF(+SUM(J24,S24)=0,"-",+SUM(J24,S24))</f>
        <v>-</v>
      </c>
      <c r="AC24" s="121">
        <f>+SUM(K24,T24)</f>
        <v>28750</v>
      </c>
      <c r="AD24" s="121">
        <f>+SUM(L24,U24)</f>
        <v>1091869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1319</v>
      </c>
      <c r="AM24" s="121">
        <f>SUM(AN24,AS24,AW24,AX24,BD24)</f>
        <v>877906</v>
      </c>
      <c r="AN24" s="121">
        <f>SUM(AO24:AR24)</f>
        <v>64059</v>
      </c>
      <c r="AO24" s="121">
        <v>64059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813847</v>
      </c>
      <c r="AY24" s="121">
        <v>714955</v>
      </c>
      <c r="AZ24" s="121">
        <v>93962</v>
      </c>
      <c r="BA24" s="121">
        <v>0</v>
      </c>
      <c r="BB24" s="121">
        <v>4930</v>
      </c>
      <c r="BC24" s="121">
        <v>353536</v>
      </c>
      <c r="BD24" s="121">
        <v>0</v>
      </c>
      <c r="BE24" s="121">
        <v>749</v>
      </c>
      <c r="BF24" s="121">
        <f>SUM(AE24,+AM24,+BE24)</f>
        <v>878655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134009</v>
      </c>
      <c r="BP24" s="121">
        <f>SUM(BQ24:BT24)</f>
        <v>11621</v>
      </c>
      <c r="BQ24" s="121">
        <v>11621</v>
      </c>
      <c r="BR24" s="121">
        <v>0</v>
      </c>
      <c r="BS24" s="121">
        <v>0</v>
      </c>
      <c r="BT24" s="121">
        <v>0</v>
      </c>
      <c r="BU24" s="121">
        <f>SUM(BV24:BX24)</f>
        <v>24761</v>
      </c>
      <c r="BV24" s="121">
        <v>0</v>
      </c>
      <c r="BW24" s="121">
        <v>24705</v>
      </c>
      <c r="BX24" s="121">
        <v>56</v>
      </c>
      <c r="BY24" s="121">
        <v>0</v>
      </c>
      <c r="BZ24" s="121">
        <f>SUM(CA24:CD24)</f>
        <v>97627</v>
      </c>
      <c r="CA24" s="121">
        <v>29053</v>
      </c>
      <c r="CB24" s="121">
        <v>64141</v>
      </c>
      <c r="CC24" s="121">
        <v>4433</v>
      </c>
      <c r="CD24" s="121">
        <v>0</v>
      </c>
      <c r="CE24" s="121">
        <v>0</v>
      </c>
      <c r="CF24" s="121">
        <v>0</v>
      </c>
      <c r="CG24" s="121">
        <v>7558</v>
      </c>
      <c r="CH24" s="121">
        <f>SUM(BG24,+BO24,+CG24)</f>
        <v>141567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1319</v>
      </c>
      <c r="CQ24" s="121">
        <f>SUM(AM24,+BO24)</f>
        <v>1011915</v>
      </c>
      <c r="CR24" s="121">
        <f>SUM(AN24,+BP24)</f>
        <v>75680</v>
      </c>
      <c r="CS24" s="121">
        <f>SUM(AO24,+BQ24)</f>
        <v>75680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24761</v>
      </c>
      <c r="CX24" s="121">
        <f>SUM(AT24,+BV24)</f>
        <v>0</v>
      </c>
      <c r="CY24" s="121">
        <f>SUM(AU24,+BW24)</f>
        <v>24705</v>
      </c>
      <c r="CZ24" s="121">
        <f>SUM(AV24,+BX24)</f>
        <v>56</v>
      </c>
      <c r="DA24" s="121">
        <f>SUM(AW24,+BY24)</f>
        <v>0</v>
      </c>
      <c r="DB24" s="121">
        <f>SUM(AX24,+BZ24)</f>
        <v>911474</v>
      </c>
      <c r="DC24" s="121">
        <f>SUM(AY24,+CA24)</f>
        <v>744008</v>
      </c>
      <c r="DD24" s="121">
        <f>SUM(AZ24,+CB24)</f>
        <v>158103</v>
      </c>
      <c r="DE24" s="121">
        <f>SUM(BA24,+CC24)</f>
        <v>4433</v>
      </c>
      <c r="DF24" s="121">
        <f>SUM(BB24,+CD24)</f>
        <v>4930</v>
      </c>
      <c r="DG24" s="121">
        <f>SUM(BC24,+CE24)</f>
        <v>353536</v>
      </c>
      <c r="DH24" s="121">
        <f>SUM(BD24,+CF24)</f>
        <v>0</v>
      </c>
      <c r="DI24" s="121">
        <f>SUM(BE24,+CG24)</f>
        <v>8307</v>
      </c>
      <c r="DJ24" s="121">
        <f>SUM(BF24,+CH24)</f>
        <v>1020222</v>
      </c>
    </row>
    <row r="25" spans="1:114" s="136" customFormat="1" ht="13.5" customHeight="1" x14ac:dyDescent="0.15">
      <c r="A25" s="119" t="s">
        <v>29</v>
      </c>
      <c r="B25" s="120" t="s">
        <v>377</v>
      </c>
      <c r="C25" s="119" t="s">
        <v>378</v>
      </c>
      <c r="D25" s="121">
        <f>SUM(E25,+L25)</f>
        <v>1536562</v>
      </c>
      <c r="E25" s="121">
        <f>SUM(F25:I25,K25)</f>
        <v>157473</v>
      </c>
      <c r="F25" s="121">
        <v>0</v>
      </c>
      <c r="G25" s="121">
        <v>0</v>
      </c>
      <c r="H25" s="121">
        <v>2300</v>
      </c>
      <c r="I25" s="121">
        <v>155073</v>
      </c>
      <c r="J25" s="122" t="s">
        <v>446</v>
      </c>
      <c r="K25" s="121">
        <v>100</v>
      </c>
      <c r="L25" s="121">
        <v>1379089</v>
      </c>
      <c r="M25" s="121">
        <f>SUM(N25,+U25)</f>
        <v>193710</v>
      </c>
      <c r="N25" s="121">
        <f>SUM(O25:R25,T25)</f>
        <v>210</v>
      </c>
      <c r="O25" s="121">
        <v>0</v>
      </c>
      <c r="P25" s="121">
        <v>0</v>
      </c>
      <c r="Q25" s="121">
        <v>0</v>
      </c>
      <c r="R25" s="121">
        <v>0</v>
      </c>
      <c r="S25" s="122" t="s">
        <v>446</v>
      </c>
      <c r="T25" s="121">
        <v>210</v>
      </c>
      <c r="U25" s="121">
        <v>193500</v>
      </c>
      <c r="V25" s="121">
        <f>+SUM(D25,M25)</f>
        <v>1730272</v>
      </c>
      <c r="W25" s="121">
        <f>+SUM(E25,N25)</f>
        <v>157683</v>
      </c>
      <c r="X25" s="121">
        <f>+SUM(F25,O25)</f>
        <v>0</v>
      </c>
      <c r="Y25" s="121">
        <f>+SUM(G25,P25)</f>
        <v>0</v>
      </c>
      <c r="Z25" s="121">
        <f>+SUM(H25,Q25)</f>
        <v>2300</v>
      </c>
      <c r="AA25" s="121">
        <f>+SUM(I25,R25)</f>
        <v>155073</v>
      </c>
      <c r="AB25" s="122" t="str">
        <f>IF(+SUM(J25,S25)=0,"-",+SUM(J25,S25))</f>
        <v>-</v>
      </c>
      <c r="AC25" s="121">
        <f>+SUM(K25,T25)</f>
        <v>310</v>
      </c>
      <c r="AD25" s="121">
        <f>+SUM(L25,U25)</f>
        <v>1572589</v>
      </c>
      <c r="AE25" s="121">
        <f>SUM(AF25,+AK25)</f>
        <v>2662</v>
      </c>
      <c r="AF25" s="121">
        <f>SUM(AG25:AJ25)</f>
        <v>2640</v>
      </c>
      <c r="AG25" s="121">
        <v>0</v>
      </c>
      <c r="AH25" s="121">
        <v>0</v>
      </c>
      <c r="AI25" s="121">
        <v>2640</v>
      </c>
      <c r="AJ25" s="121">
        <v>0</v>
      </c>
      <c r="AK25" s="121">
        <v>22</v>
      </c>
      <c r="AL25" s="121">
        <v>0</v>
      </c>
      <c r="AM25" s="121">
        <f>SUM(AN25,AS25,AW25,AX25,BD25)</f>
        <v>1097118</v>
      </c>
      <c r="AN25" s="121">
        <f>SUM(AO25:AR25)</f>
        <v>415973</v>
      </c>
      <c r="AO25" s="121">
        <v>96018</v>
      </c>
      <c r="AP25" s="121">
        <v>319955</v>
      </c>
      <c r="AQ25" s="121">
        <v>0</v>
      </c>
      <c r="AR25" s="121">
        <v>0</v>
      </c>
      <c r="AS25" s="121">
        <f>SUM(AT25:AV25)</f>
        <v>38782</v>
      </c>
      <c r="AT25" s="121">
        <v>34688</v>
      </c>
      <c r="AU25" s="121">
        <v>3445</v>
      </c>
      <c r="AV25" s="121">
        <v>649</v>
      </c>
      <c r="AW25" s="121">
        <v>0</v>
      </c>
      <c r="AX25" s="121">
        <f>SUM(AY25:BB25)</f>
        <v>642363</v>
      </c>
      <c r="AY25" s="121">
        <v>506059</v>
      </c>
      <c r="AZ25" s="121">
        <v>77621</v>
      </c>
      <c r="BA25" s="121">
        <v>33013</v>
      </c>
      <c r="BB25" s="121">
        <v>25670</v>
      </c>
      <c r="BC25" s="121">
        <v>429290</v>
      </c>
      <c r="BD25" s="121">
        <v>0</v>
      </c>
      <c r="BE25" s="121">
        <v>7492</v>
      </c>
      <c r="BF25" s="121">
        <f>SUM(AE25,+AM25,+BE25)</f>
        <v>1107272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193710</v>
      </c>
      <c r="BP25" s="121">
        <f>SUM(BQ25:BT25)</f>
        <v>35144</v>
      </c>
      <c r="BQ25" s="121">
        <v>35144</v>
      </c>
      <c r="BR25" s="121">
        <v>0</v>
      </c>
      <c r="BS25" s="121">
        <v>0</v>
      </c>
      <c r="BT25" s="121">
        <v>0</v>
      </c>
      <c r="BU25" s="121">
        <f>SUM(BV25:BX25)</f>
        <v>27217</v>
      </c>
      <c r="BV25" s="121">
        <v>8608</v>
      </c>
      <c r="BW25" s="121">
        <v>18576</v>
      </c>
      <c r="BX25" s="121">
        <v>33</v>
      </c>
      <c r="BY25" s="121">
        <v>0</v>
      </c>
      <c r="BZ25" s="121">
        <f>SUM(CA25:CD25)</f>
        <v>131349</v>
      </c>
      <c r="CA25" s="121">
        <v>4177</v>
      </c>
      <c r="CB25" s="121">
        <v>53131</v>
      </c>
      <c r="CC25" s="121">
        <v>74041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193710</v>
      </c>
      <c r="CI25" s="121">
        <f>SUM(AE25,+BG25)</f>
        <v>2662</v>
      </c>
      <c r="CJ25" s="121">
        <f>SUM(AF25,+BH25)</f>
        <v>2640</v>
      </c>
      <c r="CK25" s="121">
        <f>SUM(AG25,+BI25)</f>
        <v>0</v>
      </c>
      <c r="CL25" s="121">
        <f>SUM(AH25,+BJ25)</f>
        <v>0</v>
      </c>
      <c r="CM25" s="121">
        <f>SUM(AI25,+BK25)</f>
        <v>2640</v>
      </c>
      <c r="CN25" s="121">
        <f>SUM(AJ25,+BL25)</f>
        <v>0</v>
      </c>
      <c r="CO25" s="121">
        <f>SUM(AK25,+BM25)</f>
        <v>22</v>
      </c>
      <c r="CP25" s="121">
        <f>SUM(AL25,+BN25)</f>
        <v>0</v>
      </c>
      <c r="CQ25" s="121">
        <f>SUM(AM25,+BO25)</f>
        <v>1290828</v>
      </c>
      <c r="CR25" s="121">
        <f>SUM(AN25,+BP25)</f>
        <v>451117</v>
      </c>
      <c r="CS25" s="121">
        <f>SUM(AO25,+BQ25)</f>
        <v>131162</v>
      </c>
      <c r="CT25" s="121">
        <f>SUM(AP25,+BR25)</f>
        <v>319955</v>
      </c>
      <c r="CU25" s="121">
        <f>SUM(AQ25,+BS25)</f>
        <v>0</v>
      </c>
      <c r="CV25" s="121">
        <f>SUM(AR25,+BT25)</f>
        <v>0</v>
      </c>
      <c r="CW25" s="121">
        <f>SUM(AS25,+BU25)</f>
        <v>65999</v>
      </c>
      <c r="CX25" s="121">
        <f>SUM(AT25,+BV25)</f>
        <v>43296</v>
      </c>
      <c r="CY25" s="121">
        <f>SUM(AU25,+BW25)</f>
        <v>22021</v>
      </c>
      <c r="CZ25" s="121">
        <f>SUM(AV25,+BX25)</f>
        <v>682</v>
      </c>
      <c r="DA25" s="121">
        <f>SUM(AW25,+BY25)</f>
        <v>0</v>
      </c>
      <c r="DB25" s="121">
        <f>SUM(AX25,+BZ25)</f>
        <v>773712</v>
      </c>
      <c r="DC25" s="121">
        <f>SUM(AY25,+CA25)</f>
        <v>510236</v>
      </c>
      <c r="DD25" s="121">
        <f>SUM(AZ25,+CB25)</f>
        <v>130752</v>
      </c>
      <c r="DE25" s="121">
        <f>SUM(BA25,+CC25)</f>
        <v>107054</v>
      </c>
      <c r="DF25" s="121">
        <f>SUM(BB25,+CD25)</f>
        <v>25670</v>
      </c>
      <c r="DG25" s="121">
        <f>SUM(BC25,+CE25)</f>
        <v>429290</v>
      </c>
      <c r="DH25" s="121">
        <f>SUM(BD25,+CF25)</f>
        <v>0</v>
      </c>
      <c r="DI25" s="121">
        <f>SUM(BE25,+CG25)</f>
        <v>7492</v>
      </c>
      <c r="DJ25" s="121">
        <f>SUM(BF25,+CH25)</f>
        <v>1300982</v>
      </c>
    </row>
    <row r="26" spans="1:114" s="136" customFormat="1" ht="13.5" customHeight="1" x14ac:dyDescent="0.15">
      <c r="A26" s="119" t="s">
        <v>29</v>
      </c>
      <c r="B26" s="120" t="s">
        <v>379</v>
      </c>
      <c r="C26" s="119" t="s">
        <v>380</v>
      </c>
      <c r="D26" s="121">
        <f>SUM(E26,+L26)</f>
        <v>1660484</v>
      </c>
      <c r="E26" s="121">
        <f>SUM(F26:I26,K26)</f>
        <v>330392</v>
      </c>
      <c r="F26" s="121">
        <v>0</v>
      </c>
      <c r="G26" s="121">
        <v>0</v>
      </c>
      <c r="H26" s="121">
        <v>0</v>
      </c>
      <c r="I26" s="121">
        <v>330083</v>
      </c>
      <c r="J26" s="122" t="s">
        <v>446</v>
      </c>
      <c r="K26" s="121">
        <v>309</v>
      </c>
      <c r="L26" s="121">
        <v>1330092</v>
      </c>
      <c r="M26" s="121">
        <f>SUM(N26,+U26)</f>
        <v>35966</v>
      </c>
      <c r="N26" s="121">
        <f>SUM(O26:R26,T26)</f>
        <v>6969</v>
      </c>
      <c r="O26" s="121">
        <v>0</v>
      </c>
      <c r="P26" s="121">
        <v>0</v>
      </c>
      <c r="Q26" s="121">
        <v>0</v>
      </c>
      <c r="R26" s="121">
        <v>6969</v>
      </c>
      <c r="S26" s="122" t="s">
        <v>446</v>
      </c>
      <c r="T26" s="121">
        <v>0</v>
      </c>
      <c r="U26" s="121">
        <v>28997</v>
      </c>
      <c r="V26" s="121">
        <f>+SUM(D26,M26)</f>
        <v>1696450</v>
      </c>
      <c r="W26" s="121">
        <f>+SUM(E26,N26)</f>
        <v>337361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337052</v>
      </c>
      <c r="AB26" s="122" t="str">
        <f>IF(+SUM(J26,S26)=0,"-",+SUM(J26,S26))</f>
        <v>-</v>
      </c>
      <c r="AC26" s="121">
        <f>+SUM(K26,T26)</f>
        <v>309</v>
      </c>
      <c r="AD26" s="121">
        <f>+SUM(L26,U26)</f>
        <v>1359089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97020</v>
      </c>
      <c r="AM26" s="121">
        <f>SUM(AN26,AS26,AW26,AX26,BD26)</f>
        <v>1242782</v>
      </c>
      <c r="AN26" s="121">
        <f>SUM(AO26:AR26)</f>
        <v>41409</v>
      </c>
      <c r="AO26" s="121">
        <v>27607</v>
      </c>
      <c r="AP26" s="121">
        <v>13802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1201373</v>
      </c>
      <c r="AY26" s="121">
        <v>1176084</v>
      </c>
      <c r="AZ26" s="121">
        <v>4381</v>
      </c>
      <c r="BA26" s="121">
        <v>0</v>
      </c>
      <c r="BB26" s="121">
        <v>20908</v>
      </c>
      <c r="BC26" s="121">
        <v>320682</v>
      </c>
      <c r="BD26" s="121">
        <v>0</v>
      </c>
      <c r="BE26" s="121">
        <v>0</v>
      </c>
      <c r="BF26" s="121">
        <f>SUM(AE26,+AM26,+BE26)</f>
        <v>1242782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35966</v>
      </c>
      <c r="BP26" s="121">
        <f>SUM(BQ26:BT26)</f>
        <v>9482</v>
      </c>
      <c r="BQ26" s="121">
        <v>9482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26484</v>
      </c>
      <c r="CA26" s="121">
        <v>26400</v>
      </c>
      <c r="CB26" s="121">
        <v>0</v>
      </c>
      <c r="CC26" s="121">
        <v>0</v>
      </c>
      <c r="CD26" s="121">
        <v>84</v>
      </c>
      <c r="CE26" s="121">
        <v>0</v>
      </c>
      <c r="CF26" s="121">
        <v>0</v>
      </c>
      <c r="CG26" s="121">
        <v>0</v>
      </c>
      <c r="CH26" s="121">
        <f>SUM(BG26,+BO26,+CG26)</f>
        <v>35966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97020</v>
      </c>
      <c r="CQ26" s="121">
        <f>SUM(AM26,+BO26)</f>
        <v>1278748</v>
      </c>
      <c r="CR26" s="121">
        <f>SUM(AN26,+BP26)</f>
        <v>50891</v>
      </c>
      <c r="CS26" s="121">
        <f>SUM(AO26,+BQ26)</f>
        <v>37089</v>
      </c>
      <c r="CT26" s="121">
        <f>SUM(AP26,+BR26)</f>
        <v>13802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1227857</v>
      </c>
      <c r="DC26" s="121">
        <f>SUM(AY26,+CA26)</f>
        <v>1202484</v>
      </c>
      <c r="DD26" s="121">
        <f>SUM(AZ26,+CB26)</f>
        <v>4381</v>
      </c>
      <c r="DE26" s="121">
        <f>SUM(BA26,+CC26)</f>
        <v>0</v>
      </c>
      <c r="DF26" s="121">
        <f>SUM(BB26,+CD26)</f>
        <v>20992</v>
      </c>
      <c r="DG26" s="121">
        <f>SUM(BC26,+CE26)</f>
        <v>320682</v>
      </c>
      <c r="DH26" s="121">
        <f>SUM(BD26,+CF26)</f>
        <v>0</v>
      </c>
      <c r="DI26" s="121">
        <f>SUM(BE26,+CG26)</f>
        <v>0</v>
      </c>
      <c r="DJ26" s="121">
        <f>SUM(BF26,+CH26)</f>
        <v>1278748</v>
      </c>
    </row>
    <row r="27" spans="1:114" s="136" customFormat="1" ht="13.5" customHeight="1" x14ac:dyDescent="0.15">
      <c r="A27" s="119" t="s">
        <v>29</v>
      </c>
      <c r="B27" s="120" t="s">
        <v>383</v>
      </c>
      <c r="C27" s="119" t="s">
        <v>384</v>
      </c>
      <c r="D27" s="121">
        <f>SUM(E27,+L27)</f>
        <v>1655016</v>
      </c>
      <c r="E27" s="121">
        <f>SUM(F27:I27,K27)</f>
        <v>345417</v>
      </c>
      <c r="F27" s="121">
        <v>0</v>
      </c>
      <c r="G27" s="121">
        <v>19643</v>
      </c>
      <c r="H27" s="121">
        <v>0</v>
      </c>
      <c r="I27" s="121">
        <v>291547</v>
      </c>
      <c r="J27" s="122" t="s">
        <v>446</v>
      </c>
      <c r="K27" s="121">
        <v>34227</v>
      </c>
      <c r="L27" s="121">
        <v>1309599</v>
      </c>
      <c r="M27" s="121">
        <f>SUM(N27,+U27)</f>
        <v>171603</v>
      </c>
      <c r="N27" s="121">
        <f>SUM(O27:R27,T27)</f>
        <v>12031</v>
      </c>
      <c r="O27" s="121">
        <v>0</v>
      </c>
      <c r="P27" s="121">
        <v>0</v>
      </c>
      <c r="Q27" s="121">
        <v>5400</v>
      </c>
      <c r="R27" s="121">
        <v>5604</v>
      </c>
      <c r="S27" s="122" t="s">
        <v>446</v>
      </c>
      <c r="T27" s="121">
        <v>1027</v>
      </c>
      <c r="U27" s="121">
        <v>159572</v>
      </c>
      <c r="V27" s="121">
        <f>+SUM(D27,M27)</f>
        <v>1826619</v>
      </c>
      <c r="W27" s="121">
        <f>+SUM(E27,N27)</f>
        <v>357448</v>
      </c>
      <c r="X27" s="121">
        <f>+SUM(F27,O27)</f>
        <v>0</v>
      </c>
      <c r="Y27" s="121">
        <f>+SUM(G27,P27)</f>
        <v>19643</v>
      </c>
      <c r="Z27" s="121">
        <f>+SUM(H27,Q27)</f>
        <v>5400</v>
      </c>
      <c r="AA27" s="121">
        <f>+SUM(I27,R27)</f>
        <v>297151</v>
      </c>
      <c r="AB27" s="122" t="str">
        <f>IF(+SUM(J27,S27)=0,"-",+SUM(J27,S27))</f>
        <v>-</v>
      </c>
      <c r="AC27" s="121">
        <f>+SUM(K27,T27)</f>
        <v>35254</v>
      </c>
      <c r="AD27" s="121">
        <f>+SUM(L27,U27)</f>
        <v>1469171</v>
      </c>
      <c r="AE27" s="121">
        <f>SUM(AF27,+AK27)</f>
        <v>32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32</v>
      </c>
      <c r="AL27" s="121">
        <v>16237</v>
      </c>
      <c r="AM27" s="121">
        <f>SUM(AN27,AS27,AW27,AX27,BD27)</f>
        <v>1073767</v>
      </c>
      <c r="AN27" s="121">
        <f>SUM(AO27:AR27)</f>
        <v>65699</v>
      </c>
      <c r="AO27" s="121">
        <v>49221</v>
      </c>
      <c r="AP27" s="121">
        <v>16478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1008068</v>
      </c>
      <c r="AY27" s="121">
        <v>1008068</v>
      </c>
      <c r="AZ27" s="121">
        <v>0</v>
      </c>
      <c r="BA27" s="121">
        <v>0</v>
      </c>
      <c r="BB27" s="121">
        <v>0</v>
      </c>
      <c r="BC27" s="121">
        <v>347366</v>
      </c>
      <c r="BD27" s="121">
        <v>0</v>
      </c>
      <c r="BE27" s="121">
        <v>217614</v>
      </c>
      <c r="BF27" s="121">
        <f>SUM(AE27,+AM27,+BE27)</f>
        <v>1291413</v>
      </c>
      <c r="BG27" s="121">
        <f>SUM(BH27,+BM27)</f>
        <v>5920</v>
      </c>
      <c r="BH27" s="121">
        <f>SUM(BI27:BL27)</f>
        <v>5920</v>
      </c>
      <c r="BI27" s="121">
        <v>0</v>
      </c>
      <c r="BJ27" s="121">
        <v>5920</v>
      </c>
      <c r="BK27" s="121">
        <v>0</v>
      </c>
      <c r="BL27" s="121">
        <v>0</v>
      </c>
      <c r="BM27" s="121">
        <v>0</v>
      </c>
      <c r="BN27" s="121">
        <v>1111</v>
      </c>
      <c r="BO27" s="121">
        <f>SUM(BP27,BU27,BY27,BZ27,CF27)</f>
        <v>40815</v>
      </c>
      <c r="BP27" s="121">
        <f>SUM(BQ27:BT27)</f>
        <v>30986</v>
      </c>
      <c r="BQ27" s="121">
        <v>30986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9829</v>
      </c>
      <c r="CA27" s="121">
        <v>4622</v>
      </c>
      <c r="CB27" s="121">
        <v>3174</v>
      </c>
      <c r="CC27" s="121">
        <v>0</v>
      </c>
      <c r="CD27" s="121">
        <v>2033</v>
      </c>
      <c r="CE27" s="121">
        <v>94740</v>
      </c>
      <c r="CF27" s="121">
        <v>0</v>
      </c>
      <c r="CG27" s="121">
        <v>29017</v>
      </c>
      <c r="CH27" s="121">
        <f>SUM(BG27,+BO27,+CG27)</f>
        <v>75752</v>
      </c>
      <c r="CI27" s="121">
        <f>SUM(AE27,+BG27)</f>
        <v>5952</v>
      </c>
      <c r="CJ27" s="121">
        <f>SUM(AF27,+BH27)</f>
        <v>5920</v>
      </c>
      <c r="CK27" s="121">
        <f>SUM(AG27,+BI27)</f>
        <v>0</v>
      </c>
      <c r="CL27" s="121">
        <f>SUM(AH27,+BJ27)</f>
        <v>5920</v>
      </c>
      <c r="CM27" s="121">
        <f>SUM(AI27,+BK27)</f>
        <v>0</v>
      </c>
      <c r="CN27" s="121">
        <f>SUM(AJ27,+BL27)</f>
        <v>0</v>
      </c>
      <c r="CO27" s="121">
        <f>SUM(AK27,+BM27)</f>
        <v>32</v>
      </c>
      <c r="CP27" s="121">
        <f>SUM(AL27,+BN27)</f>
        <v>17348</v>
      </c>
      <c r="CQ27" s="121">
        <f>SUM(AM27,+BO27)</f>
        <v>1114582</v>
      </c>
      <c r="CR27" s="121">
        <f>SUM(AN27,+BP27)</f>
        <v>96685</v>
      </c>
      <c r="CS27" s="121">
        <f>SUM(AO27,+BQ27)</f>
        <v>80207</v>
      </c>
      <c r="CT27" s="121">
        <f>SUM(AP27,+BR27)</f>
        <v>16478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1017897</v>
      </c>
      <c r="DC27" s="121">
        <f>SUM(AY27,+CA27)</f>
        <v>1012690</v>
      </c>
      <c r="DD27" s="121">
        <f>SUM(AZ27,+CB27)</f>
        <v>3174</v>
      </c>
      <c r="DE27" s="121">
        <f>SUM(BA27,+CC27)</f>
        <v>0</v>
      </c>
      <c r="DF27" s="121">
        <f>SUM(BB27,+CD27)</f>
        <v>2033</v>
      </c>
      <c r="DG27" s="121">
        <f>SUM(BC27,+CE27)</f>
        <v>442106</v>
      </c>
      <c r="DH27" s="121">
        <f>SUM(BD27,+CF27)</f>
        <v>0</v>
      </c>
      <c r="DI27" s="121">
        <f>SUM(BE27,+CG27)</f>
        <v>246631</v>
      </c>
      <c r="DJ27" s="121">
        <f>SUM(BF27,+CH27)</f>
        <v>1367165</v>
      </c>
    </row>
    <row r="28" spans="1:114" s="136" customFormat="1" ht="13.5" customHeight="1" x14ac:dyDescent="0.15">
      <c r="A28" s="119" t="s">
        <v>29</v>
      </c>
      <c r="B28" s="120" t="s">
        <v>385</v>
      </c>
      <c r="C28" s="119" t="s">
        <v>386</v>
      </c>
      <c r="D28" s="121">
        <f>SUM(E28,+L28)</f>
        <v>1903327</v>
      </c>
      <c r="E28" s="121">
        <f>SUM(F28:I28,K28)</f>
        <v>251806</v>
      </c>
      <c r="F28" s="121">
        <v>0</v>
      </c>
      <c r="G28" s="121">
        <v>0</v>
      </c>
      <c r="H28" s="121">
        <v>0</v>
      </c>
      <c r="I28" s="121">
        <v>213475</v>
      </c>
      <c r="J28" s="122" t="s">
        <v>446</v>
      </c>
      <c r="K28" s="121">
        <v>38331</v>
      </c>
      <c r="L28" s="121">
        <v>1651521</v>
      </c>
      <c r="M28" s="121">
        <f>SUM(N28,+U28)</f>
        <v>16696</v>
      </c>
      <c r="N28" s="121">
        <f>SUM(O28:R28,T28)</f>
        <v>15981</v>
      </c>
      <c r="O28" s="121">
        <v>0</v>
      </c>
      <c r="P28" s="121">
        <v>0</v>
      </c>
      <c r="Q28" s="121">
        <v>0</v>
      </c>
      <c r="R28" s="121">
        <v>15974</v>
      </c>
      <c r="S28" s="122" t="s">
        <v>446</v>
      </c>
      <c r="T28" s="121">
        <v>7</v>
      </c>
      <c r="U28" s="121">
        <v>715</v>
      </c>
      <c r="V28" s="121">
        <f>+SUM(D28,M28)</f>
        <v>1920023</v>
      </c>
      <c r="W28" s="121">
        <f>+SUM(E28,N28)</f>
        <v>267787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229449</v>
      </c>
      <c r="AB28" s="122" t="str">
        <f>IF(+SUM(J28,S28)=0,"-",+SUM(J28,S28))</f>
        <v>-</v>
      </c>
      <c r="AC28" s="121">
        <f>+SUM(K28,T28)</f>
        <v>38338</v>
      </c>
      <c r="AD28" s="121">
        <f>+SUM(L28,U28)</f>
        <v>1652236</v>
      </c>
      <c r="AE28" s="121">
        <f>SUM(AF28,+AK28)</f>
        <v>1873</v>
      </c>
      <c r="AF28" s="121">
        <f>SUM(AG28:AJ28)</f>
        <v>1873</v>
      </c>
      <c r="AG28" s="121">
        <v>0</v>
      </c>
      <c r="AH28" s="121">
        <v>0</v>
      </c>
      <c r="AI28" s="121">
        <v>1873</v>
      </c>
      <c r="AJ28" s="121">
        <v>0</v>
      </c>
      <c r="AK28" s="121">
        <v>0</v>
      </c>
      <c r="AL28" s="121">
        <v>0</v>
      </c>
      <c r="AM28" s="121">
        <f>SUM(AN28,AS28,AW28,AX28,BD28)</f>
        <v>1783226</v>
      </c>
      <c r="AN28" s="121">
        <f>SUM(AO28:AR28)</f>
        <v>413948</v>
      </c>
      <c r="AO28" s="121">
        <v>29049</v>
      </c>
      <c r="AP28" s="121">
        <v>297752</v>
      </c>
      <c r="AQ28" s="121">
        <v>87147</v>
      </c>
      <c r="AR28" s="121">
        <v>0</v>
      </c>
      <c r="AS28" s="121">
        <f>SUM(AT28:AV28)</f>
        <v>33397</v>
      </c>
      <c r="AT28" s="121">
        <v>28331</v>
      </c>
      <c r="AU28" s="121">
        <v>5066</v>
      </c>
      <c r="AV28" s="121">
        <v>0</v>
      </c>
      <c r="AW28" s="121">
        <v>0</v>
      </c>
      <c r="AX28" s="121">
        <f>SUM(AY28:BB28)</f>
        <v>1332456</v>
      </c>
      <c r="AY28" s="121">
        <v>349020</v>
      </c>
      <c r="AZ28" s="121">
        <v>915978</v>
      </c>
      <c r="BA28" s="121">
        <v>67458</v>
      </c>
      <c r="BB28" s="121">
        <v>0</v>
      </c>
      <c r="BC28" s="121">
        <v>0</v>
      </c>
      <c r="BD28" s="121">
        <v>3425</v>
      </c>
      <c r="BE28" s="121">
        <v>118228</v>
      </c>
      <c r="BF28" s="121">
        <f>SUM(AE28,+AM28,+BE28)</f>
        <v>1903327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16696</v>
      </c>
      <c r="BP28" s="121">
        <f>SUM(BQ28:BT28)</f>
        <v>14524</v>
      </c>
      <c r="BQ28" s="121">
        <v>0</v>
      </c>
      <c r="BR28" s="121">
        <v>14524</v>
      </c>
      <c r="BS28" s="121">
        <v>0</v>
      </c>
      <c r="BT28" s="121">
        <v>0</v>
      </c>
      <c r="BU28" s="121">
        <f>SUM(BV28:BX28)</f>
        <v>2172</v>
      </c>
      <c r="BV28" s="121">
        <v>419</v>
      </c>
      <c r="BW28" s="121">
        <v>1252</v>
      </c>
      <c r="BX28" s="121">
        <v>501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16696</v>
      </c>
      <c r="CI28" s="121">
        <f>SUM(AE28,+BG28)</f>
        <v>1873</v>
      </c>
      <c r="CJ28" s="121">
        <f>SUM(AF28,+BH28)</f>
        <v>1873</v>
      </c>
      <c r="CK28" s="121">
        <f>SUM(AG28,+BI28)</f>
        <v>0</v>
      </c>
      <c r="CL28" s="121">
        <f>SUM(AH28,+BJ28)</f>
        <v>0</v>
      </c>
      <c r="CM28" s="121">
        <f>SUM(AI28,+BK28)</f>
        <v>1873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1799922</v>
      </c>
      <c r="CR28" s="121">
        <f>SUM(AN28,+BP28)</f>
        <v>428472</v>
      </c>
      <c r="CS28" s="121">
        <f>SUM(AO28,+BQ28)</f>
        <v>29049</v>
      </c>
      <c r="CT28" s="121">
        <f>SUM(AP28,+BR28)</f>
        <v>312276</v>
      </c>
      <c r="CU28" s="121">
        <f>SUM(AQ28,+BS28)</f>
        <v>87147</v>
      </c>
      <c r="CV28" s="121">
        <f>SUM(AR28,+BT28)</f>
        <v>0</v>
      </c>
      <c r="CW28" s="121">
        <f>SUM(AS28,+BU28)</f>
        <v>35569</v>
      </c>
      <c r="CX28" s="121">
        <f>SUM(AT28,+BV28)</f>
        <v>28750</v>
      </c>
      <c r="CY28" s="121">
        <f>SUM(AU28,+BW28)</f>
        <v>6318</v>
      </c>
      <c r="CZ28" s="121">
        <f>SUM(AV28,+BX28)</f>
        <v>501</v>
      </c>
      <c r="DA28" s="121">
        <f>SUM(AW28,+BY28)</f>
        <v>0</v>
      </c>
      <c r="DB28" s="121">
        <f>SUM(AX28,+BZ28)</f>
        <v>1332456</v>
      </c>
      <c r="DC28" s="121">
        <f>SUM(AY28,+CA28)</f>
        <v>349020</v>
      </c>
      <c r="DD28" s="121">
        <f>SUM(AZ28,+CB28)</f>
        <v>915978</v>
      </c>
      <c r="DE28" s="121">
        <f>SUM(BA28,+CC28)</f>
        <v>67458</v>
      </c>
      <c r="DF28" s="121">
        <f>SUM(BB28,+CD28)</f>
        <v>0</v>
      </c>
      <c r="DG28" s="121">
        <f>SUM(BC28,+CE28)</f>
        <v>0</v>
      </c>
      <c r="DH28" s="121">
        <f>SUM(BD28,+CF28)</f>
        <v>3425</v>
      </c>
      <c r="DI28" s="121">
        <f>SUM(BE28,+CG28)</f>
        <v>118228</v>
      </c>
      <c r="DJ28" s="121">
        <f>SUM(BF28,+CH28)</f>
        <v>1920023</v>
      </c>
    </row>
    <row r="29" spans="1:114" s="136" customFormat="1" ht="13.5" customHeight="1" x14ac:dyDescent="0.15">
      <c r="A29" s="119" t="s">
        <v>29</v>
      </c>
      <c r="B29" s="120" t="s">
        <v>387</v>
      </c>
      <c r="C29" s="119" t="s">
        <v>388</v>
      </c>
      <c r="D29" s="121">
        <f>SUM(E29,+L29)</f>
        <v>813530</v>
      </c>
      <c r="E29" s="121">
        <f>SUM(F29:I29,K29)</f>
        <v>5973</v>
      </c>
      <c r="F29" s="121">
        <v>0</v>
      </c>
      <c r="G29" s="121">
        <v>118</v>
      </c>
      <c r="H29" s="121">
        <v>0</v>
      </c>
      <c r="I29" s="121">
        <v>5433</v>
      </c>
      <c r="J29" s="122" t="s">
        <v>446</v>
      </c>
      <c r="K29" s="121">
        <v>422</v>
      </c>
      <c r="L29" s="121">
        <v>807557</v>
      </c>
      <c r="M29" s="121">
        <f>SUM(N29,+U29)</f>
        <v>123479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446</v>
      </c>
      <c r="T29" s="121">
        <v>0</v>
      </c>
      <c r="U29" s="121">
        <v>123479</v>
      </c>
      <c r="V29" s="121">
        <f>+SUM(D29,M29)</f>
        <v>937009</v>
      </c>
      <c r="W29" s="121">
        <f>+SUM(E29,N29)</f>
        <v>5973</v>
      </c>
      <c r="X29" s="121">
        <f>+SUM(F29,O29)</f>
        <v>0</v>
      </c>
      <c r="Y29" s="121">
        <f>+SUM(G29,P29)</f>
        <v>118</v>
      </c>
      <c r="Z29" s="121">
        <f>+SUM(H29,Q29)</f>
        <v>0</v>
      </c>
      <c r="AA29" s="121">
        <f>+SUM(I29,R29)</f>
        <v>5433</v>
      </c>
      <c r="AB29" s="122" t="str">
        <f>IF(+SUM(J29,S29)=0,"-",+SUM(J29,S29))</f>
        <v>-</v>
      </c>
      <c r="AC29" s="121">
        <f>+SUM(K29,T29)</f>
        <v>422</v>
      </c>
      <c r="AD29" s="121">
        <f>+SUM(L29,U29)</f>
        <v>931036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28255</v>
      </c>
      <c r="AM29" s="121">
        <f>SUM(AN29,AS29,AW29,AX29,BD29)</f>
        <v>361709</v>
      </c>
      <c r="AN29" s="121">
        <f>SUM(AO29:AR29)</f>
        <v>31499</v>
      </c>
      <c r="AO29" s="121">
        <v>13956</v>
      </c>
      <c r="AP29" s="121">
        <v>17543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330210</v>
      </c>
      <c r="AY29" s="121">
        <v>330210</v>
      </c>
      <c r="AZ29" s="121">
        <v>0</v>
      </c>
      <c r="BA29" s="121">
        <v>0</v>
      </c>
      <c r="BB29" s="121">
        <v>0</v>
      </c>
      <c r="BC29" s="121">
        <v>423566</v>
      </c>
      <c r="BD29" s="121">
        <v>0</v>
      </c>
      <c r="BE29" s="121">
        <v>0</v>
      </c>
      <c r="BF29" s="121">
        <f>SUM(AE29,+AM29,+BE29)</f>
        <v>361709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5813</v>
      </c>
      <c r="BO29" s="121">
        <f>SUM(BP29,BU29,BY29,BZ29,CF29)</f>
        <v>34410</v>
      </c>
      <c r="BP29" s="121">
        <f>SUM(BQ29:BT29)</f>
        <v>7574</v>
      </c>
      <c r="BQ29" s="121">
        <v>7574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26836</v>
      </c>
      <c r="CA29" s="121">
        <v>26836</v>
      </c>
      <c r="CB29" s="121">
        <v>0</v>
      </c>
      <c r="CC29" s="121">
        <v>0</v>
      </c>
      <c r="CD29" s="121">
        <v>0</v>
      </c>
      <c r="CE29" s="121">
        <v>83256</v>
      </c>
      <c r="CF29" s="121">
        <v>0</v>
      </c>
      <c r="CG29" s="121">
        <v>0</v>
      </c>
      <c r="CH29" s="121">
        <f>SUM(BG29,+BO29,+CG29)</f>
        <v>34410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34068</v>
      </c>
      <c r="CQ29" s="121">
        <f>SUM(AM29,+BO29)</f>
        <v>396119</v>
      </c>
      <c r="CR29" s="121">
        <f>SUM(AN29,+BP29)</f>
        <v>39073</v>
      </c>
      <c r="CS29" s="121">
        <f>SUM(AO29,+BQ29)</f>
        <v>21530</v>
      </c>
      <c r="CT29" s="121">
        <f>SUM(AP29,+BR29)</f>
        <v>17543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357046</v>
      </c>
      <c r="DC29" s="121">
        <f>SUM(AY29,+CA29)</f>
        <v>357046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506822</v>
      </c>
      <c r="DH29" s="121">
        <f>SUM(BD29,+CF29)</f>
        <v>0</v>
      </c>
      <c r="DI29" s="121">
        <f>SUM(BE29,+CG29)</f>
        <v>0</v>
      </c>
      <c r="DJ29" s="121">
        <f>SUM(BF29,+CH29)</f>
        <v>396119</v>
      </c>
    </row>
    <row r="30" spans="1:114" s="136" customFormat="1" ht="13.5" customHeight="1" x14ac:dyDescent="0.15">
      <c r="A30" s="119" t="s">
        <v>29</v>
      </c>
      <c r="B30" s="120" t="s">
        <v>391</v>
      </c>
      <c r="C30" s="119" t="s">
        <v>392</v>
      </c>
      <c r="D30" s="121">
        <f>SUM(E30,+L30)</f>
        <v>1346208</v>
      </c>
      <c r="E30" s="121">
        <f>SUM(F30:I30,K30)</f>
        <v>8497</v>
      </c>
      <c r="F30" s="121">
        <v>0</v>
      </c>
      <c r="G30" s="121">
        <v>160</v>
      </c>
      <c r="H30" s="121">
        <v>0</v>
      </c>
      <c r="I30" s="121">
        <v>8337</v>
      </c>
      <c r="J30" s="122" t="s">
        <v>446</v>
      </c>
      <c r="K30" s="121">
        <v>0</v>
      </c>
      <c r="L30" s="121">
        <v>1337711</v>
      </c>
      <c r="M30" s="121">
        <f>SUM(N30,+U30)</f>
        <v>162460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446</v>
      </c>
      <c r="T30" s="121">
        <v>0</v>
      </c>
      <c r="U30" s="121">
        <v>162460</v>
      </c>
      <c r="V30" s="121">
        <f>+SUM(D30,M30)</f>
        <v>1508668</v>
      </c>
      <c r="W30" s="121">
        <f>+SUM(E30,N30)</f>
        <v>8497</v>
      </c>
      <c r="X30" s="121">
        <f>+SUM(F30,O30)</f>
        <v>0</v>
      </c>
      <c r="Y30" s="121">
        <f>+SUM(G30,P30)</f>
        <v>160</v>
      </c>
      <c r="Z30" s="121">
        <f>+SUM(H30,Q30)</f>
        <v>0</v>
      </c>
      <c r="AA30" s="121">
        <f>+SUM(I30,R30)</f>
        <v>8337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1500171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39486</v>
      </c>
      <c r="AM30" s="121">
        <f>SUM(AN30,AS30,AW30,AX30,BD30)</f>
        <v>714779</v>
      </c>
      <c r="AN30" s="121">
        <f>SUM(AO30:AR30)</f>
        <v>15938</v>
      </c>
      <c r="AO30" s="121">
        <v>15938</v>
      </c>
      <c r="AP30" s="121">
        <v>0</v>
      </c>
      <c r="AQ30" s="121">
        <v>0</v>
      </c>
      <c r="AR30" s="121">
        <v>0</v>
      </c>
      <c r="AS30" s="121">
        <f>SUM(AT30:AV30)</f>
        <v>640</v>
      </c>
      <c r="AT30" s="121">
        <v>640</v>
      </c>
      <c r="AU30" s="121">
        <v>0</v>
      </c>
      <c r="AV30" s="121">
        <v>0</v>
      </c>
      <c r="AW30" s="121">
        <v>0</v>
      </c>
      <c r="AX30" s="121">
        <f>SUM(AY30:BB30)</f>
        <v>698201</v>
      </c>
      <c r="AY30" s="121">
        <v>698201</v>
      </c>
      <c r="AZ30" s="121">
        <v>0</v>
      </c>
      <c r="BA30" s="121">
        <v>0</v>
      </c>
      <c r="BB30" s="121">
        <v>0</v>
      </c>
      <c r="BC30" s="121">
        <v>591943</v>
      </c>
      <c r="BD30" s="121">
        <v>0</v>
      </c>
      <c r="BE30" s="121">
        <v>0</v>
      </c>
      <c r="BF30" s="121">
        <f>SUM(AE30,+AM30,+BE30)</f>
        <v>714779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8290</v>
      </c>
      <c r="BO30" s="121">
        <f>SUM(BP30,BU30,BY30,BZ30,CF30)</f>
        <v>35430</v>
      </c>
      <c r="BP30" s="121">
        <f>SUM(BQ30:BT30)</f>
        <v>19357</v>
      </c>
      <c r="BQ30" s="121">
        <v>19357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16073</v>
      </c>
      <c r="CA30" s="121">
        <v>16073</v>
      </c>
      <c r="CB30" s="121">
        <v>0</v>
      </c>
      <c r="CC30" s="121">
        <v>0</v>
      </c>
      <c r="CD30" s="121">
        <v>0</v>
      </c>
      <c r="CE30" s="121">
        <v>118740</v>
      </c>
      <c r="CF30" s="121">
        <v>0</v>
      </c>
      <c r="CG30" s="121">
        <v>0</v>
      </c>
      <c r="CH30" s="121">
        <f>SUM(BG30,+BO30,+CG30)</f>
        <v>35430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47776</v>
      </c>
      <c r="CQ30" s="121">
        <f>SUM(AM30,+BO30)</f>
        <v>750209</v>
      </c>
      <c r="CR30" s="121">
        <f>SUM(AN30,+BP30)</f>
        <v>35295</v>
      </c>
      <c r="CS30" s="121">
        <f>SUM(AO30,+BQ30)</f>
        <v>35295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640</v>
      </c>
      <c r="CX30" s="121">
        <f>SUM(AT30,+BV30)</f>
        <v>640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714274</v>
      </c>
      <c r="DC30" s="121">
        <f>SUM(AY30,+CA30)</f>
        <v>714274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710683</v>
      </c>
      <c r="DH30" s="121">
        <f>SUM(BD30,+CF30)</f>
        <v>0</v>
      </c>
      <c r="DI30" s="121">
        <f>SUM(BE30,+CG30)</f>
        <v>0</v>
      </c>
      <c r="DJ30" s="121">
        <f>SUM(BF30,+CH30)</f>
        <v>750209</v>
      </c>
    </row>
    <row r="31" spans="1:114" s="136" customFormat="1" ht="13.5" customHeight="1" x14ac:dyDescent="0.15">
      <c r="A31" s="119" t="s">
        <v>29</v>
      </c>
      <c r="B31" s="120" t="s">
        <v>394</v>
      </c>
      <c r="C31" s="119" t="s">
        <v>395</v>
      </c>
      <c r="D31" s="121">
        <f>SUM(E31,+L31)</f>
        <v>2284720</v>
      </c>
      <c r="E31" s="121">
        <f>SUM(F31:I31,K31)</f>
        <v>464136</v>
      </c>
      <c r="F31" s="121">
        <v>6453</v>
      </c>
      <c r="G31" s="121">
        <v>16943</v>
      </c>
      <c r="H31" s="121">
        <v>188200</v>
      </c>
      <c r="I31" s="121">
        <v>179071</v>
      </c>
      <c r="J31" s="122" t="s">
        <v>446</v>
      </c>
      <c r="K31" s="121">
        <v>73469</v>
      </c>
      <c r="L31" s="121">
        <v>1820584</v>
      </c>
      <c r="M31" s="121">
        <f>SUM(N31,+U31)</f>
        <v>216259</v>
      </c>
      <c r="N31" s="121">
        <f>SUM(O31:R31,T31)</f>
        <v>26749</v>
      </c>
      <c r="O31" s="121">
        <v>0</v>
      </c>
      <c r="P31" s="121">
        <v>0</v>
      </c>
      <c r="Q31" s="121">
        <v>0</v>
      </c>
      <c r="R31" s="121">
        <v>6243</v>
      </c>
      <c r="S31" s="122" t="s">
        <v>446</v>
      </c>
      <c r="T31" s="121">
        <v>20506</v>
      </c>
      <c r="U31" s="121">
        <v>189510</v>
      </c>
      <c r="V31" s="121">
        <f>+SUM(D31,M31)</f>
        <v>2500979</v>
      </c>
      <c r="W31" s="121">
        <f>+SUM(E31,N31)</f>
        <v>490885</v>
      </c>
      <c r="X31" s="121">
        <f>+SUM(F31,O31)</f>
        <v>6453</v>
      </c>
      <c r="Y31" s="121">
        <f>+SUM(G31,P31)</f>
        <v>16943</v>
      </c>
      <c r="Z31" s="121">
        <f>+SUM(H31,Q31)</f>
        <v>188200</v>
      </c>
      <c r="AA31" s="121">
        <f>+SUM(I31,R31)</f>
        <v>185314</v>
      </c>
      <c r="AB31" s="122" t="str">
        <f>IF(+SUM(J31,S31)=0,"-",+SUM(J31,S31))</f>
        <v>-</v>
      </c>
      <c r="AC31" s="121">
        <f>+SUM(K31,T31)</f>
        <v>93975</v>
      </c>
      <c r="AD31" s="121">
        <f>+SUM(L31,U31)</f>
        <v>2010094</v>
      </c>
      <c r="AE31" s="121">
        <f>SUM(AF31,+AK31)</f>
        <v>188812</v>
      </c>
      <c r="AF31" s="121">
        <f>SUM(AG31:AJ31)</f>
        <v>188789</v>
      </c>
      <c r="AG31" s="121">
        <v>0</v>
      </c>
      <c r="AH31" s="121">
        <v>184635</v>
      </c>
      <c r="AI31" s="121">
        <v>4154</v>
      </c>
      <c r="AJ31" s="121">
        <v>0</v>
      </c>
      <c r="AK31" s="121">
        <v>23</v>
      </c>
      <c r="AL31" s="121">
        <v>0</v>
      </c>
      <c r="AM31" s="121">
        <f>SUM(AN31,AS31,AW31,AX31,BD31)</f>
        <v>2095908</v>
      </c>
      <c r="AN31" s="121">
        <f>SUM(AO31:AR31)</f>
        <v>633365</v>
      </c>
      <c r="AO31" s="121">
        <v>196254</v>
      </c>
      <c r="AP31" s="121">
        <v>267619</v>
      </c>
      <c r="AQ31" s="121">
        <v>169492</v>
      </c>
      <c r="AR31" s="121">
        <v>0</v>
      </c>
      <c r="AS31" s="121">
        <f>SUM(AT31:AV31)</f>
        <v>283039</v>
      </c>
      <c r="AT31" s="121">
        <v>13484</v>
      </c>
      <c r="AU31" s="121">
        <v>269555</v>
      </c>
      <c r="AV31" s="121">
        <v>0</v>
      </c>
      <c r="AW31" s="121">
        <v>2673</v>
      </c>
      <c r="AX31" s="121">
        <f>SUM(AY31:BB31)</f>
        <v>1176831</v>
      </c>
      <c r="AY31" s="121">
        <v>299406</v>
      </c>
      <c r="AZ31" s="121">
        <v>795158</v>
      </c>
      <c r="BA31" s="121">
        <v>82267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2284720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216259</v>
      </c>
      <c r="BP31" s="121">
        <f>SUM(BQ31:BT31)</f>
        <v>25575</v>
      </c>
      <c r="BQ31" s="121">
        <v>17050</v>
      </c>
      <c r="BR31" s="121">
        <v>8525</v>
      </c>
      <c r="BS31" s="121">
        <v>0</v>
      </c>
      <c r="BT31" s="121">
        <v>0</v>
      </c>
      <c r="BU31" s="121">
        <f>SUM(BV31:BX31)</f>
        <v>160962</v>
      </c>
      <c r="BV31" s="121">
        <v>0</v>
      </c>
      <c r="BW31" s="121">
        <v>160962</v>
      </c>
      <c r="BX31" s="121">
        <v>0</v>
      </c>
      <c r="BY31" s="121">
        <v>0</v>
      </c>
      <c r="BZ31" s="121">
        <f>SUM(CA31:CD31)</f>
        <v>29722</v>
      </c>
      <c r="CA31" s="121">
        <v>27635</v>
      </c>
      <c r="CB31" s="121">
        <v>2087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216259</v>
      </c>
      <c r="CI31" s="121">
        <f>SUM(AE31,+BG31)</f>
        <v>188812</v>
      </c>
      <c r="CJ31" s="121">
        <f>SUM(AF31,+BH31)</f>
        <v>188789</v>
      </c>
      <c r="CK31" s="121">
        <f>SUM(AG31,+BI31)</f>
        <v>0</v>
      </c>
      <c r="CL31" s="121">
        <f>SUM(AH31,+BJ31)</f>
        <v>184635</v>
      </c>
      <c r="CM31" s="121">
        <f>SUM(AI31,+BK31)</f>
        <v>4154</v>
      </c>
      <c r="CN31" s="121">
        <f>SUM(AJ31,+BL31)</f>
        <v>0</v>
      </c>
      <c r="CO31" s="121">
        <f>SUM(AK31,+BM31)</f>
        <v>23</v>
      </c>
      <c r="CP31" s="121">
        <f>SUM(AL31,+BN31)</f>
        <v>0</v>
      </c>
      <c r="CQ31" s="121">
        <f>SUM(AM31,+BO31)</f>
        <v>2312167</v>
      </c>
      <c r="CR31" s="121">
        <f>SUM(AN31,+BP31)</f>
        <v>658940</v>
      </c>
      <c r="CS31" s="121">
        <f>SUM(AO31,+BQ31)</f>
        <v>213304</v>
      </c>
      <c r="CT31" s="121">
        <f>SUM(AP31,+BR31)</f>
        <v>276144</v>
      </c>
      <c r="CU31" s="121">
        <f>SUM(AQ31,+BS31)</f>
        <v>169492</v>
      </c>
      <c r="CV31" s="121">
        <f>SUM(AR31,+BT31)</f>
        <v>0</v>
      </c>
      <c r="CW31" s="121">
        <f>SUM(AS31,+BU31)</f>
        <v>444001</v>
      </c>
      <c r="CX31" s="121">
        <f>SUM(AT31,+BV31)</f>
        <v>13484</v>
      </c>
      <c r="CY31" s="121">
        <f>SUM(AU31,+BW31)</f>
        <v>430517</v>
      </c>
      <c r="CZ31" s="121">
        <f>SUM(AV31,+BX31)</f>
        <v>0</v>
      </c>
      <c r="DA31" s="121">
        <f>SUM(AW31,+BY31)</f>
        <v>2673</v>
      </c>
      <c r="DB31" s="121">
        <f>SUM(AX31,+BZ31)</f>
        <v>1206553</v>
      </c>
      <c r="DC31" s="121">
        <f>SUM(AY31,+CA31)</f>
        <v>327041</v>
      </c>
      <c r="DD31" s="121">
        <f>SUM(AZ31,+CB31)</f>
        <v>797245</v>
      </c>
      <c r="DE31" s="121">
        <f>SUM(BA31,+CC31)</f>
        <v>82267</v>
      </c>
      <c r="DF31" s="121">
        <f>SUM(BB31,+CD31)</f>
        <v>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2500979</v>
      </c>
    </row>
    <row r="32" spans="1:114" s="136" customFormat="1" ht="13.5" customHeight="1" x14ac:dyDescent="0.15">
      <c r="A32" s="119" t="s">
        <v>29</v>
      </c>
      <c r="B32" s="120" t="s">
        <v>396</v>
      </c>
      <c r="C32" s="119" t="s">
        <v>397</v>
      </c>
      <c r="D32" s="121">
        <f>SUM(E32,+L32)</f>
        <v>2164032</v>
      </c>
      <c r="E32" s="121">
        <f>SUM(F32:I32,K32)</f>
        <v>82322</v>
      </c>
      <c r="F32" s="121">
        <v>0</v>
      </c>
      <c r="G32" s="121">
        <v>0</v>
      </c>
      <c r="H32" s="121">
        <v>0</v>
      </c>
      <c r="I32" s="121">
        <v>71242</v>
      </c>
      <c r="J32" s="122" t="s">
        <v>446</v>
      </c>
      <c r="K32" s="121">
        <v>11080</v>
      </c>
      <c r="L32" s="121">
        <v>2081710</v>
      </c>
      <c r="M32" s="121">
        <f>SUM(N32,+U32)</f>
        <v>108625</v>
      </c>
      <c r="N32" s="121">
        <f>SUM(O32:R32,T32)</f>
        <v>4687</v>
      </c>
      <c r="O32" s="121">
        <v>0</v>
      </c>
      <c r="P32" s="121">
        <v>0</v>
      </c>
      <c r="Q32" s="121">
        <v>0</v>
      </c>
      <c r="R32" s="121">
        <v>4267</v>
      </c>
      <c r="S32" s="122" t="s">
        <v>446</v>
      </c>
      <c r="T32" s="121">
        <v>420</v>
      </c>
      <c r="U32" s="121">
        <v>103938</v>
      </c>
      <c r="V32" s="121">
        <f>+SUM(D32,M32)</f>
        <v>2272657</v>
      </c>
      <c r="W32" s="121">
        <f>+SUM(E32,N32)</f>
        <v>87009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75509</v>
      </c>
      <c r="AB32" s="122" t="str">
        <f>IF(+SUM(J32,S32)=0,"-",+SUM(J32,S32))</f>
        <v>-</v>
      </c>
      <c r="AC32" s="121">
        <f>+SUM(K32,T32)</f>
        <v>11500</v>
      </c>
      <c r="AD32" s="121">
        <f>+SUM(L32,U32)</f>
        <v>2185648</v>
      </c>
      <c r="AE32" s="121">
        <f>SUM(AF32,+AK32)</f>
        <v>934103</v>
      </c>
      <c r="AF32" s="121">
        <f>SUM(AG32:AJ32)</f>
        <v>934103</v>
      </c>
      <c r="AG32" s="121">
        <v>0</v>
      </c>
      <c r="AH32" s="121">
        <v>934103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1229929</v>
      </c>
      <c r="AN32" s="121">
        <f>SUM(AO32:AR32)</f>
        <v>375140</v>
      </c>
      <c r="AO32" s="121">
        <v>66355</v>
      </c>
      <c r="AP32" s="121">
        <v>198824</v>
      </c>
      <c r="AQ32" s="121">
        <v>109961</v>
      </c>
      <c r="AR32" s="121">
        <v>0</v>
      </c>
      <c r="AS32" s="121">
        <f>SUM(AT32:AV32)</f>
        <v>268516</v>
      </c>
      <c r="AT32" s="121">
        <v>30939</v>
      </c>
      <c r="AU32" s="121">
        <v>237577</v>
      </c>
      <c r="AV32" s="121">
        <v>0</v>
      </c>
      <c r="AW32" s="121">
        <v>1770</v>
      </c>
      <c r="AX32" s="121">
        <f>SUM(AY32:BB32)</f>
        <v>584503</v>
      </c>
      <c r="AY32" s="121">
        <v>350690</v>
      </c>
      <c r="AZ32" s="121">
        <v>193475</v>
      </c>
      <c r="BA32" s="121">
        <v>40338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2164032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108625</v>
      </c>
      <c r="BP32" s="121">
        <f>SUM(BQ32:BT32)</f>
        <v>11945</v>
      </c>
      <c r="BQ32" s="121">
        <v>11945</v>
      </c>
      <c r="BR32" s="121">
        <v>0</v>
      </c>
      <c r="BS32" s="121">
        <v>0</v>
      </c>
      <c r="BT32" s="121">
        <v>0</v>
      </c>
      <c r="BU32" s="121">
        <f>SUM(BV32:BX32)</f>
        <v>98</v>
      </c>
      <c r="BV32" s="121">
        <v>98</v>
      </c>
      <c r="BW32" s="121">
        <v>0</v>
      </c>
      <c r="BX32" s="121">
        <v>0</v>
      </c>
      <c r="BY32" s="121">
        <v>0</v>
      </c>
      <c r="BZ32" s="121">
        <f>SUM(CA32:CD32)</f>
        <v>96582</v>
      </c>
      <c r="CA32" s="121">
        <v>40632</v>
      </c>
      <c r="CB32" s="121">
        <v>55950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108625</v>
      </c>
      <c r="CI32" s="121">
        <f>SUM(AE32,+BG32)</f>
        <v>934103</v>
      </c>
      <c r="CJ32" s="121">
        <f>SUM(AF32,+BH32)</f>
        <v>934103</v>
      </c>
      <c r="CK32" s="121">
        <f>SUM(AG32,+BI32)</f>
        <v>0</v>
      </c>
      <c r="CL32" s="121">
        <f>SUM(AH32,+BJ32)</f>
        <v>934103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1338554</v>
      </c>
      <c r="CR32" s="121">
        <f>SUM(AN32,+BP32)</f>
        <v>387085</v>
      </c>
      <c r="CS32" s="121">
        <f>SUM(AO32,+BQ32)</f>
        <v>78300</v>
      </c>
      <c r="CT32" s="121">
        <f>SUM(AP32,+BR32)</f>
        <v>198824</v>
      </c>
      <c r="CU32" s="121">
        <f>SUM(AQ32,+BS32)</f>
        <v>109961</v>
      </c>
      <c r="CV32" s="121">
        <f>SUM(AR32,+BT32)</f>
        <v>0</v>
      </c>
      <c r="CW32" s="121">
        <f>SUM(AS32,+BU32)</f>
        <v>268614</v>
      </c>
      <c r="CX32" s="121">
        <f>SUM(AT32,+BV32)</f>
        <v>31037</v>
      </c>
      <c r="CY32" s="121">
        <f>SUM(AU32,+BW32)</f>
        <v>237577</v>
      </c>
      <c r="CZ32" s="121">
        <f>SUM(AV32,+BX32)</f>
        <v>0</v>
      </c>
      <c r="DA32" s="121">
        <f>SUM(AW32,+BY32)</f>
        <v>1770</v>
      </c>
      <c r="DB32" s="121">
        <f>SUM(AX32,+BZ32)</f>
        <v>681085</v>
      </c>
      <c r="DC32" s="121">
        <f>SUM(AY32,+CA32)</f>
        <v>391322</v>
      </c>
      <c r="DD32" s="121">
        <f>SUM(AZ32,+CB32)</f>
        <v>249425</v>
      </c>
      <c r="DE32" s="121">
        <f>SUM(BA32,+CC32)</f>
        <v>40338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0</v>
      </c>
      <c r="DJ32" s="121">
        <f>SUM(BF32,+CH32)</f>
        <v>2272657</v>
      </c>
    </row>
    <row r="33" spans="1:114" s="136" customFormat="1" ht="13.5" customHeight="1" x14ac:dyDescent="0.15">
      <c r="A33" s="119" t="s">
        <v>29</v>
      </c>
      <c r="B33" s="120" t="s">
        <v>398</v>
      </c>
      <c r="C33" s="119" t="s">
        <v>399</v>
      </c>
      <c r="D33" s="121">
        <f>SUM(E33,+L33)</f>
        <v>458622</v>
      </c>
      <c r="E33" s="121">
        <f>SUM(F33:I33,K33)</f>
        <v>27438</v>
      </c>
      <c r="F33" s="121">
        <v>0</v>
      </c>
      <c r="G33" s="121">
        <v>97</v>
      </c>
      <c r="H33" s="121">
        <v>0</v>
      </c>
      <c r="I33" s="121">
        <v>27341</v>
      </c>
      <c r="J33" s="122" t="s">
        <v>446</v>
      </c>
      <c r="K33" s="121">
        <v>0</v>
      </c>
      <c r="L33" s="121">
        <v>431184</v>
      </c>
      <c r="M33" s="121">
        <f>SUM(N33,+U33)</f>
        <v>64757</v>
      </c>
      <c r="N33" s="121">
        <f>SUM(O33:R33,T33)</f>
        <v>2664</v>
      </c>
      <c r="O33" s="121">
        <v>0</v>
      </c>
      <c r="P33" s="121">
        <v>0</v>
      </c>
      <c r="Q33" s="121">
        <v>0</v>
      </c>
      <c r="R33" s="121">
        <v>2664</v>
      </c>
      <c r="S33" s="122" t="s">
        <v>446</v>
      </c>
      <c r="T33" s="121">
        <v>0</v>
      </c>
      <c r="U33" s="121">
        <v>62093</v>
      </c>
      <c r="V33" s="121">
        <f>+SUM(D33,M33)</f>
        <v>523379</v>
      </c>
      <c r="W33" s="121">
        <f>+SUM(E33,N33)</f>
        <v>30102</v>
      </c>
      <c r="X33" s="121">
        <f>+SUM(F33,O33)</f>
        <v>0</v>
      </c>
      <c r="Y33" s="121">
        <f>+SUM(G33,P33)</f>
        <v>97</v>
      </c>
      <c r="Z33" s="121">
        <f>+SUM(H33,Q33)</f>
        <v>0</v>
      </c>
      <c r="AA33" s="121">
        <f>+SUM(I33,R33)</f>
        <v>30005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493277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7357</v>
      </c>
      <c r="AM33" s="121">
        <f>SUM(AN33,AS33,AW33,AX33,BD33)</f>
        <v>352826</v>
      </c>
      <c r="AN33" s="121">
        <f>SUM(AO33:AR33)</f>
        <v>13481</v>
      </c>
      <c r="AO33" s="121">
        <v>13481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339345</v>
      </c>
      <c r="AY33" s="121">
        <v>337382</v>
      </c>
      <c r="AZ33" s="121">
        <v>0</v>
      </c>
      <c r="BA33" s="121">
        <v>0</v>
      </c>
      <c r="BB33" s="121">
        <v>1963</v>
      </c>
      <c r="BC33" s="121">
        <v>98439</v>
      </c>
      <c r="BD33" s="121">
        <v>0</v>
      </c>
      <c r="BE33" s="121">
        <v>0</v>
      </c>
      <c r="BF33" s="121">
        <f>SUM(AE33,+AM33,+BE33)</f>
        <v>352826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431</v>
      </c>
      <c r="BO33" s="121">
        <f>SUM(BP33,BU33,BY33,BZ33,CF33)</f>
        <v>43706</v>
      </c>
      <c r="BP33" s="121">
        <f>SUM(BQ33:BT33)</f>
        <v>3370</v>
      </c>
      <c r="BQ33" s="121">
        <v>3370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40336</v>
      </c>
      <c r="CA33" s="121">
        <v>36669</v>
      </c>
      <c r="CB33" s="121">
        <v>0</v>
      </c>
      <c r="CC33" s="121">
        <v>0</v>
      </c>
      <c r="CD33" s="121">
        <v>3667</v>
      </c>
      <c r="CE33" s="121">
        <v>20620</v>
      </c>
      <c r="CF33" s="121">
        <v>0</v>
      </c>
      <c r="CG33" s="121">
        <v>0</v>
      </c>
      <c r="CH33" s="121">
        <f>SUM(BG33,+BO33,+CG33)</f>
        <v>43706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7788</v>
      </c>
      <c r="CQ33" s="121">
        <f>SUM(AM33,+BO33)</f>
        <v>396532</v>
      </c>
      <c r="CR33" s="121">
        <f>SUM(AN33,+BP33)</f>
        <v>16851</v>
      </c>
      <c r="CS33" s="121">
        <f>SUM(AO33,+BQ33)</f>
        <v>16851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379681</v>
      </c>
      <c r="DC33" s="121">
        <f>SUM(AY33,+CA33)</f>
        <v>374051</v>
      </c>
      <c r="DD33" s="121">
        <f>SUM(AZ33,+CB33)</f>
        <v>0</v>
      </c>
      <c r="DE33" s="121">
        <f>SUM(BA33,+CC33)</f>
        <v>0</v>
      </c>
      <c r="DF33" s="121">
        <f>SUM(BB33,+CD33)</f>
        <v>5630</v>
      </c>
      <c r="DG33" s="121">
        <f>SUM(BC33,+CE33)</f>
        <v>119059</v>
      </c>
      <c r="DH33" s="121">
        <f>SUM(BD33,+CF33)</f>
        <v>0</v>
      </c>
      <c r="DI33" s="121">
        <f>SUM(BE33,+CG33)</f>
        <v>0</v>
      </c>
      <c r="DJ33" s="121">
        <f>SUM(BF33,+CH33)</f>
        <v>396532</v>
      </c>
    </row>
    <row r="34" spans="1:114" s="136" customFormat="1" ht="13.5" customHeight="1" x14ac:dyDescent="0.15">
      <c r="A34" s="119" t="s">
        <v>29</v>
      </c>
      <c r="B34" s="120" t="s">
        <v>400</v>
      </c>
      <c r="C34" s="119" t="s">
        <v>401</v>
      </c>
      <c r="D34" s="121">
        <f>SUM(E34,+L34)</f>
        <v>925624</v>
      </c>
      <c r="E34" s="121">
        <f>SUM(F34:I34,K34)</f>
        <v>5207</v>
      </c>
      <c r="F34" s="121">
        <v>0</v>
      </c>
      <c r="G34" s="121">
        <v>107</v>
      </c>
      <c r="H34" s="121">
        <v>0</v>
      </c>
      <c r="I34" s="121">
        <v>4729</v>
      </c>
      <c r="J34" s="122" t="s">
        <v>446</v>
      </c>
      <c r="K34" s="121">
        <v>371</v>
      </c>
      <c r="L34" s="121">
        <v>920417</v>
      </c>
      <c r="M34" s="121">
        <f>SUM(N34,+U34)</f>
        <v>82776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446</v>
      </c>
      <c r="T34" s="121">
        <v>0</v>
      </c>
      <c r="U34" s="121">
        <v>82776</v>
      </c>
      <c r="V34" s="121">
        <f>+SUM(D34,M34)</f>
        <v>1008400</v>
      </c>
      <c r="W34" s="121">
        <f>+SUM(E34,N34)</f>
        <v>5207</v>
      </c>
      <c r="X34" s="121">
        <f>+SUM(F34,O34)</f>
        <v>0</v>
      </c>
      <c r="Y34" s="121">
        <f>+SUM(G34,P34)</f>
        <v>107</v>
      </c>
      <c r="Z34" s="121">
        <f>+SUM(H34,Q34)</f>
        <v>0</v>
      </c>
      <c r="AA34" s="121">
        <f>+SUM(I34,R34)</f>
        <v>4729</v>
      </c>
      <c r="AB34" s="122" t="str">
        <f>IF(+SUM(J34,S34)=0,"-",+SUM(J34,S34))</f>
        <v>-</v>
      </c>
      <c r="AC34" s="121">
        <f>+SUM(K34,T34)</f>
        <v>371</v>
      </c>
      <c r="AD34" s="121">
        <f>+SUM(L34,U34)</f>
        <v>1003193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28705</v>
      </c>
      <c r="AM34" s="121">
        <f>SUM(AN34,AS34,AW34,AX34,BD34)</f>
        <v>458838</v>
      </c>
      <c r="AN34" s="121">
        <f>SUM(AO34:AR34)</f>
        <v>107439</v>
      </c>
      <c r="AO34" s="121">
        <v>28118</v>
      </c>
      <c r="AP34" s="121">
        <v>63457</v>
      </c>
      <c r="AQ34" s="121">
        <v>15864</v>
      </c>
      <c r="AR34" s="121">
        <v>0</v>
      </c>
      <c r="AS34" s="121">
        <f>SUM(AT34:AV34)</f>
        <v>2734</v>
      </c>
      <c r="AT34" s="121">
        <v>2696</v>
      </c>
      <c r="AU34" s="121">
        <v>38</v>
      </c>
      <c r="AV34" s="121">
        <v>0</v>
      </c>
      <c r="AW34" s="121">
        <v>0</v>
      </c>
      <c r="AX34" s="121">
        <f>SUM(AY34:BB34)</f>
        <v>348665</v>
      </c>
      <c r="AY34" s="121">
        <v>348653</v>
      </c>
      <c r="AZ34" s="121">
        <v>0</v>
      </c>
      <c r="BA34" s="121">
        <v>12</v>
      </c>
      <c r="BB34" s="121">
        <v>0</v>
      </c>
      <c r="BC34" s="121">
        <v>430331</v>
      </c>
      <c r="BD34" s="121">
        <v>0</v>
      </c>
      <c r="BE34" s="121">
        <v>7750</v>
      </c>
      <c r="BF34" s="121">
        <f>SUM(AE34,+AM34,+BE34)</f>
        <v>466588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4727</v>
      </c>
      <c r="BO34" s="121">
        <f>SUM(BP34,BU34,BY34,BZ34,CF34)</f>
        <v>4913</v>
      </c>
      <c r="BP34" s="121">
        <f>SUM(BQ34:BT34)</f>
        <v>4913</v>
      </c>
      <c r="BQ34" s="121">
        <v>4913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67710</v>
      </c>
      <c r="CF34" s="121">
        <v>0</v>
      </c>
      <c r="CG34" s="121">
        <v>5426</v>
      </c>
      <c r="CH34" s="121">
        <f>SUM(BG34,+BO34,+CG34)</f>
        <v>10339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33432</v>
      </c>
      <c r="CQ34" s="121">
        <f>SUM(AM34,+BO34)</f>
        <v>463751</v>
      </c>
      <c r="CR34" s="121">
        <f>SUM(AN34,+BP34)</f>
        <v>112352</v>
      </c>
      <c r="CS34" s="121">
        <f>SUM(AO34,+BQ34)</f>
        <v>33031</v>
      </c>
      <c r="CT34" s="121">
        <f>SUM(AP34,+BR34)</f>
        <v>63457</v>
      </c>
      <c r="CU34" s="121">
        <f>SUM(AQ34,+BS34)</f>
        <v>15864</v>
      </c>
      <c r="CV34" s="121">
        <f>SUM(AR34,+BT34)</f>
        <v>0</v>
      </c>
      <c r="CW34" s="121">
        <f>SUM(AS34,+BU34)</f>
        <v>2734</v>
      </c>
      <c r="CX34" s="121">
        <f>SUM(AT34,+BV34)</f>
        <v>2696</v>
      </c>
      <c r="CY34" s="121">
        <f>SUM(AU34,+BW34)</f>
        <v>38</v>
      </c>
      <c r="CZ34" s="121">
        <f>SUM(AV34,+BX34)</f>
        <v>0</v>
      </c>
      <c r="DA34" s="121">
        <f>SUM(AW34,+BY34)</f>
        <v>0</v>
      </c>
      <c r="DB34" s="121">
        <f>SUM(AX34,+BZ34)</f>
        <v>348665</v>
      </c>
      <c r="DC34" s="121">
        <f>SUM(AY34,+CA34)</f>
        <v>348653</v>
      </c>
      <c r="DD34" s="121">
        <f>SUM(AZ34,+CB34)</f>
        <v>0</v>
      </c>
      <c r="DE34" s="121">
        <f>SUM(BA34,+CC34)</f>
        <v>12</v>
      </c>
      <c r="DF34" s="121">
        <f>SUM(BB34,+CD34)</f>
        <v>0</v>
      </c>
      <c r="DG34" s="121">
        <f>SUM(BC34,+CE34)</f>
        <v>498041</v>
      </c>
      <c r="DH34" s="121">
        <f>SUM(BD34,+CF34)</f>
        <v>0</v>
      </c>
      <c r="DI34" s="121">
        <f>SUM(BE34,+CG34)</f>
        <v>13176</v>
      </c>
      <c r="DJ34" s="121">
        <f>SUM(BF34,+CH34)</f>
        <v>476927</v>
      </c>
    </row>
    <row r="35" spans="1:114" s="136" customFormat="1" ht="13.5" customHeight="1" x14ac:dyDescent="0.15">
      <c r="A35" s="119" t="s">
        <v>29</v>
      </c>
      <c r="B35" s="120" t="s">
        <v>402</v>
      </c>
      <c r="C35" s="119" t="s">
        <v>403</v>
      </c>
      <c r="D35" s="121">
        <f>SUM(E35,+L35)</f>
        <v>5316606</v>
      </c>
      <c r="E35" s="121">
        <f>SUM(F35:I35,K35)</f>
        <v>67627</v>
      </c>
      <c r="F35" s="121">
        <v>0</v>
      </c>
      <c r="G35" s="121">
        <v>0</v>
      </c>
      <c r="H35" s="121">
        <v>0</v>
      </c>
      <c r="I35" s="121">
        <v>67497</v>
      </c>
      <c r="J35" s="122" t="s">
        <v>446</v>
      </c>
      <c r="K35" s="121">
        <v>130</v>
      </c>
      <c r="L35" s="121">
        <v>5248979</v>
      </c>
      <c r="M35" s="121">
        <f>SUM(N35,+U35)</f>
        <v>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446</v>
      </c>
      <c r="T35" s="121">
        <v>0</v>
      </c>
      <c r="U35" s="121">
        <v>0</v>
      </c>
      <c r="V35" s="121">
        <f>+SUM(D35,M35)</f>
        <v>5316606</v>
      </c>
      <c r="W35" s="121">
        <f>+SUM(E35,N35)</f>
        <v>67627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67497</v>
      </c>
      <c r="AB35" s="122" t="str">
        <f>IF(+SUM(J35,S35)=0,"-",+SUM(J35,S35))</f>
        <v>-</v>
      </c>
      <c r="AC35" s="121">
        <f>+SUM(K35,T35)</f>
        <v>130</v>
      </c>
      <c r="AD35" s="121">
        <f>+SUM(L35,U35)</f>
        <v>5248979</v>
      </c>
      <c r="AE35" s="121">
        <f>SUM(AF35,+AK35)</f>
        <v>88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88</v>
      </c>
      <c r="AL35" s="121">
        <v>333797</v>
      </c>
      <c r="AM35" s="121">
        <f>SUM(AN35,AS35,AW35,AX35,BD35)</f>
        <v>3771929</v>
      </c>
      <c r="AN35" s="121">
        <f>SUM(AO35:AR35)</f>
        <v>1649431</v>
      </c>
      <c r="AO35" s="121">
        <v>362817</v>
      </c>
      <c r="AP35" s="121">
        <v>1286614</v>
      </c>
      <c r="AQ35" s="121">
        <v>0</v>
      </c>
      <c r="AR35" s="121">
        <v>0</v>
      </c>
      <c r="AS35" s="121">
        <f>SUM(AT35:AV35)</f>
        <v>1008199</v>
      </c>
      <c r="AT35" s="121">
        <v>1008199</v>
      </c>
      <c r="AU35" s="121">
        <v>0</v>
      </c>
      <c r="AV35" s="121">
        <v>0</v>
      </c>
      <c r="AW35" s="121">
        <v>0</v>
      </c>
      <c r="AX35" s="121">
        <f>SUM(AY35:BB35)</f>
        <v>1114299</v>
      </c>
      <c r="AY35" s="121">
        <v>1107733</v>
      </c>
      <c r="AZ35" s="121">
        <v>6566</v>
      </c>
      <c r="BA35" s="121">
        <v>0</v>
      </c>
      <c r="BB35" s="121">
        <v>0</v>
      </c>
      <c r="BC35" s="121">
        <v>1210792</v>
      </c>
      <c r="BD35" s="121">
        <v>0</v>
      </c>
      <c r="BE35" s="121">
        <v>0</v>
      </c>
      <c r="BF35" s="121">
        <f>SUM(AE35,+AM35,+BE35)</f>
        <v>3772017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88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88</v>
      </c>
      <c r="CP35" s="121">
        <f>SUM(AL35,+BN35)</f>
        <v>333797</v>
      </c>
      <c r="CQ35" s="121">
        <f>SUM(AM35,+BO35)</f>
        <v>3771929</v>
      </c>
      <c r="CR35" s="121">
        <f>SUM(AN35,+BP35)</f>
        <v>1649431</v>
      </c>
      <c r="CS35" s="121">
        <f>SUM(AO35,+BQ35)</f>
        <v>362817</v>
      </c>
      <c r="CT35" s="121">
        <f>SUM(AP35,+BR35)</f>
        <v>1286614</v>
      </c>
      <c r="CU35" s="121">
        <f>SUM(AQ35,+BS35)</f>
        <v>0</v>
      </c>
      <c r="CV35" s="121">
        <f>SUM(AR35,+BT35)</f>
        <v>0</v>
      </c>
      <c r="CW35" s="121">
        <f>SUM(AS35,+BU35)</f>
        <v>1008199</v>
      </c>
      <c r="CX35" s="121">
        <f>SUM(AT35,+BV35)</f>
        <v>1008199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1114299</v>
      </c>
      <c r="DC35" s="121">
        <f>SUM(AY35,+CA35)</f>
        <v>1107733</v>
      </c>
      <c r="DD35" s="121">
        <f>SUM(AZ35,+CB35)</f>
        <v>6566</v>
      </c>
      <c r="DE35" s="121">
        <f>SUM(BA35,+CC35)</f>
        <v>0</v>
      </c>
      <c r="DF35" s="121">
        <f>SUM(BB35,+CD35)</f>
        <v>0</v>
      </c>
      <c r="DG35" s="121">
        <f>SUM(BC35,+CE35)</f>
        <v>1210792</v>
      </c>
      <c r="DH35" s="121">
        <f>SUM(BD35,+CF35)</f>
        <v>0</v>
      </c>
      <c r="DI35" s="121">
        <f>SUM(BE35,+CG35)</f>
        <v>0</v>
      </c>
      <c r="DJ35" s="121">
        <f>SUM(BF35,+CH35)</f>
        <v>3772017</v>
      </c>
    </row>
    <row r="36" spans="1:114" s="136" customFormat="1" ht="13.5" customHeight="1" x14ac:dyDescent="0.15">
      <c r="A36" s="119" t="s">
        <v>29</v>
      </c>
      <c r="B36" s="120" t="s">
        <v>404</v>
      </c>
      <c r="C36" s="119" t="s">
        <v>405</v>
      </c>
      <c r="D36" s="121">
        <f>SUM(E36,+L36)</f>
        <v>904451</v>
      </c>
      <c r="E36" s="121">
        <f>SUM(F36:I36,K36)</f>
        <v>87475</v>
      </c>
      <c r="F36" s="121">
        <v>0</v>
      </c>
      <c r="G36" s="121">
        <v>0</v>
      </c>
      <c r="H36" s="121">
        <v>11600</v>
      </c>
      <c r="I36" s="121">
        <v>73536</v>
      </c>
      <c r="J36" s="122" t="s">
        <v>446</v>
      </c>
      <c r="K36" s="121">
        <v>2339</v>
      </c>
      <c r="L36" s="121">
        <v>816976</v>
      </c>
      <c r="M36" s="121">
        <f>SUM(N36,+U36)</f>
        <v>205554</v>
      </c>
      <c r="N36" s="121">
        <f>SUM(O36:R36,T36)</f>
        <v>79809</v>
      </c>
      <c r="O36" s="121">
        <v>0</v>
      </c>
      <c r="P36" s="121">
        <v>0</v>
      </c>
      <c r="Q36" s="121">
        <v>47900</v>
      </c>
      <c r="R36" s="121">
        <v>31867</v>
      </c>
      <c r="S36" s="122" t="s">
        <v>446</v>
      </c>
      <c r="T36" s="121">
        <v>42</v>
      </c>
      <c r="U36" s="121">
        <v>125745</v>
      </c>
      <c r="V36" s="121">
        <f>+SUM(D36,M36)</f>
        <v>1110005</v>
      </c>
      <c r="W36" s="121">
        <f>+SUM(E36,N36)</f>
        <v>167284</v>
      </c>
      <c r="X36" s="121">
        <f>+SUM(F36,O36)</f>
        <v>0</v>
      </c>
      <c r="Y36" s="121">
        <f>+SUM(G36,P36)</f>
        <v>0</v>
      </c>
      <c r="Z36" s="121">
        <f>+SUM(H36,Q36)</f>
        <v>59500</v>
      </c>
      <c r="AA36" s="121">
        <f>+SUM(I36,R36)</f>
        <v>105403</v>
      </c>
      <c r="AB36" s="122" t="str">
        <f>IF(+SUM(J36,S36)=0,"-",+SUM(J36,S36))</f>
        <v>-</v>
      </c>
      <c r="AC36" s="121">
        <f>+SUM(K36,T36)</f>
        <v>2381</v>
      </c>
      <c r="AD36" s="121">
        <f>+SUM(L36,U36)</f>
        <v>942721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345583</v>
      </c>
      <c r="AN36" s="121">
        <f>SUM(AO36:AR36)</f>
        <v>208619</v>
      </c>
      <c r="AO36" s="121">
        <v>13908</v>
      </c>
      <c r="AP36" s="121">
        <v>194711</v>
      </c>
      <c r="AQ36" s="121">
        <v>0</v>
      </c>
      <c r="AR36" s="121">
        <v>0</v>
      </c>
      <c r="AS36" s="121">
        <f>SUM(AT36:AV36)</f>
        <v>17911</v>
      </c>
      <c r="AT36" s="121">
        <v>17911</v>
      </c>
      <c r="AU36" s="121">
        <v>0</v>
      </c>
      <c r="AV36" s="121">
        <v>0</v>
      </c>
      <c r="AW36" s="121">
        <v>15498</v>
      </c>
      <c r="AX36" s="121">
        <f>SUM(AY36:BB36)</f>
        <v>103555</v>
      </c>
      <c r="AY36" s="121">
        <v>103555</v>
      </c>
      <c r="AZ36" s="121">
        <v>0</v>
      </c>
      <c r="BA36" s="121">
        <v>0</v>
      </c>
      <c r="BB36" s="121">
        <v>0</v>
      </c>
      <c r="BC36" s="121">
        <v>526255</v>
      </c>
      <c r="BD36" s="121">
        <v>0</v>
      </c>
      <c r="BE36" s="121">
        <v>32613</v>
      </c>
      <c r="BF36" s="121">
        <f>SUM(AE36,+AM36,+BE36)</f>
        <v>378196</v>
      </c>
      <c r="BG36" s="121">
        <f>SUM(BH36,+BM36)</f>
        <v>48927</v>
      </c>
      <c r="BH36" s="121">
        <f>SUM(BI36:BL36)</f>
        <v>48927</v>
      </c>
      <c r="BI36" s="121">
        <v>0</v>
      </c>
      <c r="BJ36" s="121">
        <v>48927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156627</v>
      </c>
      <c r="BP36" s="121">
        <f>SUM(BQ36:BT36)</f>
        <v>6500</v>
      </c>
      <c r="BQ36" s="121">
        <v>6500</v>
      </c>
      <c r="BR36" s="121">
        <v>0</v>
      </c>
      <c r="BS36" s="121">
        <v>0</v>
      </c>
      <c r="BT36" s="121">
        <v>0</v>
      </c>
      <c r="BU36" s="121">
        <f>SUM(BV36:BX36)</f>
        <v>33674</v>
      </c>
      <c r="BV36" s="121">
        <v>0</v>
      </c>
      <c r="BW36" s="121">
        <v>33674</v>
      </c>
      <c r="BX36" s="121">
        <v>0</v>
      </c>
      <c r="BY36" s="121">
        <v>0</v>
      </c>
      <c r="BZ36" s="121">
        <f>SUM(CA36:CD36)</f>
        <v>116453</v>
      </c>
      <c r="CA36" s="121">
        <v>35736</v>
      </c>
      <c r="CB36" s="121">
        <v>67613</v>
      </c>
      <c r="CC36" s="121">
        <v>12441</v>
      </c>
      <c r="CD36" s="121">
        <v>663</v>
      </c>
      <c r="CE36" s="121">
        <v>0</v>
      </c>
      <c r="CF36" s="121">
        <v>0</v>
      </c>
      <c r="CG36" s="121">
        <v>0</v>
      </c>
      <c r="CH36" s="121">
        <f>SUM(BG36,+BO36,+CG36)</f>
        <v>205554</v>
      </c>
      <c r="CI36" s="121">
        <f>SUM(AE36,+BG36)</f>
        <v>48927</v>
      </c>
      <c r="CJ36" s="121">
        <f>SUM(AF36,+BH36)</f>
        <v>48927</v>
      </c>
      <c r="CK36" s="121">
        <f>SUM(AG36,+BI36)</f>
        <v>0</v>
      </c>
      <c r="CL36" s="121">
        <f>SUM(AH36,+BJ36)</f>
        <v>48927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502210</v>
      </c>
      <c r="CR36" s="121">
        <f>SUM(AN36,+BP36)</f>
        <v>215119</v>
      </c>
      <c r="CS36" s="121">
        <f>SUM(AO36,+BQ36)</f>
        <v>20408</v>
      </c>
      <c r="CT36" s="121">
        <f>SUM(AP36,+BR36)</f>
        <v>194711</v>
      </c>
      <c r="CU36" s="121">
        <f>SUM(AQ36,+BS36)</f>
        <v>0</v>
      </c>
      <c r="CV36" s="121">
        <f>SUM(AR36,+BT36)</f>
        <v>0</v>
      </c>
      <c r="CW36" s="121">
        <f>SUM(AS36,+BU36)</f>
        <v>51585</v>
      </c>
      <c r="CX36" s="121">
        <f>SUM(AT36,+BV36)</f>
        <v>17911</v>
      </c>
      <c r="CY36" s="121">
        <f>SUM(AU36,+BW36)</f>
        <v>33674</v>
      </c>
      <c r="CZ36" s="121">
        <f>SUM(AV36,+BX36)</f>
        <v>0</v>
      </c>
      <c r="DA36" s="121">
        <f>SUM(AW36,+BY36)</f>
        <v>15498</v>
      </c>
      <c r="DB36" s="121">
        <f>SUM(AX36,+BZ36)</f>
        <v>220008</v>
      </c>
      <c r="DC36" s="121">
        <f>SUM(AY36,+CA36)</f>
        <v>139291</v>
      </c>
      <c r="DD36" s="121">
        <f>SUM(AZ36,+CB36)</f>
        <v>67613</v>
      </c>
      <c r="DE36" s="121">
        <f>SUM(BA36,+CC36)</f>
        <v>12441</v>
      </c>
      <c r="DF36" s="121">
        <f>SUM(BB36,+CD36)</f>
        <v>663</v>
      </c>
      <c r="DG36" s="121">
        <f>SUM(BC36,+CE36)</f>
        <v>526255</v>
      </c>
      <c r="DH36" s="121">
        <f>SUM(BD36,+CF36)</f>
        <v>0</v>
      </c>
      <c r="DI36" s="121">
        <f>SUM(BE36,+CG36)</f>
        <v>32613</v>
      </c>
      <c r="DJ36" s="121">
        <f>SUM(BF36,+CH36)</f>
        <v>583750</v>
      </c>
    </row>
    <row r="37" spans="1:114" s="136" customFormat="1" ht="13.5" customHeight="1" x14ac:dyDescent="0.15">
      <c r="A37" s="119" t="s">
        <v>29</v>
      </c>
      <c r="B37" s="120" t="s">
        <v>408</v>
      </c>
      <c r="C37" s="119" t="s">
        <v>409</v>
      </c>
      <c r="D37" s="121">
        <f>SUM(E37,+L37)</f>
        <v>1296280</v>
      </c>
      <c r="E37" s="121">
        <f>SUM(F37:I37,K37)</f>
        <v>44100</v>
      </c>
      <c r="F37" s="121">
        <v>0</v>
      </c>
      <c r="G37" s="121">
        <v>344</v>
      </c>
      <c r="H37" s="121">
        <v>0</v>
      </c>
      <c r="I37" s="121">
        <v>35721</v>
      </c>
      <c r="J37" s="122" t="s">
        <v>446</v>
      </c>
      <c r="K37" s="121">
        <v>8035</v>
      </c>
      <c r="L37" s="121">
        <v>1252180</v>
      </c>
      <c r="M37" s="121">
        <f>SUM(N37,+U37)</f>
        <v>176389</v>
      </c>
      <c r="N37" s="121">
        <f>SUM(O37:R37,T37)</f>
        <v>162743</v>
      </c>
      <c r="O37" s="121">
        <v>0</v>
      </c>
      <c r="P37" s="121">
        <v>0</v>
      </c>
      <c r="Q37" s="121">
        <v>0</v>
      </c>
      <c r="R37" s="121">
        <v>2573</v>
      </c>
      <c r="S37" s="122" t="s">
        <v>446</v>
      </c>
      <c r="T37" s="121">
        <v>160170</v>
      </c>
      <c r="U37" s="121">
        <v>13646</v>
      </c>
      <c r="V37" s="121">
        <f>+SUM(D37,M37)</f>
        <v>1472669</v>
      </c>
      <c r="W37" s="121">
        <f>+SUM(E37,N37)</f>
        <v>206843</v>
      </c>
      <c r="X37" s="121">
        <f>+SUM(F37,O37)</f>
        <v>0</v>
      </c>
      <c r="Y37" s="121">
        <f>+SUM(G37,P37)</f>
        <v>344</v>
      </c>
      <c r="Z37" s="121">
        <f>+SUM(H37,Q37)</f>
        <v>0</v>
      </c>
      <c r="AA37" s="121">
        <f>+SUM(I37,R37)</f>
        <v>38294</v>
      </c>
      <c r="AB37" s="122" t="str">
        <f>IF(+SUM(J37,S37)=0,"-",+SUM(J37,S37))</f>
        <v>-</v>
      </c>
      <c r="AC37" s="121">
        <f>+SUM(K37,T37)</f>
        <v>168205</v>
      </c>
      <c r="AD37" s="121">
        <f>+SUM(L37,U37)</f>
        <v>1265826</v>
      </c>
      <c r="AE37" s="121">
        <f>SUM(AF37,+AK37)</f>
        <v>21</v>
      </c>
      <c r="AF37" s="121">
        <f>SUM(AG37:AJ37)</f>
        <v>11</v>
      </c>
      <c r="AG37" s="121">
        <v>0</v>
      </c>
      <c r="AH37" s="121">
        <v>0</v>
      </c>
      <c r="AI37" s="121">
        <v>11</v>
      </c>
      <c r="AJ37" s="121">
        <v>0</v>
      </c>
      <c r="AK37" s="121">
        <v>10</v>
      </c>
      <c r="AL37" s="121">
        <v>4965</v>
      </c>
      <c r="AM37" s="121">
        <f>SUM(AN37,AS37,AW37,AX37,BD37)</f>
        <v>514968</v>
      </c>
      <c r="AN37" s="121">
        <f>SUM(AO37:AR37)</f>
        <v>36434</v>
      </c>
      <c r="AO37" s="121">
        <v>24289</v>
      </c>
      <c r="AP37" s="121">
        <v>12145</v>
      </c>
      <c r="AQ37" s="121">
        <v>0</v>
      </c>
      <c r="AR37" s="121">
        <v>0</v>
      </c>
      <c r="AS37" s="121">
        <f>SUM(AT37:AV37)</f>
        <v>320</v>
      </c>
      <c r="AT37" s="121">
        <v>320</v>
      </c>
      <c r="AU37" s="121">
        <v>0</v>
      </c>
      <c r="AV37" s="121">
        <v>0</v>
      </c>
      <c r="AW37" s="121">
        <v>0</v>
      </c>
      <c r="AX37" s="121">
        <f>SUM(AY37:BB37)</f>
        <v>478214</v>
      </c>
      <c r="AY37" s="121">
        <v>466510</v>
      </c>
      <c r="AZ37" s="121">
        <v>1073</v>
      </c>
      <c r="BA37" s="121">
        <v>0</v>
      </c>
      <c r="BB37" s="121">
        <v>10631</v>
      </c>
      <c r="BC37" s="121">
        <v>409002</v>
      </c>
      <c r="BD37" s="121">
        <v>0</v>
      </c>
      <c r="BE37" s="121">
        <v>367324</v>
      </c>
      <c r="BF37" s="121">
        <f>SUM(AE37,+AM37,+BE37)</f>
        <v>882313</v>
      </c>
      <c r="BG37" s="121">
        <f>SUM(BH37,+BM37)</f>
        <v>1078</v>
      </c>
      <c r="BH37" s="121">
        <f>SUM(BI37:BL37)</f>
        <v>1078</v>
      </c>
      <c r="BI37" s="121">
        <v>0</v>
      </c>
      <c r="BJ37" s="121">
        <v>0</v>
      </c>
      <c r="BK37" s="121">
        <v>0</v>
      </c>
      <c r="BL37" s="121">
        <v>1078</v>
      </c>
      <c r="BM37" s="121">
        <v>0</v>
      </c>
      <c r="BN37" s="121">
        <v>0</v>
      </c>
      <c r="BO37" s="121">
        <f>SUM(BP37,BU37,BY37,BZ37,CF37)</f>
        <v>151165</v>
      </c>
      <c r="BP37" s="121">
        <f>SUM(BQ37:BT37)</f>
        <v>24289</v>
      </c>
      <c r="BQ37" s="121">
        <v>24289</v>
      </c>
      <c r="BR37" s="121">
        <v>0</v>
      </c>
      <c r="BS37" s="121">
        <v>0</v>
      </c>
      <c r="BT37" s="121">
        <v>0</v>
      </c>
      <c r="BU37" s="121">
        <f>SUM(BV37:BX37)</f>
        <v>58342</v>
      </c>
      <c r="BV37" s="121">
        <v>0</v>
      </c>
      <c r="BW37" s="121">
        <v>0</v>
      </c>
      <c r="BX37" s="121">
        <v>58342</v>
      </c>
      <c r="BY37" s="121">
        <v>0</v>
      </c>
      <c r="BZ37" s="121">
        <f>SUM(CA37:CD37)</f>
        <v>68534</v>
      </c>
      <c r="CA37" s="121">
        <v>23210</v>
      </c>
      <c r="CB37" s="121">
        <v>0</v>
      </c>
      <c r="CC37" s="121">
        <v>0</v>
      </c>
      <c r="CD37" s="121">
        <v>45324</v>
      </c>
      <c r="CE37" s="121">
        <v>0</v>
      </c>
      <c r="CF37" s="121">
        <v>0</v>
      </c>
      <c r="CG37" s="121">
        <v>24146</v>
      </c>
      <c r="CH37" s="121">
        <f>SUM(BG37,+BO37,+CG37)</f>
        <v>176389</v>
      </c>
      <c r="CI37" s="121">
        <f>SUM(AE37,+BG37)</f>
        <v>1099</v>
      </c>
      <c r="CJ37" s="121">
        <f>SUM(AF37,+BH37)</f>
        <v>1089</v>
      </c>
      <c r="CK37" s="121">
        <f>SUM(AG37,+BI37)</f>
        <v>0</v>
      </c>
      <c r="CL37" s="121">
        <f>SUM(AH37,+BJ37)</f>
        <v>0</v>
      </c>
      <c r="CM37" s="121">
        <f>SUM(AI37,+BK37)</f>
        <v>11</v>
      </c>
      <c r="CN37" s="121">
        <f>SUM(AJ37,+BL37)</f>
        <v>1078</v>
      </c>
      <c r="CO37" s="121">
        <f>SUM(AK37,+BM37)</f>
        <v>10</v>
      </c>
      <c r="CP37" s="121">
        <f>SUM(AL37,+BN37)</f>
        <v>4965</v>
      </c>
      <c r="CQ37" s="121">
        <f>SUM(AM37,+BO37)</f>
        <v>666133</v>
      </c>
      <c r="CR37" s="121">
        <f>SUM(AN37,+BP37)</f>
        <v>60723</v>
      </c>
      <c r="CS37" s="121">
        <f>SUM(AO37,+BQ37)</f>
        <v>48578</v>
      </c>
      <c r="CT37" s="121">
        <f>SUM(AP37,+BR37)</f>
        <v>12145</v>
      </c>
      <c r="CU37" s="121">
        <f>SUM(AQ37,+BS37)</f>
        <v>0</v>
      </c>
      <c r="CV37" s="121">
        <f>SUM(AR37,+BT37)</f>
        <v>0</v>
      </c>
      <c r="CW37" s="121">
        <f>SUM(AS37,+BU37)</f>
        <v>58662</v>
      </c>
      <c r="CX37" s="121">
        <f>SUM(AT37,+BV37)</f>
        <v>320</v>
      </c>
      <c r="CY37" s="121">
        <f>SUM(AU37,+BW37)</f>
        <v>0</v>
      </c>
      <c r="CZ37" s="121">
        <f>SUM(AV37,+BX37)</f>
        <v>58342</v>
      </c>
      <c r="DA37" s="121">
        <f>SUM(AW37,+BY37)</f>
        <v>0</v>
      </c>
      <c r="DB37" s="121">
        <f>SUM(AX37,+BZ37)</f>
        <v>546748</v>
      </c>
      <c r="DC37" s="121">
        <f>SUM(AY37,+CA37)</f>
        <v>489720</v>
      </c>
      <c r="DD37" s="121">
        <f>SUM(AZ37,+CB37)</f>
        <v>1073</v>
      </c>
      <c r="DE37" s="121">
        <f>SUM(BA37,+CC37)</f>
        <v>0</v>
      </c>
      <c r="DF37" s="121">
        <f>SUM(BB37,+CD37)</f>
        <v>55955</v>
      </c>
      <c r="DG37" s="121">
        <f>SUM(BC37,+CE37)</f>
        <v>409002</v>
      </c>
      <c r="DH37" s="121">
        <f>SUM(BD37,+CF37)</f>
        <v>0</v>
      </c>
      <c r="DI37" s="121">
        <f>SUM(BE37,+CG37)</f>
        <v>391470</v>
      </c>
      <c r="DJ37" s="121">
        <f>SUM(BF37,+CH37)</f>
        <v>1058702</v>
      </c>
    </row>
    <row r="38" spans="1:114" s="136" customFormat="1" ht="13.5" customHeight="1" x14ac:dyDescent="0.15">
      <c r="A38" s="119" t="s">
        <v>29</v>
      </c>
      <c r="B38" s="120" t="s">
        <v>412</v>
      </c>
      <c r="C38" s="119" t="s">
        <v>413</v>
      </c>
      <c r="D38" s="121">
        <f>SUM(E38,+L38)</f>
        <v>904022</v>
      </c>
      <c r="E38" s="121">
        <f>SUM(F38:I38,K38)</f>
        <v>45655</v>
      </c>
      <c r="F38" s="121">
        <v>0</v>
      </c>
      <c r="G38" s="121">
        <v>116</v>
      </c>
      <c r="H38" s="121">
        <v>0</v>
      </c>
      <c r="I38" s="121">
        <v>42052</v>
      </c>
      <c r="J38" s="122" t="s">
        <v>446</v>
      </c>
      <c r="K38" s="121">
        <v>3487</v>
      </c>
      <c r="L38" s="121">
        <v>858367</v>
      </c>
      <c r="M38" s="121">
        <f>SUM(N38,+U38)</f>
        <v>223438</v>
      </c>
      <c r="N38" s="121">
        <f>SUM(O38:R38,T38)</f>
        <v>10849</v>
      </c>
      <c r="O38" s="121">
        <v>0</v>
      </c>
      <c r="P38" s="121">
        <v>0</v>
      </c>
      <c r="Q38" s="121">
        <v>0</v>
      </c>
      <c r="R38" s="121">
        <v>8700</v>
      </c>
      <c r="S38" s="122" t="s">
        <v>446</v>
      </c>
      <c r="T38" s="121">
        <v>2149</v>
      </c>
      <c r="U38" s="121">
        <v>212589</v>
      </c>
      <c r="V38" s="121">
        <f>+SUM(D38,M38)</f>
        <v>1127460</v>
      </c>
      <c r="W38" s="121">
        <f>+SUM(E38,N38)</f>
        <v>56504</v>
      </c>
      <c r="X38" s="121">
        <f>+SUM(F38,O38)</f>
        <v>0</v>
      </c>
      <c r="Y38" s="121">
        <f>+SUM(G38,P38)</f>
        <v>116</v>
      </c>
      <c r="Z38" s="121">
        <f>+SUM(H38,Q38)</f>
        <v>0</v>
      </c>
      <c r="AA38" s="121">
        <f>+SUM(I38,R38)</f>
        <v>50752</v>
      </c>
      <c r="AB38" s="122" t="str">
        <f>IF(+SUM(J38,S38)=0,"-",+SUM(J38,S38))</f>
        <v>-</v>
      </c>
      <c r="AC38" s="121">
        <f>+SUM(K38,T38)</f>
        <v>5636</v>
      </c>
      <c r="AD38" s="121">
        <f>+SUM(L38,U38)</f>
        <v>1070956</v>
      </c>
      <c r="AE38" s="121">
        <f>SUM(AF38,+AK38)</f>
        <v>79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79</v>
      </c>
      <c r="AL38" s="121">
        <v>6353</v>
      </c>
      <c r="AM38" s="121">
        <f>SUM(AN38,AS38,AW38,AX38,BD38)</f>
        <v>411734</v>
      </c>
      <c r="AN38" s="121">
        <f>SUM(AO38:AR38)</f>
        <v>318173</v>
      </c>
      <c r="AO38" s="121">
        <v>74766</v>
      </c>
      <c r="AP38" s="121">
        <v>243407</v>
      </c>
      <c r="AQ38" s="121">
        <v>0</v>
      </c>
      <c r="AR38" s="121">
        <v>0</v>
      </c>
      <c r="AS38" s="121">
        <f>SUM(AT38:AV38)</f>
        <v>20340</v>
      </c>
      <c r="AT38" s="121">
        <v>20340</v>
      </c>
      <c r="AU38" s="121">
        <v>0</v>
      </c>
      <c r="AV38" s="121">
        <v>0</v>
      </c>
      <c r="AW38" s="121">
        <v>0</v>
      </c>
      <c r="AX38" s="121">
        <f>SUM(AY38:BB38)</f>
        <v>73221</v>
      </c>
      <c r="AY38" s="121">
        <v>69015</v>
      </c>
      <c r="AZ38" s="121">
        <v>0</v>
      </c>
      <c r="BA38" s="121">
        <v>805</v>
      </c>
      <c r="BB38" s="121">
        <v>3401</v>
      </c>
      <c r="BC38" s="121">
        <v>484952</v>
      </c>
      <c r="BD38" s="121">
        <v>0</v>
      </c>
      <c r="BE38" s="121">
        <v>904</v>
      </c>
      <c r="BF38" s="121">
        <f>SUM(AE38,+AM38,+BE38)</f>
        <v>412717</v>
      </c>
      <c r="BG38" s="121">
        <f>SUM(BH38,+BM38)</f>
        <v>36854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36854</v>
      </c>
      <c r="BN38" s="121">
        <v>0</v>
      </c>
      <c r="BO38" s="121">
        <f>SUM(BP38,BU38,BY38,BZ38,CF38)</f>
        <v>186584</v>
      </c>
      <c r="BP38" s="121">
        <f>SUM(BQ38:BT38)</f>
        <v>52540</v>
      </c>
      <c r="BQ38" s="121">
        <v>52540</v>
      </c>
      <c r="BR38" s="121">
        <v>0</v>
      </c>
      <c r="BS38" s="121">
        <v>0</v>
      </c>
      <c r="BT38" s="121">
        <v>0</v>
      </c>
      <c r="BU38" s="121">
        <f>SUM(BV38:BX38)</f>
        <v>8047</v>
      </c>
      <c r="BV38" s="121">
        <v>0</v>
      </c>
      <c r="BW38" s="121">
        <v>8047</v>
      </c>
      <c r="BX38" s="121">
        <v>0</v>
      </c>
      <c r="BY38" s="121">
        <v>0</v>
      </c>
      <c r="BZ38" s="121">
        <f>SUM(CA38:CD38)</f>
        <v>125997</v>
      </c>
      <c r="CA38" s="121">
        <v>16461</v>
      </c>
      <c r="CB38" s="121">
        <v>108206</v>
      </c>
      <c r="CC38" s="121">
        <v>0</v>
      </c>
      <c r="CD38" s="121">
        <v>1330</v>
      </c>
      <c r="CE38" s="121">
        <v>0</v>
      </c>
      <c r="CF38" s="121">
        <v>0</v>
      </c>
      <c r="CG38" s="121">
        <v>0</v>
      </c>
      <c r="CH38" s="121">
        <f>SUM(BG38,+BO38,+CG38)</f>
        <v>223438</v>
      </c>
      <c r="CI38" s="121">
        <f>SUM(AE38,+BG38)</f>
        <v>36933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36933</v>
      </c>
      <c r="CP38" s="121">
        <f>SUM(AL38,+BN38)</f>
        <v>6353</v>
      </c>
      <c r="CQ38" s="121">
        <f>SUM(AM38,+BO38)</f>
        <v>598318</v>
      </c>
      <c r="CR38" s="121">
        <f>SUM(AN38,+BP38)</f>
        <v>370713</v>
      </c>
      <c r="CS38" s="121">
        <f>SUM(AO38,+BQ38)</f>
        <v>127306</v>
      </c>
      <c r="CT38" s="121">
        <f>SUM(AP38,+BR38)</f>
        <v>243407</v>
      </c>
      <c r="CU38" s="121">
        <f>SUM(AQ38,+BS38)</f>
        <v>0</v>
      </c>
      <c r="CV38" s="121">
        <f>SUM(AR38,+BT38)</f>
        <v>0</v>
      </c>
      <c r="CW38" s="121">
        <f>SUM(AS38,+BU38)</f>
        <v>28387</v>
      </c>
      <c r="CX38" s="121">
        <f>SUM(AT38,+BV38)</f>
        <v>20340</v>
      </c>
      <c r="CY38" s="121">
        <f>SUM(AU38,+BW38)</f>
        <v>8047</v>
      </c>
      <c r="CZ38" s="121">
        <f>SUM(AV38,+BX38)</f>
        <v>0</v>
      </c>
      <c r="DA38" s="121">
        <f>SUM(AW38,+BY38)</f>
        <v>0</v>
      </c>
      <c r="DB38" s="121">
        <f>SUM(AX38,+BZ38)</f>
        <v>199218</v>
      </c>
      <c r="DC38" s="121">
        <f>SUM(AY38,+CA38)</f>
        <v>85476</v>
      </c>
      <c r="DD38" s="121">
        <f>SUM(AZ38,+CB38)</f>
        <v>108206</v>
      </c>
      <c r="DE38" s="121">
        <f>SUM(BA38,+CC38)</f>
        <v>805</v>
      </c>
      <c r="DF38" s="121">
        <f>SUM(BB38,+CD38)</f>
        <v>4731</v>
      </c>
      <c r="DG38" s="121">
        <f>SUM(BC38,+CE38)</f>
        <v>484952</v>
      </c>
      <c r="DH38" s="121">
        <f>SUM(BD38,+CF38)</f>
        <v>0</v>
      </c>
      <c r="DI38" s="121">
        <f>SUM(BE38,+CG38)</f>
        <v>904</v>
      </c>
      <c r="DJ38" s="121">
        <f>SUM(BF38,+CH38)</f>
        <v>636155</v>
      </c>
    </row>
    <row r="39" spans="1:114" s="136" customFormat="1" ht="13.5" customHeight="1" x14ac:dyDescent="0.15">
      <c r="A39" s="119" t="s">
        <v>29</v>
      </c>
      <c r="B39" s="120" t="s">
        <v>414</v>
      </c>
      <c r="C39" s="119" t="s">
        <v>415</v>
      </c>
      <c r="D39" s="121">
        <f>SUM(E39,+L39)</f>
        <v>670016</v>
      </c>
      <c r="E39" s="121">
        <f>SUM(F39:I39,K39)</f>
        <v>27277</v>
      </c>
      <c r="F39" s="121">
        <v>0</v>
      </c>
      <c r="G39" s="121">
        <v>0</v>
      </c>
      <c r="H39" s="121">
        <v>0</v>
      </c>
      <c r="I39" s="121">
        <v>5473</v>
      </c>
      <c r="J39" s="122" t="s">
        <v>446</v>
      </c>
      <c r="K39" s="121">
        <v>21804</v>
      </c>
      <c r="L39" s="121">
        <v>642739</v>
      </c>
      <c r="M39" s="121">
        <f>SUM(N39,+U39)</f>
        <v>35059</v>
      </c>
      <c r="N39" s="121">
        <f>SUM(O39:R39,T39)</f>
        <v>716</v>
      </c>
      <c r="O39" s="121">
        <v>0</v>
      </c>
      <c r="P39" s="121">
        <v>0</v>
      </c>
      <c r="Q39" s="121">
        <v>0</v>
      </c>
      <c r="R39" s="121">
        <v>716</v>
      </c>
      <c r="S39" s="122" t="s">
        <v>446</v>
      </c>
      <c r="T39" s="121">
        <v>0</v>
      </c>
      <c r="U39" s="121">
        <v>34343</v>
      </c>
      <c r="V39" s="121">
        <f>+SUM(D39,M39)</f>
        <v>705075</v>
      </c>
      <c r="W39" s="121">
        <f>+SUM(E39,N39)</f>
        <v>27993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6189</v>
      </c>
      <c r="AB39" s="122" t="str">
        <f>IF(+SUM(J39,S39)=0,"-",+SUM(J39,S39))</f>
        <v>-</v>
      </c>
      <c r="AC39" s="121">
        <f>+SUM(K39,T39)</f>
        <v>21804</v>
      </c>
      <c r="AD39" s="121">
        <f>+SUM(L39,U39)</f>
        <v>677082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778</v>
      </c>
      <c r="AM39" s="121">
        <f>SUM(AN39,AS39,AW39,AX39,BD39)</f>
        <v>466746</v>
      </c>
      <c r="AN39" s="121">
        <f>SUM(AO39:AR39)</f>
        <v>85579</v>
      </c>
      <c r="AO39" s="121">
        <v>19555</v>
      </c>
      <c r="AP39" s="121">
        <v>66024</v>
      </c>
      <c r="AQ39" s="121">
        <v>0</v>
      </c>
      <c r="AR39" s="121">
        <v>0</v>
      </c>
      <c r="AS39" s="121">
        <f>SUM(AT39:AV39)</f>
        <v>2287</v>
      </c>
      <c r="AT39" s="121">
        <v>2287</v>
      </c>
      <c r="AU39" s="121">
        <v>0</v>
      </c>
      <c r="AV39" s="121">
        <v>0</v>
      </c>
      <c r="AW39" s="121">
        <v>0</v>
      </c>
      <c r="AX39" s="121">
        <f>SUM(AY39:BB39)</f>
        <v>378880</v>
      </c>
      <c r="AY39" s="121">
        <v>4050</v>
      </c>
      <c r="AZ39" s="121">
        <v>340361</v>
      </c>
      <c r="BA39" s="121">
        <v>34469</v>
      </c>
      <c r="BB39" s="121">
        <v>0</v>
      </c>
      <c r="BC39" s="121">
        <v>202492</v>
      </c>
      <c r="BD39" s="121">
        <v>0</v>
      </c>
      <c r="BE39" s="121">
        <v>0</v>
      </c>
      <c r="BF39" s="121">
        <f>SUM(AE39,+AM39,+BE39)</f>
        <v>466746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388</v>
      </c>
      <c r="BO39" s="121">
        <f>SUM(BP39,BU39,BY39,BZ39,CF39)</f>
        <v>23277</v>
      </c>
      <c r="BP39" s="121">
        <f>SUM(BQ39:BT39)</f>
        <v>13239</v>
      </c>
      <c r="BQ39" s="121">
        <v>13239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10038</v>
      </c>
      <c r="CA39" s="121">
        <v>0</v>
      </c>
      <c r="CB39" s="121">
        <v>10038</v>
      </c>
      <c r="CC39" s="121">
        <v>0</v>
      </c>
      <c r="CD39" s="121">
        <v>0</v>
      </c>
      <c r="CE39" s="121">
        <v>11394</v>
      </c>
      <c r="CF39" s="121">
        <v>0</v>
      </c>
      <c r="CG39" s="121">
        <v>0</v>
      </c>
      <c r="CH39" s="121">
        <f>SUM(BG39,+BO39,+CG39)</f>
        <v>23277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1166</v>
      </c>
      <c r="CQ39" s="121">
        <f>SUM(AM39,+BO39)</f>
        <v>490023</v>
      </c>
      <c r="CR39" s="121">
        <f>SUM(AN39,+BP39)</f>
        <v>98818</v>
      </c>
      <c r="CS39" s="121">
        <f>SUM(AO39,+BQ39)</f>
        <v>32794</v>
      </c>
      <c r="CT39" s="121">
        <f>SUM(AP39,+BR39)</f>
        <v>66024</v>
      </c>
      <c r="CU39" s="121">
        <f>SUM(AQ39,+BS39)</f>
        <v>0</v>
      </c>
      <c r="CV39" s="121">
        <f>SUM(AR39,+BT39)</f>
        <v>0</v>
      </c>
      <c r="CW39" s="121">
        <f>SUM(AS39,+BU39)</f>
        <v>2287</v>
      </c>
      <c r="CX39" s="121">
        <f>SUM(AT39,+BV39)</f>
        <v>2287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388918</v>
      </c>
      <c r="DC39" s="121">
        <f>SUM(AY39,+CA39)</f>
        <v>4050</v>
      </c>
      <c r="DD39" s="121">
        <f>SUM(AZ39,+CB39)</f>
        <v>350399</v>
      </c>
      <c r="DE39" s="121">
        <f>SUM(BA39,+CC39)</f>
        <v>34469</v>
      </c>
      <c r="DF39" s="121">
        <f>SUM(BB39,+CD39)</f>
        <v>0</v>
      </c>
      <c r="DG39" s="121">
        <f>SUM(BC39,+CE39)</f>
        <v>213886</v>
      </c>
      <c r="DH39" s="121">
        <f>SUM(BD39,+CF39)</f>
        <v>0</v>
      </c>
      <c r="DI39" s="121">
        <f>SUM(BE39,+CG39)</f>
        <v>0</v>
      </c>
      <c r="DJ39" s="121">
        <f>SUM(BF39,+CH39)</f>
        <v>490023</v>
      </c>
    </row>
    <row r="40" spans="1:114" s="136" customFormat="1" ht="13.5" customHeight="1" x14ac:dyDescent="0.15">
      <c r="A40" s="119" t="s">
        <v>29</v>
      </c>
      <c r="B40" s="120" t="s">
        <v>416</v>
      </c>
      <c r="C40" s="119" t="s">
        <v>417</v>
      </c>
      <c r="D40" s="121">
        <f>SUM(E40,+L40)</f>
        <v>782491</v>
      </c>
      <c r="E40" s="121">
        <f>SUM(F40:I40,K40)</f>
        <v>67223</v>
      </c>
      <c r="F40" s="121">
        <v>0</v>
      </c>
      <c r="G40" s="121">
        <v>0</v>
      </c>
      <c r="H40" s="121">
        <v>0</v>
      </c>
      <c r="I40" s="121">
        <v>63954</v>
      </c>
      <c r="J40" s="122" t="s">
        <v>446</v>
      </c>
      <c r="K40" s="121">
        <v>3269</v>
      </c>
      <c r="L40" s="121">
        <v>715268</v>
      </c>
      <c r="M40" s="121">
        <f>SUM(N40,+U40)</f>
        <v>286865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446</v>
      </c>
      <c r="T40" s="121">
        <v>0</v>
      </c>
      <c r="U40" s="121">
        <v>286865</v>
      </c>
      <c r="V40" s="121">
        <f>+SUM(D40,M40)</f>
        <v>1069356</v>
      </c>
      <c r="W40" s="121">
        <f>+SUM(E40,N40)</f>
        <v>67223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63954</v>
      </c>
      <c r="AB40" s="122" t="str">
        <f>IF(+SUM(J40,S40)=0,"-",+SUM(J40,S40))</f>
        <v>-</v>
      </c>
      <c r="AC40" s="121">
        <f>+SUM(K40,T40)</f>
        <v>3269</v>
      </c>
      <c r="AD40" s="121">
        <f>+SUM(L40,U40)</f>
        <v>1002133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341495</v>
      </c>
      <c r="AN40" s="121">
        <f>SUM(AO40:AR40)</f>
        <v>267447</v>
      </c>
      <c r="AO40" s="121">
        <v>267447</v>
      </c>
      <c r="AP40" s="121">
        <v>0</v>
      </c>
      <c r="AQ40" s="121">
        <v>0</v>
      </c>
      <c r="AR40" s="121">
        <v>0</v>
      </c>
      <c r="AS40" s="121">
        <f>SUM(AT40:AV40)</f>
        <v>26637</v>
      </c>
      <c r="AT40" s="121">
        <v>26637</v>
      </c>
      <c r="AU40" s="121">
        <v>0</v>
      </c>
      <c r="AV40" s="121">
        <v>0</v>
      </c>
      <c r="AW40" s="121">
        <v>0</v>
      </c>
      <c r="AX40" s="121">
        <f>SUM(AY40:BB40)</f>
        <v>47411</v>
      </c>
      <c r="AY40" s="121">
        <v>47411</v>
      </c>
      <c r="AZ40" s="121">
        <v>0</v>
      </c>
      <c r="BA40" s="121">
        <v>0</v>
      </c>
      <c r="BB40" s="121">
        <v>0</v>
      </c>
      <c r="BC40" s="121">
        <v>435274</v>
      </c>
      <c r="BD40" s="121">
        <v>0</v>
      </c>
      <c r="BE40" s="121">
        <v>5722</v>
      </c>
      <c r="BF40" s="121">
        <f>SUM(AE40,+AM40,+BE40)</f>
        <v>347217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286865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814</v>
      </c>
      <c r="BV40" s="121">
        <v>0</v>
      </c>
      <c r="BW40" s="121">
        <v>183</v>
      </c>
      <c r="BX40" s="121">
        <v>631</v>
      </c>
      <c r="BY40" s="121">
        <v>0</v>
      </c>
      <c r="BZ40" s="121">
        <f>SUM(CA40:CD40)</f>
        <v>274943</v>
      </c>
      <c r="CA40" s="121">
        <v>0</v>
      </c>
      <c r="CB40" s="121">
        <v>247373</v>
      </c>
      <c r="CC40" s="121">
        <v>24692</v>
      </c>
      <c r="CD40" s="121">
        <v>2878</v>
      </c>
      <c r="CE40" s="121">
        <v>0</v>
      </c>
      <c r="CF40" s="121">
        <v>11108</v>
      </c>
      <c r="CG40" s="121">
        <v>0</v>
      </c>
      <c r="CH40" s="121">
        <f>SUM(BG40,+BO40,+CG40)</f>
        <v>286865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628360</v>
      </c>
      <c r="CR40" s="121">
        <f>SUM(AN40,+BP40)</f>
        <v>267447</v>
      </c>
      <c r="CS40" s="121">
        <f>SUM(AO40,+BQ40)</f>
        <v>267447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27451</v>
      </c>
      <c r="CX40" s="121">
        <f>SUM(AT40,+BV40)</f>
        <v>26637</v>
      </c>
      <c r="CY40" s="121">
        <f>SUM(AU40,+BW40)</f>
        <v>183</v>
      </c>
      <c r="CZ40" s="121">
        <f>SUM(AV40,+BX40)</f>
        <v>631</v>
      </c>
      <c r="DA40" s="121">
        <f>SUM(AW40,+BY40)</f>
        <v>0</v>
      </c>
      <c r="DB40" s="121">
        <f>SUM(AX40,+BZ40)</f>
        <v>322354</v>
      </c>
      <c r="DC40" s="121">
        <f>SUM(AY40,+CA40)</f>
        <v>47411</v>
      </c>
      <c r="DD40" s="121">
        <f>SUM(AZ40,+CB40)</f>
        <v>247373</v>
      </c>
      <c r="DE40" s="121">
        <f>SUM(BA40,+CC40)</f>
        <v>24692</v>
      </c>
      <c r="DF40" s="121">
        <f>SUM(BB40,+CD40)</f>
        <v>2878</v>
      </c>
      <c r="DG40" s="121">
        <f>SUM(BC40,+CE40)</f>
        <v>435274</v>
      </c>
      <c r="DH40" s="121">
        <f>SUM(BD40,+CF40)</f>
        <v>11108</v>
      </c>
      <c r="DI40" s="121">
        <f>SUM(BE40,+CG40)</f>
        <v>5722</v>
      </c>
      <c r="DJ40" s="121">
        <f>SUM(BF40,+CH40)</f>
        <v>634082</v>
      </c>
    </row>
    <row r="41" spans="1:114" s="136" customFormat="1" ht="13.5" customHeight="1" x14ac:dyDescent="0.15">
      <c r="A41" s="119" t="s">
        <v>29</v>
      </c>
      <c r="B41" s="120" t="s">
        <v>418</v>
      </c>
      <c r="C41" s="119" t="s">
        <v>419</v>
      </c>
      <c r="D41" s="121">
        <f>SUM(E41,+L41)</f>
        <v>607962</v>
      </c>
      <c r="E41" s="121">
        <f>SUM(F41:I41,K41)</f>
        <v>23786</v>
      </c>
      <c r="F41" s="121">
        <v>0</v>
      </c>
      <c r="G41" s="121">
        <v>0</v>
      </c>
      <c r="H41" s="121">
        <v>0</v>
      </c>
      <c r="I41" s="121">
        <v>20529</v>
      </c>
      <c r="J41" s="122" t="s">
        <v>446</v>
      </c>
      <c r="K41" s="121">
        <v>3257</v>
      </c>
      <c r="L41" s="121">
        <v>584176</v>
      </c>
      <c r="M41" s="121">
        <f>SUM(N41,+U41)</f>
        <v>43575</v>
      </c>
      <c r="N41" s="121">
        <f>SUM(O41:R41,T41)</f>
        <v>4002</v>
      </c>
      <c r="O41" s="121">
        <v>0</v>
      </c>
      <c r="P41" s="121">
        <v>0</v>
      </c>
      <c r="Q41" s="121">
        <v>0</v>
      </c>
      <c r="R41" s="121">
        <v>4002</v>
      </c>
      <c r="S41" s="122" t="s">
        <v>446</v>
      </c>
      <c r="T41" s="121">
        <v>0</v>
      </c>
      <c r="U41" s="121">
        <v>39573</v>
      </c>
      <c r="V41" s="121">
        <f>+SUM(D41,M41)</f>
        <v>651537</v>
      </c>
      <c r="W41" s="121">
        <f>+SUM(E41,N41)</f>
        <v>27788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24531</v>
      </c>
      <c r="AB41" s="122" t="str">
        <f>IF(+SUM(J41,S41)=0,"-",+SUM(J41,S41))</f>
        <v>-</v>
      </c>
      <c r="AC41" s="121">
        <f>+SUM(K41,T41)</f>
        <v>3257</v>
      </c>
      <c r="AD41" s="121">
        <f>+SUM(L41,U41)</f>
        <v>623749</v>
      </c>
      <c r="AE41" s="121">
        <f>SUM(AF41,+AK41)</f>
        <v>422</v>
      </c>
      <c r="AF41" s="121">
        <f>SUM(AG41:AJ41)</f>
        <v>422</v>
      </c>
      <c r="AG41" s="121">
        <v>0</v>
      </c>
      <c r="AH41" s="121">
        <v>0</v>
      </c>
      <c r="AI41" s="121">
        <v>0</v>
      </c>
      <c r="AJ41" s="121">
        <v>422</v>
      </c>
      <c r="AK41" s="121">
        <v>0</v>
      </c>
      <c r="AL41" s="121">
        <v>0</v>
      </c>
      <c r="AM41" s="121">
        <f>SUM(AN41,AS41,AW41,AX41,BD41)</f>
        <v>607540</v>
      </c>
      <c r="AN41" s="121">
        <f>SUM(AO41:AR41)</f>
        <v>27239</v>
      </c>
      <c r="AO41" s="121">
        <v>27239</v>
      </c>
      <c r="AP41" s="121">
        <v>0</v>
      </c>
      <c r="AQ41" s="121">
        <v>0</v>
      </c>
      <c r="AR41" s="121">
        <v>0</v>
      </c>
      <c r="AS41" s="121">
        <f>SUM(AT41:AV41)</f>
        <v>275418</v>
      </c>
      <c r="AT41" s="121">
        <v>989</v>
      </c>
      <c r="AU41" s="121">
        <v>274429</v>
      </c>
      <c r="AV41" s="121">
        <v>0</v>
      </c>
      <c r="AW41" s="121">
        <v>0</v>
      </c>
      <c r="AX41" s="121">
        <f>SUM(AY41:BB41)</f>
        <v>304883</v>
      </c>
      <c r="AY41" s="121">
        <v>93772</v>
      </c>
      <c r="AZ41" s="121">
        <v>174854</v>
      </c>
      <c r="BA41" s="121">
        <v>25045</v>
      </c>
      <c r="BB41" s="121">
        <v>11212</v>
      </c>
      <c r="BC41" s="121">
        <v>0</v>
      </c>
      <c r="BD41" s="121">
        <v>0</v>
      </c>
      <c r="BE41" s="121">
        <v>0</v>
      </c>
      <c r="BF41" s="121">
        <f>SUM(AE41,+AM41,+BE41)</f>
        <v>607962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43575</v>
      </c>
      <c r="BP41" s="121">
        <f>SUM(BQ41:BT41)</f>
        <v>7165</v>
      </c>
      <c r="BQ41" s="121">
        <v>7165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36410</v>
      </c>
      <c r="CA41" s="121">
        <v>14301</v>
      </c>
      <c r="CB41" s="121">
        <v>22109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43575</v>
      </c>
      <c r="CI41" s="121">
        <f>SUM(AE41,+BG41)</f>
        <v>422</v>
      </c>
      <c r="CJ41" s="121">
        <f>SUM(AF41,+BH41)</f>
        <v>422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422</v>
      </c>
      <c r="CO41" s="121">
        <f>SUM(AK41,+BM41)</f>
        <v>0</v>
      </c>
      <c r="CP41" s="121">
        <f>SUM(AL41,+BN41)</f>
        <v>0</v>
      </c>
      <c r="CQ41" s="121">
        <f>SUM(AM41,+BO41)</f>
        <v>651115</v>
      </c>
      <c r="CR41" s="121">
        <f>SUM(AN41,+BP41)</f>
        <v>34404</v>
      </c>
      <c r="CS41" s="121">
        <f>SUM(AO41,+BQ41)</f>
        <v>34404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275418</v>
      </c>
      <c r="CX41" s="121">
        <f>SUM(AT41,+BV41)</f>
        <v>989</v>
      </c>
      <c r="CY41" s="121">
        <f>SUM(AU41,+BW41)</f>
        <v>274429</v>
      </c>
      <c r="CZ41" s="121">
        <f>SUM(AV41,+BX41)</f>
        <v>0</v>
      </c>
      <c r="DA41" s="121">
        <f>SUM(AW41,+BY41)</f>
        <v>0</v>
      </c>
      <c r="DB41" s="121">
        <f>SUM(AX41,+BZ41)</f>
        <v>341293</v>
      </c>
      <c r="DC41" s="121">
        <f>SUM(AY41,+CA41)</f>
        <v>108073</v>
      </c>
      <c r="DD41" s="121">
        <f>SUM(AZ41,+CB41)</f>
        <v>196963</v>
      </c>
      <c r="DE41" s="121">
        <f>SUM(BA41,+CC41)</f>
        <v>25045</v>
      </c>
      <c r="DF41" s="121">
        <f>SUM(BB41,+CD41)</f>
        <v>11212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651537</v>
      </c>
    </row>
    <row r="42" spans="1:114" s="136" customFormat="1" ht="13.5" customHeight="1" x14ac:dyDescent="0.15">
      <c r="A42" s="119" t="s">
        <v>29</v>
      </c>
      <c r="B42" s="120" t="s">
        <v>420</v>
      </c>
      <c r="C42" s="119" t="s">
        <v>421</v>
      </c>
      <c r="D42" s="121">
        <f>SUM(E42,+L42)</f>
        <v>303369</v>
      </c>
      <c r="E42" s="121">
        <f>SUM(F42:I42,K42)</f>
        <v>30468</v>
      </c>
      <c r="F42" s="121">
        <v>6699</v>
      </c>
      <c r="G42" s="121">
        <v>18101</v>
      </c>
      <c r="H42" s="121">
        <v>0</v>
      </c>
      <c r="I42" s="121">
        <v>2361</v>
      </c>
      <c r="J42" s="122" t="s">
        <v>446</v>
      </c>
      <c r="K42" s="121">
        <v>3307</v>
      </c>
      <c r="L42" s="121">
        <v>272901</v>
      </c>
      <c r="M42" s="121">
        <f>SUM(N42,+U42)</f>
        <v>50586</v>
      </c>
      <c r="N42" s="121">
        <f>SUM(O42:R42,T42)</f>
        <v>30572</v>
      </c>
      <c r="O42" s="121">
        <v>0</v>
      </c>
      <c r="P42" s="121">
        <v>0</v>
      </c>
      <c r="Q42" s="121">
        <v>0</v>
      </c>
      <c r="R42" s="121">
        <v>2091</v>
      </c>
      <c r="S42" s="122" t="s">
        <v>446</v>
      </c>
      <c r="T42" s="121">
        <v>28481</v>
      </c>
      <c r="U42" s="121">
        <v>20014</v>
      </c>
      <c r="V42" s="121">
        <f>+SUM(D42,M42)</f>
        <v>353955</v>
      </c>
      <c r="W42" s="121">
        <f>+SUM(E42,N42)</f>
        <v>61040</v>
      </c>
      <c r="X42" s="121">
        <f>+SUM(F42,O42)</f>
        <v>6699</v>
      </c>
      <c r="Y42" s="121">
        <f>+SUM(G42,P42)</f>
        <v>18101</v>
      </c>
      <c r="Z42" s="121">
        <f>+SUM(H42,Q42)</f>
        <v>0</v>
      </c>
      <c r="AA42" s="121">
        <f>+SUM(I42,R42)</f>
        <v>4452</v>
      </c>
      <c r="AB42" s="122" t="str">
        <f>IF(+SUM(J42,S42)=0,"-",+SUM(J42,S42))</f>
        <v>-</v>
      </c>
      <c r="AC42" s="121">
        <f>+SUM(K42,T42)</f>
        <v>31788</v>
      </c>
      <c r="AD42" s="121">
        <f>+SUM(L42,U42)</f>
        <v>292915</v>
      </c>
      <c r="AE42" s="121">
        <f>SUM(AF42,+AK42)</f>
        <v>239</v>
      </c>
      <c r="AF42" s="121">
        <f>SUM(AG42:AJ42)</f>
        <v>239</v>
      </c>
      <c r="AG42" s="121">
        <v>0</v>
      </c>
      <c r="AH42" s="121">
        <v>0</v>
      </c>
      <c r="AI42" s="121">
        <v>239</v>
      </c>
      <c r="AJ42" s="121">
        <v>0</v>
      </c>
      <c r="AK42" s="121">
        <v>0</v>
      </c>
      <c r="AL42" s="121">
        <v>0</v>
      </c>
      <c r="AM42" s="121">
        <f>SUM(AN42,AS42,AW42,AX42,BD42)</f>
        <v>171242</v>
      </c>
      <c r="AN42" s="121">
        <f>SUM(AO42:AR42)</f>
        <v>78801</v>
      </c>
      <c r="AO42" s="121">
        <v>17231</v>
      </c>
      <c r="AP42" s="121">
        <v>61570</v>
      </c>
      <c r="AQ42" s="121">
        <v>0</v>
      </c>
      <c r="AR42" s="121">
        <v>0</v>
      </c>
      <c r="AS42" s="121">
        <f>SUM(AT42:AV42)</f>
        <v>10567</v>
      </c>
      <c r="AT42" s="121">
        <v>10567</v>
      </c>
      <c r="AU42" s="121">
        <v>0</v>
      </c>
      <c r="AV42" s="121">
        <v>0</v>
      </c>
      <c r="AW42" s="121">
        <v>0</v>
      </c>
      <c r="AX42" s="121">
        <f>SUM(AY42:BB42)</f>
        <v>81874</v>
      </c>
      <c r="AY42" s="121">
        <v>81874</v>
      </c>
      <c r="AZ42" s="121">
        <v>0</v>
      </c>
      <c r="BA42" s="121">
        <v>0</v>
      </c>
      <c r="BB42" s="121">
        <v>0</v>
      </c>
      <c r="BC42" s="121">
        <v>98977</v>
      </c>
      <c r="BD42" s="121">
        <v>0</v>
      </c>
      <c r="BE42" s="121">
        <v>32911</v>
      </c>
      <c r="BF42" s="121">
        <f>SUM(AE42,+AM42,+BE42)</f>
        <v>204392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50586</v>
      </c>
      <c r="BP42" s="121">
        <f>SUM(BQ42:BT42)</f>
        <v>9908</v>
      </c>
      <c r="BQ42" s="121">
        <v>4308</v>
      </c>
      <c r="BR42" s="121">
        <v>5600</v>
      </c>
      <c r="BS42" s="121">
        <v>0</v>
      </c>
      <c r="BT42" s="121">
        <v>0</v>
      </c>
      <c r="BU42" s="121">
        <f>SUM(BV42:BX42)</f>
        <v>18672</v>
      </c>
      <c r="BV42" s="121">
        <v>410</v>
      </c>
      <c r="BW42" s="121">
        <v>18262</v>
      </c>
      <c r="BX42" s="121">
        <v>0</v>
      </c>
      <c r="BY42" s="121">
        <v>0</v>
      </c>
      <c r="BZ42" s="121">
        <f>SUM(CA42:CD42)</f>
        <v>22006</v>
      </c>
      <c r="CA42" s="121">
        <v>0</v>
      </c>
      <c r="CB42" s="121">
        <v>22006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50586</v>
      </c>
      <c r="CI42" s="121">
        <f>SUM(AE42,+BG42)</f>
        <v>239</v>
      </c>
      <c r="CJ42" s="121">
        <f>SUM(AF42,+BH42)</f>
        <v>239</v>
      </c>
      <c r="CK42" s="121">
        <f>SUM(AG42,+BI42)</f>
        <v>0</v>
      </c>
      <c r="CL42" s="121">
        <f>SUM(AH42,+BJ42)</f>
        <v>0</v>
      </c>
      <c r="CM42" s="121">
        <f>SUM(AI42,+BK42)</f>
        <v>239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221828</v>
      </c>
      <c r="CR42" s="121">
        <f>SUM(AN42,+BP42)</f>
        <v>88709</v>
      </c>
      <c r="CS42" s="121">
        <f>SUM(AO42,+BQ42)</f>
        <v>21539</v>
      </c>
      <c r="CT42" s="121">
        <f>SUM(AP42,+BR42)</f>
        <v>67170</v>
      </c>
      <c r="CU42" s="121">
        <f>SUM(AQ42,+BS42)</f>
        <v>0</v>
      </c>
      <c r="CV42" s="121">
        <f>SUM(AR42,+BT42)</f>
        <v>0</v>
      </c>
      <c r="CW42" s="121">
        <f>SUM(AS42,+BU42)</f>
        <v>29239</v>
      </c>
      <c r="CX42" s="121">
        <f>SUM(AT42,+BV42)</f>
        <v>10977</v>
      </c>
      <c r="CY42" s="121">
        <f>SUM(AU42,+BW42)</f>
        <v>18262</v>
      </c>
      <c r="CZ42" s="121">
        <f>SUM(AV42,+BX42)</f>
        <v>0</v>
      </c>
      <c r="DA42" s="121">
        <f>SUM(AW42,+BY42)</f>
        <v>0</v>
      </c>
      <c r="DB42" s="121">
        <f>SUM(AX42,+BZ42)</f>
        <v>103880</v>
      </c>
      <c r="DC42" s="121">
        <f>SUM(AY42,+CA42)</f>
        <v>81874</v>
      </c>
      <c r="DD42" s="121">
        <f>SUM(AZ42,+CB42)</f>
        <v>22006</v>
      </c>
      <c r="DE42" s="121">
        <f>SUM(BA42,+CC42)</f>
        <v>0</v>
      </c>
      <c r="DF42" s="121">
        <f>SUM(BB42,+CD42)</f>
        <v>0</v>
      </c>
      <c r="DG42" s="121">
        <f>SUM(BC42,+CE42)</f>
        <v>98977</v>
      </c>
      <c r="DH42" s="121">
        <f>SUM(BD42,+CF42)</f>
        <v>0</v>
      </c>
      <c r="DI42" s="121">
        <f>SUM(BE42,+CG42)</f>
        <v>32911</v>
      </c>
      <c r="DJ42" s="121">
        <f>SUM(BF42,+CH42)</f>
        <v>254978</v>
      </c>
    </row>
    <row r="43" spans="1:114" s="136" customFormat="1" ht="13.5" customHeight="1" x14ac:dyDescent="0.15">
      <c r="A43" s="119" t="s">
        <v>29</v>
      </c>
      <c r="B43" s="120" t="s">
        <v>424</v>
      </c>
      <c r="C43" s="119" t="s">
        <v>425</v>
      </c>
      <c r="D43" s="121">
        <f>SUM(E43,+L43)</f>
        <v>184970</v>
      </c>
      <c r="E43" s="121">
        <f>SUM(F43:I43,K43)</f>
        <v>4710</v>
      </c>
      <c r="F43" s="121">
        <v>0</v>
      </c>
      <c r="G43" s="121">
        <v>0</v>
      </c>
      <c r="H43" s="121">
        <v>1930</v>
      </c>
      <c r="I43" s="121">
        <v>2780</v>
      </c>
      <c r="J43" s="122" t="s">
        <v>446</v>
      </c>
      <c r="K43" s="121">
        <v>0</v>
      </c>
      <c r="L43" s="121">
        <v>180260</v>
      </c>
      <c r="M43" s="121">
        <f>SUM(N43,+U43)</f>
        <v>92768</v>
      </c>
      <c r="N43" s="121">
        <f>SUM(O43:R43,T43)</f>
        <v>24212</v>
      </c>
      <c r="O43" s="121">
        <v>0</v>
      </c>
      <c r="P43" s="121">
        <v>0</v>
      </c>
      <c r="Q43" s="121">
        <v>0</v>
      </c>
      <c r="R43" s="121">
        <v>24212</v>
      </c>
      <c r="S43" s="122" t="s">
        <v>446</v>
      </c>
      <c r="T43" s="121">
        <v>0</v>
      </c>
      <c r="U43" s="121">
        <v>68556</v>
      </c>
      <c r="V43" s="121">
        <f>+SUM(D43,M43)</f>
        <v>277738</v>
      </c>
      <c r="W43" s="121">
        <f>+SUM(E43,N43)</f>
        <v>28922</v>
      </c>
      <c r="X43" s="121">
        <f>+SUM(F43,O43)</f>
        <v>0</v>
      </c>
      <c r="Y43" s="121">
        <f>+SUM(G43,P43)</f>
        <v>0</v>
      </c>
      <c r="Z43" s="121">
        <f>+SUM(H43,Q43)</f>
        <v>1930</v>
      </c>
      <c r="AA43" s="121">
        <f>+SUM(I43,R43)</f>
        <v>26992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248816</v>
      </c>
      <c r="AE43" s="121">
        <f>SUM(AF43,+AK43)</f>
        <v>107</v>
      </c>
      <c r="AF43" s="121">
        <f>SUM(AG43:AJ43)</f>
        <v>107</v>
      </c>
      <c r="AG43" s="121">
        <v>0</v>
      </c>
      <c r="AH43" s="121">
        <v>0</v>
      </c>
      <c r="AI43" s="121">
        <v>107</v>
      </c>
      <c r="AJ43" s="121">
        <v>0</v>
      </c>
      <c r="AK43" s="121">
        <v>0</v>
      </c>
      <c r="AL43" s="121">
        <v>0</v>
      </c>
      <c r="AM43" s="121">
        <f>SUM(AN43,AS43,AW43,AX43,BD43)</f>
        <v>105436</v>
      </c>
      <c r="AN43" s="121">
        <f>SUM(AO43:AR43)</f>
        <v>27012</v>
      </c>
      <c r="AO43" s="121">
        <v>18920</v>
      </c>
      <c r="AP43" s="121">
        <v>8092</v>
      </c>
      <c r="AQ43" s="121">
        <v>0</v>
      </c>
      <c r="AR43" s="121">
        <v>0</v>
      </c>
      <c r="AS43" s="121">
        <f>SUM(AT43:AV43)</f>
        <v>10</v>
      </c>
      <c r="AT43" s="121">
        <v>10</v>
      </c>
      <c r="AU43" s="121">
        <v>0</v>
      </c>
      <c r="AV43" s="121">
        <v>0</v>
      </c>
      <c r="AW43" s="121">
        <v>0</v>
      </c>
      <c r="AX43" s="121">
        <f>SUM(AY43:BB43)</f>
        <v>78414</v>
      </c>
      <c r="AY43" s="121">
        <v>78414</v>
      </c>
      <c r="AZ43" s="121">
        <v>0</v>
      </c>
      <c r="BA43" s="121">
        <v>0</v>
      </c>
      <c r="BB43" s="121">
        <v>0</v>
      </c>
      <c r="BC43" s="121">
        <v>60200</v>
      </c>
      <c r="BD43" s="121">
        <v>0</v>
      </c>
      <c r="BE43" s="121">
        <v>19227</v>
      </c>
      <c r="BF43" s="121">
        <f>SUM(AE43,+AM43,+BE43)</f>
        <v>124770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92768</v>
      </c>
      <c r="BP43" s="121">
        <f>SUM(BQ43:BT43)</f>
        <v>11882</v>
      </c>
      <c r="BQ43" s="121">
        <v>11882</v>
      </c>
      <c r="BR43" s="121">
        <v>0</v>
      </c>
      <c r="BS43" s="121">
        <v>0</v>
      </c>
      <c r="BT43" s="121">
        <v>0</v>
      </c>
      <c r="BU43" s="121">
        <f>SUM(BV43:BX43)</f>
        <v>27014</v>
      </c>
      <c r="BV43" s="121">
        <v>0</v>
      </c>
      <c r="BW43" s="121">
        <v>27014</v>
      </c>
      <c r="BX43" s="121">
        <v>0</v>
      </c>
      <c r="BY43" s="121">
        <v>0</v>
      </c>
      <c r="BZ43" s="121">
        <f>SUM(CA43:CD43)</f>
        <v>53872</v>
      </c>
      <c r="CA43" s="121">
        <v>22531</v>
      </c>
      <c r="CB43" s="121">
        <v>30285</v>
      </c>
      <c r="CC43" s="121">
        <v>1056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92768</v>
      </c>
      <c r="CI43" s="121">
        <f>SUM(AE43,+BG43)</f>
        <v>107</v>
      </c>
      <c r="CJ43" s="121">
        <f>SUM(AF43,+BH43)</f>
        <v>107</v>
      </c>
      <c r="CK43" s="121">
        <f>SUM(AG43,+BI43)</f>
        <v>0</v>
      </c>
      <c r="CL43" s="121">
        <f>SUM(AH43,+BJ43)</f>
        <v>0</v>
      </c>
      <c r="CM43" s="121">
        <f>SUM(AI43,+BK43)</f>
        <v>107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198204</v>
      </c>
      <c r="CR43" s="121">
        <f>SUM(AN43,+BP43)</f>
        <v>38894</v>
      </c>
      <c r="CS43" s="121">
        <f>SUM(AO43,+BQ43)</f>
        <v>30802</v>
      </c>
      <c r="CT43" s="121">
        <f>SUM(AP43,+BR43)</f>
        <v>8092</v>
      </c>
      <c r="CU43" s="121">
        <f>SUM(AQ43,+BS43)</f>
        <v>0</v>
      </c>
      <c r="CV43" s="121">
        <f>SUM(AR43,+BT43)</f>
        <v>0</v>
      </c>
      <c r="CW43" s="121">
        <f>SUM(AS43,+BU43)</f>
        <v>27024</v>
      </c>
      <c r="CX43" s="121">
        <f>SUM(AT43,+BV43)</f>
        <v>10</v>
      </c>
      <c r="CY43" s="121">
        <f>SUM(AU43,+BW43)</f>
        <v>27014</v>
      </c>
      <c r="CZ43" s="121">
        <f>SUM(AV43,+BX43)</f>
        <v>0</v>
      </c>
      <c r="DA43" s="121">
        <f>SUM(AW43,+BY43)</f>
        <v>0</v>
      </c>
      <c r="DB43" s="121">
        <f>SUM(AX43,+BZ43)</f>
        <v>132286</v>
      </c>
      <c r="DC43" s="121">
        <f>SUM(AY43,+CA43)</f>
        <v>100945</v>
      </c>
      <c r="DD43" s="121">
        <f>SUM(AZ43,+CB43)</f>
        <v>30285</v>
      </c>
      <c r="DE43" s="121">
        <f>SUM(BA43,+CC43)</f>
        <v>1056</v>
      </c>
      <c r="DF43" s="121">
        <f>SUM(BB43,+CD43)</f>
        <v>0</v>
      </c>
      <c r="DG43" s="121">
        <f>SUM(BC43,+CE43)</f>
        <v>60200</v>
      </c>
      <c r="DH43" s="121">
        <f>SUM(BD43,+CF43)</f>
        <v>0</v>
      </c>
      <c r="DI43" s="121">
        <f>SUM(BE43,+CG43)</f>
        <v>19227</v>
      </c>
      <c r="DJ43" s="121">
        <f>SUM(BF43,+CH43)</f>
        <v>217538</v>
      </c>
    </row>
    <row r="44" spans="1:114" s="136" customFormat="1" ht="13.5" customHeight="1" x14ac:dyDescent="0.15">
      <c r="A44" s="119" t="s">
        <v>29</v>
      </c>
      <c r="B44" s="120" t="s">
        <v>426</v>
      </c>
      <c r="C44" s="119" t="s">
        <v>427</v>
      </c>
      <c r="D44" s="121">
        <f>SUM(E44,+L44)</f>
        <v>661795</v>
      </c>
      <c r="E44" s="121">
        <f>SUM(F44:I44,K44)</f>
        <v>252845</v>
      </c>
      <c r="F44" s="121">
        <v>0</v>
      </c>
      <c r="G44" s="121">
        <v>0</v>
      </c>
      <c r="H44" s="121">
        <v>220000</v>
      </c>
      <c r="I44" s="121">
        <v>32845</v>
      </c>
      <c r="J44" s="122" t="s">
        <v>446</v>
      </c>
      <c r="K44" s="121">
        <v>0</v>
      </c>
      <c r="L44" s="121">
        <v>408950</v>
      </c>
      <c r="M44" s="121">
        <f>SUM(N44,+U44)</f>
        <v>30500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446</v>
      </c>
      <c r="T44" s="121">
        <v>0</v>
      </c>
      <c r="U44" s="121">
        <v>30500</v>
      </c>
      <c r="V44" s="121">
        <f>+SUM(D44,M44)</f>
        <v>692295</v>
      </c>
      <c r="W44" s="121">
        <f>+SUM(E44,N44)</f>
        <v>252845</v>
      </c>
      <c r="X44" s="121">
        <f>+SUM(F44,O44)</f>
        <v>0</v>
      </c>
      <c r="Y44" s="121">
        <f>+SUM(G44,P44)</f>
        <v>0</v>
      </c>
      <c r="Z44" s="121">
        <f>+SUM(H44,Q44)</f>
        <v>220000</v>
      </c>
      <c r="AA44" s="121">
        <f>+SUM(I44,R44)</f>
        <v>32845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439450</v>
      </c>
      <c r="AE44" s="121">
        <f>SUM(AF44,+AK44)</f>
        <v>220462</v>
      </c>
      <c r="AF44" s="121">
        <f>SUM(AG44:AJ44)</f>
        <v>220462</v>
      </c>
      <c r="AG44" s="121">
        <v>0</v>
      </c>
      <c r="AH44" s="121">
        <v>220050</v>
      </c>
      <c r="AI44" s="121">
        <v>412</v>
      </c>
      <c r="AJ44" s="121">
        <v>0</v>
      </c>
      <c r="AK44" s="121">
        <v>0</v>
      </c>
      <c r="AL44" s="121">
        <v>0</v>
      </c>
      <c r="AM44" s="121">
        <f>SUM(AN44,AS44,AW44,AX44,BD44)</f>
        <v>425569</v>
      </c>
      <c r="AN44" s="121">
        <f>SUM(AO44:AR44)</f>
        <v>17176</v>
      </c>
      <c r="AO44" s="121">
        <v>17176</v>
      </c>
      <c r="AP44" s="121">
        <v>0</v>
      </c>
      <c r="AQ44" s="121">
        <v>0</v>
      </c>
      <c r="AR44" s="121">
        <v>0</v>
      </c>
      <c r="AS44" s="121">
        <f>SUM(AT44:AV44)</f>
        <v>231977</v>
      </c>
      <c r="AT44" s="121">
        <v>0</v>
      </c>
      <c r="AU44" s="121">
        <v>231977</v>
      </c>
      <c r="AV44" s="121">
        <v>0</v>
      </c>
      <c r="AW44" s="121">
        <v>0</v>
      </c>
      <c r="AX44" s="121">
        <f>SUM(AY44:BB44)</f>
        <v>176416</v>
      </c>
      <c r="AY44" s="121">
        <v>131843</v>
      </c>
      <c r="AZ44" s="121">
        <v>0</v>
      </c>
      <c r="BA44" s="121">
        <v>44573</v>
      </c>
      <c r="BB44" s="121">
        <v>0</v>
      </c>
      <c r="BC44" s="121">
        <v>0</v>
      </c>
      <c r="BD44" s="121">
        <v>0</v>
      </c>
      <c r="BE44" s="121">
        <v>15764</v>
      </c>
      <c r="BF44" s="121">
        <f>SUM(AE44,+AM44,+BE44)</f>
        <v>661795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30500</v>
      </c>
      <c r="BP44" s="121">
        <f>SUM(BQ44:BT44)</f>
        <v>8588</v>
      </c>
      <c r="BQ44" s="121">
        <v>8588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21912</v>
      </c>
      <c r="CA44" s="121">
        <v>0</v>
      </c>
      <c r="CB44" s="121">
        <v>21912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30500</v>
      </c>
      <c r="CI44" s="121">
        <f>SUM(AE44,+BG44)</f>
        <v>220462</v>
      </c>
      <c r="CJ44" s="121">
        <f>SUM(AF44,+BH44)</f>
        <v>220462</v>
      </c>
      <c r="CK44" s="121">
        <f>SUM(AG44,+BI44)</f>
        <v>0</v>
      </c>
      <c r="CL44" s="121">
        <f>SUM(AH44,+BJ44)</f>
        <v>220050</v>
      </c>
      <c r="CM44" s="121">
        <f>SUM(AI44,+BK44)</f>
        <v>412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456069</v>
      </c>
      <c r="CR44" s="121">
        <f>SUM(AN44,+BP44)</f>
        <v>25764</v>
      </c>
      <c r="CS44" s="121">
        <f>SUM(AO44,+BQ44)</f>
        <v>25764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231977</v>
      </c>
      <c r="CX44" s="121">
        <f>SUM(AT44,+BV44)</f>
        <v>0</v>
      </c>
      <c r="CY44" s="121">
        <f>SUM(AU44,+BW44)</f>
        <v>231977</v>
      </c>
      <c r="CZ44" s="121">
        <f>SUM(AV44,+BX44)</f>
        <v>0</v>
      </c>
      <c r="DA44" s="121">
        <f>SUM(AW44,+BY44)</f>
        <v>0</v>
      </c>
      <c r="DB44" s="121">
        <f>SUM(AX44,+BZ44)</f>
        <v>198328</v>
      </c>
      <c r="DC44" s="121">
        <f>SUM(AY44,+CA44)</f>
        <v>131843</v>
      </c>
      <c r="DD44" s="121">
        <f>SUM(AZ44,+CB44)</f>
        <v>21912</v>
      </c>
      <c r="DE44" s="121">
        <f>SUM(BA44,+CC44)</f>
        <v>44573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15764</v>
      </c>
      <c r="DJ44" s="121">
        <f>SUM(BF44,+CH44)</f>
        <v>692295</v>
      </c>
    </row>
    <row r="45" spans="1:114" s="136" customFormat="1" ht="13.5" customHeight="1" x14ac:dyDescent="0.15">
      <c r="A45" s="119" t="s">
        <v>29</v>
      </c>
      <c r="B45" s="120" t="s">
        <v>428</v>
      </c>
      <c r="C45" s="119" t="s">
        <v>429</v>
      </c>
      <c r="D45" s="121">
        <f>SUM(E45,+L45)</f>
        <v>721159</v>
      </c>
      <c r="E45" s="121">
        <f>SUM(F45:I45,K45)</f>
        <v>86655</v>
      </c>
      <c r="F45" s="121">
        <v>0</v>
      </c>
      <c r="G45" s="121">
        <v>89</v>
      </c>
      <c r="H45" s="121">
        <v>0</v>
      </c>
      <c r="I45" s="121">
        <v>78530</v>
      </c>
      <c r="J45" s="122" t="s">
        <v>446</v>
      </c>
      <c r="K45" s="121">
        <v>8036</v>
      </c>
      <c r="L45" s="121">
        <v>634504</v>
      </c>
      <c r="M45" s="121">
        <f>SUM(N45,+U45)</f>
        <v>154404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446</v>
      </c>
      <c r="T45" s="121">
        <v>0</v>
      </c>
      <c r="U45" s="121">
        <v>154404</v>
      </c>
      <c r="V45" s="121">
        <f>+SUM(D45,M45)</f>
        <v>875563</v>
      </c>
      <c r="W45" s="121">
        <f>+SUM(E45,N45)</f>
        <v>86655</v>
      </c>
      <c r="X45" s="121">
        <f>+SUM(F45,O45)</f>
        <v>0</v>
      </c>
      <c r="Y45" s="121">
        <f>+SUM(G45,P45)</f>
        <v>89</v>
      </c>
      <c r="Z45" s="121">
        <f>+SUM(H45,Q45)</f>
        <v>0</v>
      </c>
      <c r="AA45" s="121">
        <f>+SUM(I45,R45)</f>
        <v>78530</v>
      </c>
      <c r="AB45" s="122" t="str">
        <f>IF(+SUM(J45,S45)=0,"-",+SUM(J45,S45))</f>
        <v>-</v>
      </c>
      <c r="AC45" s="121">
        <f>+SUM(K45,T45)</f>
        <v>8036</v>
      </c>
      <c r="AD45" s="121">
        <f>+SUM(L45,U45)</f>
        <v>788908</v>
      </c>
      <c r="AE45" s="121">
        <f>SUM(AF45,+AK45)</f>
        <v>718</v>
      </c>
      <c r="AF45" s="121">
        <f>SUM(AG45:AJ45)</f>
        <v>710</v>
      </c>
      <c r="AG45" s="121">
        <v>0</v>
      </c>
      <c r="AH45" s="121">
        <v>0</v>
      </c>
      <c r="AI45" s="121">
        <v>710</v>
      </c>
      <c r="AJ45" s="121">
        <v>0</v>
      </c>
      <c r="AK45" s="121">
        <v>8</v>
      </c>
      <c r="AL45" s="121">
        <v>8478</v>
      </c>
      <c r="AM45" s="121">
        <f>SUM(AN45,AS45,AW45,AX45,BD45)</f>
        <v>705772</v>
      </c>
      <c r="AN45" s="121">
        <f>SUM(AO45:AR45)</f>
        <v>173347</v>
      </c>
      <c r="AO45" s="121">
        <v>135332</v>
      </c>
      <c r="AP45" s="121">
        <v>5440</v>
      </c>
      <c r="AQ45" s="121">
        <v>32575</v>
      </c>
      <c r="AR45" s="121">
        <v>0</v>
      </c>
      <c r="AS45" s="121">
        <f>SUM(AT45:AV45)</f>
        <v>282365</v>
      </c>
      <c r="AT45" s="121">
        <v>10179</v>
      </c>
      <c r="AU45" s="121">
        <v>272186</v>
      </c>
      <c r="AV45" s="121">
        <v>0</v>
      </c>
      <c r="AW45" s="121">
        <v>0</v>
      </c>
      <c r="AX45" s="121">
        <f>SUM(AY45:BB45)</f>
        <v>250060</v>
      </c>
      <c r="AY45" s="121">
        <v>187751</v>
      </c>
      <c r="AZ45" s="121">
        <v>46277</v>
      </c>
      <c r="BA45" s="121">
        <v>16032</v>
      </c>
      <c r="BB45" s="121">
        <v>0</v>
      </c>
      <c r="BC45" s="121">
        <v>0</v>
      </c>
      <c r="BD45" s="121">
        <v>0</v>
      </c>
      <c r="BE45" s="121">
        <v>6191</v>
      </c>
      <c r="BF45" s="121">
        <f>SUM(AE45,+AM45,+BE45)</f>
        <v>712681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55391</v>
      </c>
      <c r="BP45" s="121">
        <f>SUM(BQ45:BT45)</f>
        <v>5733</v>
      </c>
      <c r="BQ45" s="121">
        <v>5733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49658</v>
      </c>
      <c r="CA45" s="121">
        <v>49658</v>
      </c>
      <c r="CB45" s="121">
        <v>0</v>
      </c>
      <c r="CC45" s="121">
        <v>0</v>
      </c>
      <c r="CD45" s="121">
        <v>0</v>
      </c>
      <c r="CE45" s="121">
        <v>98220</v>
      </c>
      <c r="CF45" s="121">
        <v>0</v>
      </c>
      <c r="CG45" s="121">
        <v>793</v>
      </c>
      <c r="CH45" s="121">
        <f>SUM(BG45,+BO45,+CG45)</f>
        <v>56184</v>
      </c>
      <c r="CI45" s="121">
        <f>SUM(AE45,+BG45)</f>
        <v>718</v>
      </c>
      <c r="CJ45" s="121">
        <f>SUM(AF45,+BH45)</f>
        <v>710</v>
      </c>
      <c r="CK45" s="121">
        <f>SUM(AG45,+BI45)</f>
        <v>0</v>
      </c>
      <c r="CL45" s="121">
        <f>SUM(AH45,+BJ45)</f>
        <v>0</v>
      </c>
      <c r="CM45" s="121">
        <f>SUM(AI45,+BK45)</f>
        <v>710</v>
      </c>
      <c r="CN45" s="121">
        <f>SUM(AJ45,+BL45)</f>
        <v>0</v>
      </c>
      <c r="CO45" s="121">
        <f>SUM(AK45,+BM45)</f>
        <v>8</v>
      </c>
      <c r="CP45" s="121">
        <f>SUM(AL45,+BN45)</f>
        <v>8478</v>
      </c>
      <c r="CQ45" s="121">
        <f>SUM(AM45,+BO45)</f>
        <v>761163</v>
      </c>
      <c r="CR45" s="121">
        <f>SUM(AN45,+BP45)</f>
        <v>179080</v>
      </c>
      <c r="CS45" s="121">
        <f>SUM(AO45,+BQ45)</f>
        <v>141065</v>
      </c>
      <c r="CT45" s="121">
        <f>SUM(AP45,+BR45)</f>
        <v>5440</v>
      </c>
      <c r="CU45" s="121">
        <f>SUM(AQ45,+BS45)</f>
        <v>32575</v>
      </c>
      <c r="CV45" s="121">
        <f>SUM(AR45,+BT45)</f>
        <v>0</v>
      </c>
      <c r="CW45" s="121">
        <f>SUM(AS45,+BU45)</f>
        <v>282365</v>
      </c>
      <c r="CX45" s="121">
        <f>SUM(AT45,+BV45)</f>
        <v>10179</v>
      </c>
      <c r="CY45" s="121">
        <f>SUM(AU45,+BW45)</f>
        <v>272186</v>
      </c>
      <c r="CZ45" s="121">
        <f>SUM(AV45,+BX45)</f>
        <v>0</v>
      </c>
      <c r="DA45" s="121">
        <f>SUM(AW45,+BY45)</f>
        <v>0</v>
      </c>
      <c r="DB45" s="121">
        <f>SUM(AX45,+BZ45)</f>
        <v>299718</v>
      </c>
      <c r="DC45" s="121">
        <f>SUM(AY45,+CA45)</f>
        <v>237409</v>
      </c>
      <c r="DD45" s="121">
        <f>SUM(AZ45,+CB45)</f>
        <v>46277</v>
      </c>
      <c r="DE45" s="121">
        <f>SUM(BA45,+CC45)</f>
        <v>16032</v>
      </c>
      <c r="DF45" s="121">
        <f>SUM(BB45,+CD45)</f>
        <v>0</v>
      </c>
      <c r="DG45" s="121">
        <f>SUM(BC45,+CE45)</f>
        <v>98220</v>
      </c>
      <c r="DH45" s="121">
        <f>SUM(BD45,+CF45)</f>
        <v>0</v>
      </c>
      <c r="DI45" s="121">
        <f>SUM(BE45,+CG45)</f>
        <v>6984</v>
      </c>
      <c r="DJ45" s="121">
        <f>SUM(BF45,+CH45)</f>
        <v>768865</v>
      </c>
    </row>
    <row r="46" spans="1:114" s="136" customFormat="1" ht="13.5" customHeight="1" x14ac:dyDescent="0.15">
      <c r="A46" s="119" t="s">
        <v>29</v>
      </c>
      <c r="B46" s="120" t="s">
        <v>430</v>
      </c>
      <c r="C46" s="119" t="s">
        <v>431</v>
      </c>
      <c r="D46" s="121">
        <f>SUM(E46,+L46)</f>
        <v>180713</v>
      </c>
      <c r="E46" s="121">
        <f>SUM(F46:I46,K46)</f>
        <v>20307</v>
      </c>
      <c r="F46" s="121">
        <v>0</v>
      </c>
      <c r="G46" s="121">
        <v>0</v>
      </c>
      <c r="H46" s="121">
        <v>0</v>
      </c>
      <c r="I46" s="121">
        <v>20307</v>
      </c>
      <c r="J46" s="122" t="s">
        <v>446</v>
      </c>
      <c r="K46" s="121">
        <v>0</v>
      </c>
      <c r="L46" s="121">
        <v>160406</v>
      </c>
      <c r="M46" s="121">
        <f>SUM(N46,+U46)</f>
        <v>2507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446</v>
      </c>
      <c r="T46" s="121">
        <v>0</v>
      </c>
      <c r="U46" s="121">
        <v>2507</v>
      </c>
      <c r="V46" s="121">
        <f>+SUM(D46,M46)</f>
        <v>183220</v>
      </c>
      <c r="W46" s="121">
        <f>+SUM(E46,N46)</f>
        <v>20307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20307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162913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3708</v>
      </c>
      <c r="AM46" s="121">
        <f>SUM(AN46,AS46,AW46,AX46,BD46)</f>
        <v>95118</v>
      </c>
      <c r="AN46" s="121">
        <f>SUM(AO46:AR46)</f>
        <v>32919</v>
      </c>
      <c r="AO46" s="121">
        <v>18413</v>
      </c>
      <c r="AP46" s="121">
        <v>14506</v>
      </c>
      <c r="AQ46" s="121">
        <v>0</v>
      </c>
      <c r="AR46" s="121">
        <v>0</v>
      </c>
      <c r="AS46" s="121">
        <f>SUM(AT46:AV46)</f>
        <v>984</v>
      </c>
      <c r="AT46" s="121">
        <v>921</v>
      </c>
      <c r="AU46" s="121">
        <v>63</v>
      </c>
      <c r="AV46" s="121">
        <v>0</v>
      </c>
      <c r="AW46" s="121">
        <v>0</v>
      </c>
      <c r="AX46" s="121">
        <f>SUM(AY46:BB46)</f>
        <v>61215</v>
      </c>
      <c r="AY46" s="121">
        <v>55584</v>
      </c>
      <c r="AZ46" s="121">
        <v>2884</v>
      </c>
      <c r="BA46" s="121">
        <v>0</v>
      </c>
      <c r="BB46" s="121">
        <v>2747</v>
      </c>
      <c r="BC46" s="121">
        <v>78682</v>
      </c>
      <c r="BD46" s="121">
        <v>0</v>
      </c>
      <c r="BE46" s="121">
        <v>3205</v>
      </c>
      <c r="BF46" s="121">
        <f>SUM(AE46,+AM46,+BE46)</f>
        <v>98323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2507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3708</v>
      </c>
      <c r="CQ46" s="121">
        <f>SUM(AM46,+BO46)</f>
        <v>95118</v>
      </c>
      <c r="CR46" s="121">
        <f>SUM(AN46,+BP46)</f>
        <v>32919</v>
      </c>
      <c r="CS46" s="121">
        <f>SUM(AO46,+BQ46)</f>
        <v>18413</v>
      </c>
      <c r="CT46" s="121">
        <f>SUM(AP46,+BR46)</f>
        <v>14506</v>
      </c>
      <c r="CU46" s="121">
        <f>SUM(AQ46,+BS46)</f>
        <v>0</v>
      </c>
      <c r="CV46" s="121">
        <f>SUM(AR46,+BT46)</f>
        <v>0</v>
      </c>
      <c r="CW46" s="121">
        <f>SUM(AS46,+BU46)</f>
        <v>984</v>
      </c>
      <c r="CX46" s="121">
        <f>SUM(AT46,+BV46)</f>
        <v>921</v>
      </c>
      <c r="CY46" s="121">
        <f>SUM(AU46,+BW46)</f>
        <v>63</v>
      </c>
      <c r="CZ46" s="121">
        <f>SUM(AV46,+BX46)</f>
        <v>0</v>
      </c>
      <c r="DA46" s="121">
        <f>SUM(AW46,+BY46)</f>
        <v>0</v>
      </c>
      <c r="DB46" s="121">
        <f>SUM(AX46,+BZ46)</f>
        <v>61215</v>
      </c>
      <c r="DC46" s="121">
        <f>SUM(AY46,+CA46)</f>
        <v>55584</v>
      </c>
      <c r="DD46" s="121">
        <f>SUM(AZ46,+CB46)</f>
        <v>2884</v>
      </c>
      <c r="DE46" s="121">
        <f>SUM(BA46,+CC46)</f>
        <v>0</v>
      </c>
      <c r="DF46" s="121">
        <f>SUM(BB46,+CD46)</f>
        <v>2747</v>
      </c>
      <c r="DG46" s="121">
        <f>SUM(BC46,+CE46)</f>
        <v>81189</v>
      </c>
      <c r="DH46" s="121">
        <f>SUM(BD46,+CF46)</f>
        <v>0</v>
      </c>
      <c r="DI46" s="121">
        <f>SUM(BE46,+CG46)</f>
        <v>3205</v>
      </c>
      <c r="DJ46" s="121">
        <f>SUM(BF46,+CH46)</f>
        <v>98323</v>
      </c>
    </row>
    <row r="47" spans="1:114" s="136" customFormat="1" ht="13.5" customHeight="1" x14ac:dyDescent="0.15">
      <c r="A47" s="119" t="s">
        <v>29</v>
      </c>
      <c r="B47" s="120" t="s">
        <v>433</v>
      </c>
      <c r="C47" s="119" t="s">
        <v>434</v>
      </c>
      <c r="D47" s="121">
        <f>SUM(E47,+L47)</f>
        <v>362040</v>
      </c>
      <c r="E47" s="121">
        <f>SUM(F47:I47,K47)</f>
        <v>17503</v>
      </c>
      <c r="F47" s="121">
        <v>0</v>
      </c>
      <c r="G47" s="121">
        <v>0</v>
      </c>
      <c r="H47" s="121">
        <v>9400</v>
      </c>
      <c r="I47" s="121">
        <v>8103</v>
      </c>
      <c r="J47" s="122" t="s">
        <v>446</v>
      </c>
      <c r="K47" s="121">
        <v>0</v>
      </c>
      <c r="L47" s="121">
        <v>344537</v>
      </c>
      <c r="M47" s="121">
        <f>SUM(N47,+U47)</f>
        <v>93516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446</v>
      </c>
      <c r="T47" s="121">
        <v>0</v>
      </c>
      <c r="U47" s="121">
        <v>93516</v>
      </c>
      <c r="V47" s="121">
        <f>+SUM(D47,M47)</f>
        <v>455556</v>
      </c>
      <c r="W47" s="121">
        <f>+SUM(E47,N47)</f>
        <v>17503</v>
      </c>
      <c r="X47" s="121">
        <f>+SUM(F47,O47)</f>
        <v>0</v>
      </c>
      <c r="Y47" s="121">
        <f>+SUM(G47,P47)</f>
        <v>0</v>
      </c>
      <c r="Z47" s="121">
        <f>+SUM(H47,Q47)</f>
        <v>9400</v>
      </c>
      <c r="AA47" s="121">
        <f>+SUM(I47,R47)</f>
        <v>8103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438053</v>
      </c>
      <c r="AE47" s="121">
        <f>SUM(AF47,+AK47)</f>
        <v>9547</v>
      </c>
      <c r="AF47" s="121">
        <f>SUM(AG47:AJ47)</f>
        <v>9547</v>
      </c>
      <c r="AG47" s="121">
        <v>0</v>
      </c>
      <c r="AH47" s="121">
        <v>9547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352493</v>
      </c>
      <c r="AN47" s="121">
        <f>SUM(AO47:AR47)</f>
        <v>42218</v>
      </c>
      <c r="AO47" s="121">
        <v>22257</v>
      </c>
      <c r="AP47" s="121">
        <v>0</v>
      </c>
      <c r="AQ47" s="121">
        <v>19961</v>
      </c>
      <c r="AR47" s="121">
        <v>0</v>
      </c>
      <c r="AS47" s="121">
        <f>SUM(AT47:AV47)</f>
        <v>162019</v>
      </c>
      <c r="AT47" s="121">
        <v>60</v>
      </c>
      <c r="AU47" s="121">
        <v>152506</v>
      </c>
      <c r="AV47" s="121">
        <v>9453</v>
      </c>
      <c r="AW47" s="121">
        <v>0</v>
      </c>
      <c r="AX47" s="121">
        <f>SUM(AY47:BB47)</f>
        <v>148256</v>
      </c>
      <c r="AY47" s="121">
        <v>121811</v>
      </c>
      <c r="AZ47" s="121">
        <v>26445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362040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93516</v>
      </c>
      <c r="BP47" s="121">
        <f>SUM(BQ47:BT47)</f>
        <v>20898</v>
      </c>
      <c r="BQ47" s="121">
        <v>0</v>
      </c>
      <c r="BR47" s="121">
        <v>0</v>
      </c>
      <c r="BS47" s="121">
        <v>20898</v>
      </c>
      <c r="BT47" s="121">
        <v>0</v>
      </c>
      <c r="BU47" s="121">
        <f>SUM(BV47:BX47)</f>
        <v>69476</v>
      </c>
      <c r="BV47" s="121">
        <v>0</v>
      </c>
      <c r="BW47" s="121">
        <v>69476</v>
      </c>
      <c r="BX47" s="121">
        <v>0</v>
      </c>
      <c r="BY47" s="121">
        <v>0</v>
      </c>
      <c r="BZ47" s="121">
        <f>SUM(CA47:CD47)</f>
        <v>3142</v>
      </c>
      <c r="CA47" s="121">
        <v>0</v>
      </c>
      <c r="CB47" s="121">
        <v>3142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93516</v>
      </c>
      <c r="CI47" s="121">
        <f>SUM(AE47,+BG47)</f>
        <v>9547</v>
      </c>
      <c r="CJ47" s="121">
        <f>SUM(AF47,+BH47)</f>
        <v>9547</v>
      </c>
      <c r="CK47" s="121">
        <f>SUM(AG47,+BI47)</f>
        <v>0</v>
      </c>
      <c r="CL47" s="121">
        <f>SUM(AH47,+BJ47)</f>
        <v>9547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446009</v>
      </c>
      <c r="CR47" s="121">
        <f>SUM(AN47,+BP47)</f>
        <v>63116</v>
      </c>
      <c r="CS47" s="121">
        <f>SUM(AO47,+BQ47)</f>
        <v>22257</v>
      </c>
      <c r="CT47" s="121">
        <f>SUM(AP47,+BR47)</f>
        <v>0</v>
      </c>
      <c r="CU47" s="121">
        <f>SUM(AQ47,+BS47)</f>
        <v>40859</v>
      </c>
      <c r="CV47" s="121">
        <f>SUM(AR47,+BT47)</f>
        <v>0</v>
      </c>
      <c r="CW47" s="121">
        <f>SUM(AS47,+BU47)</f>
        <v>231495</v>
      </c>
      <c r="CX47" s="121">
        <f>SUM(AT47,+BV47)</f>
        <v>60</v>
      </c>
      <c r="CY47" s="121">
        <f>SUM(AU47,+BW47)</f>
        <v>221982</v>
      </c>
      <c r="CZ47" s="121">
        <f>SUM(AV47,+BX47)</f>
        <v>9453</v>
      </c>
      <c r="DA47" s="121">
        <f>SUM(AW47,+BY47)</f>
        <v>0</v>
      </c>
      <c r="DB47" s="121">
        <f>SUM(AX47,+BZ47)</f>
        <v>151398</v>
      </c>
      <c r="DC47" s="121">
        <f>SUM(AY47,+CA47)</f>
        <v>121811</v>
      </c>
      <c r="DD47" s="121">
        <f>SUM(AZ47,+CB47)</f>
        <v>29587</v>
      </c>
      <c r="DE47" s="121">
        <f>SUM(BA47,+CC47)</f>
        <v>0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455556</v>
      </c>
    </row>
    <row r="48" spans="1:114" s="136" customFormat="1" ht="13.5" customHeight="1" x14ac:dyDescent="0.15">
      <c r="A48" s="119" t="s">
        <v>29</v>
      </c>
      <c r="B48" s="120" t="s">
        <v>435</v>
      </c>
      <c r="C48" s="119" t="s">
        <v>436</v>
      </c>
      <c r="D48" s="121">
        <f>SUM(E48,+L48)</f>
        <v>159224</v>
      </c>
      <c r="E48" s="121">
        <f>SUM(F48:I48,K48)</f>
        <v>21279</v>
      </c>
      <c r="F48" s="121">
        <v>0</v>
      </c>
      <c r="G48" s="121">
        <v>0</v>
      </c>
      <c r="H48" s="121">
        <v>0</v>
      </c>
      <c r="I48" s="121">
        <v>17385</v>
      </c>
      <c r="J48" s="122" t="s">
        <v>446</v>
      </c>
      <c r="K48" s="121">
        <v>3894</v>
      </c>
      <c r="L48" s="121">
        <v>137945</v>
      </c>
      <c r="M48" s="121">
        <f>SUM(N48,+U48)</f>
        <v>24025</v>
      </c>
      <c r="N48" s="121">
        <f>SUM(O48:R48,T48)</f>
        <v>2203</v>
      </c>
      <c r="O48" s="121">
        <v>0</v>
      </c>
      <c r="P48" s="121">
        <v>0</v>
      </c>
      <c r="Q48" s="121">
        <v>0</v>
      </c>
      <c r="R48" s="121">
        <v>2203</v>
      </c>
      <c r="S48" s="122" t="s">
        <v>446</v>
      </c>
      <c r="T48" s="121">
        <v>0</v>
      </c>
      <c r="U48" s="121">
        <v>21822</v>
      </c>
      <c r="V48" s="121">
        <f>+SUM(D48,M48)</f>
        <v>183249</v>
      </c>
      <c r="W48" s="121">
        <f>+SUM(E48,N48)</f>
        <v>23482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19588</v>
      </c>
      <c r="AB48" s="122" t="str">
        <f>IF(+SUM(J48,S48)=0,"-",+SUM(J48,S48))</f>
        <v>-</v>
      </c>
      <c r="AC48" s="121">
        <f>+SUM(K48,T48)</f>
        <v>3894</v>
      </c>
      <c r="AD48" s="121">
        <f>+SUM(L48,U48)</f>
        <v>159767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229</v>
      </c>
      <c r="AM48" s="121">
        <f>SUM(AN48,AS48,AW48,AX48,BD48)</f>
        <v>112954</v>
      </c>
      <c r="AN48" s="121">
        <f>SUM(AO48:AR48)</f>
        <v>7025</v>
      </c>
      <c r="AO48" s="121">
        <v>7025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105929</v>
      </c>
      <c r="AY48" s="121">
        <v>90275</v>
      </c>
      <c r="AZ48" s="121">
        <v>15654</v>
      </c>
      <c r="BA48" s="121">
        <v>0</v>
      </c>
      <c r="BB48" s="121">
        <v>0</v>
      </c>
      <c r="BC48" s="121">
        <v>44690</v>
      </c>
      <c r="BD48" s="121">
        <v>0</v>
      </c>
      <c r="BE48" s="121">
        <v>1351</v>
      </c>
      <c r="BF48" s="121">
        <f>SUM(AE48,+AM48,+BE48)</f>
        <v>114305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451</v>
      </c>
      <c r="BO48" s="121">
        <f>SUM(BP48,BU48,BY48,BZ48,CF48)</f>
        <v>9498</v>
      </c>
      <c r="BP48" s="121">
        <f>SUM(BQ48:BT48)</f>
        <v>7024</v>
      </c>
      <c r="BQ48" s="121">
        <v>7024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2474</v>
      </c>
      <c r="CA48" s="121">
        <v>2474</v>
      </c>
      <c r="CB48" s="121">
        <v>0</v>
      </c>
      <c r="CC48" s="121">
        <v>0</v>
      </c>
      <c r="CD48" s="121">
        <v>0</v>
      </c>
      <c r="CE48" s="121">
        <v>13743</v>
      </c>
      <c r="CF48" s="121">
        <v>0</v>
      </c>
      <c r="CG48" s="121">
        <v>333</v>
      </c>
      <c r="CH48" s="121">
        <f>SUM(BG48,+BO48,+CG48)</f>
        <v>9831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680</v>
      </c>
      <c r="CQ48" s="121">
        <f>SUM(AM48,+BO48)</f>
        <v>122452</v>
      </c>
      <c r="CR48" s="121">
        <f>SUM(AN48,+BP48)</f>
        <v>14049</v>
      </c>
      <c r="CS48" s="121">
        <f>SUM(AO48,+BQ48)</f>
        <v>14049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108403</v>
      </c>
      <c r="DC48" s="121">
        <f>SUM(AY48,+CA48)</f>
        <v>92749</v>
      </c>
      <c r="DD48" s="121">
        <f>SUM(AZ48,+CB48)</f>
        <v>15654</v>
      </c>
      <c r="DE48" s="121">
        <f>SUM(BA48,+CC48)</f>
        <v>0</v>
      </c>
      <c r="DF48" s="121">
        <f>SUM(BB48,+CD48)</f>
        <v>0</v>
      </c>
      <c r="DG48" s="121">
        <f>SUM(BC48,+CE48)</f>
        <v>58433</v>
      </c>
      <c r="DH48" s="121">
        <f>SUM(BD48,+CF48)</f>
        <v>0</v>
      </c>
      <c r="DI48" s="121">
        <f>SUM(BE48,+CG48)</f>
        <v>1684</v>
      </c>
      <c r="DJ48" s="121">
        <f>SUM(BF48,+CH48)</f>
        <v>124136</v>
      </c>
    </row>
    <row r="49" spans="1:114" s="136" customFormat="1" ht="13.5" customHeight="1" x14ac:dyDescent="0.15">
      <c r="A49" s="119" t="s">
        <v>29</v>
      </c>
      <c r="B49" s="120" t="s">
        <v>437</v>
      </c>
      <c r="C49" s="119" t="s">
        <v>438</v>
      </c>
      <c r="D49" s="121">
        <f>SUM(E49,+L49)</f>
        <v>189916</v>
      </c>
      <c r="E49" s="121">
        <f>SUM(F49:I49,K49)</f>
        <v>47730</v>
      </c>
      <c r="F49" s="121">
        <v>0</v>
      </c>
      <c r="G49" s="121">
        <v>62</v>
      </c>
      <c r="H49" s="121">
        <v>0</v>
      </c>
      <c r="I49" s="121">
        <v>42828</v>
      </c>
      <c r="J49" s="122" t="s">
        <v>446</v>
      </c>
      <c r="K49" s="121">
        <v>4840</v>
      </c>
      <c r="L49" s="121">
        <v>142186</v>
      </c>
      <c r="M49" s="121">
        <f>SUM(N49,+U49)</f>
        <v>20746</v>
      </c>
      <c r="N49" s="121">
        <f>SUM(O49:R49,T49)</f>
        <v>5412</v>
      </c>
      <c r="O49" s="121">
        <v>0</v>
      </c>
      <c r="P49" s="121">
        <v>0</v>
      </c>
      <c r="Q49" s="121">
        <v>0</v>
      </c>
      <c r="R49" s="121">
        <v>5412</v>
      </c>
      <c r="S49" s="122" t="s">
        <v>446</v>
      </c>
      <c r="T49" s="121">
        <v>0</v>
      </c>
      <c r="U49" s="121">
        <v>15334</v>
      </c>
      <c r="V49" s="121">
        <f>+SUM(D49,M49)</f>
        <v>210662</v>
      </c>
      <c r="W49" s="121">
        <f>+SUM(E49,N49)</f>
        <v>53142</v>
      </c>
      <c r="X49" s="121">
        <f>+SUM(F49,O49)</f>
        <v>0</v>
      </c>
      <c r="Y49" s="121">
        <f>+SUM(G49,P49)</f>
        <v>62</v>
      </c>
      <c r="Z49" s="121">
        <f>+SUM(H49,Q49)</f>
        <v>0</v>
      </c>
      <c r="AA49" s="121">
        <f>+SUM(I49,R49)</f>
        <v>48240</v>
      </c>
      <c r="AB49" s="122" t="str">
        <f>IF(+SUM(J49,S49)=0,"-",+SUM(J49,S49))</f>
        <v>-</v>
      </c>
      <c r="AC49" s="121">
        <f>+SUM(K49,T49)</f>
        <v>4840</v>
      </c>
      <c r="AD49" s="121">
        <f>+SUM(L49,U49)</f>
        <v>157520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254</v>
      </c>
      <c r="AM49" s="121">
        <f>SUM(AN49,AS49,AW49,AX49,BD49)</f>
        <v>129069</v>
      </c>
      <c r="AN49" s="121">
        <f>SUM(AO49:AR49)</f>
        <v>4064</v>
      </c>
      <c r="AO49" s="121">
        <v>4064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125005</v>
      </c>
      <c r="AY49" s="121">
        <v>106663</v>
      </c>
      <c r="AZ49" s="121">
        <v>18342</v>
      </c>
      <c r="BA49" s="121">
        <v>0</v>
      </c>
      <c r="BB49" s="121">
        <v>0</v>
      </c>
      <c r="BC49" s="121">
        <v>60593</v>
      </c>
      <c r="BD49" s="121">
        <v>0</v>
      </c>
      <c r="BE49" s="121">
        <v>0</v>
      </c>
      <c r="BF49" s="121">
        <f>SUM(AE49,+AM49,+BE49)</f>
        <v>129069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362</v>
      </c>
      <c r="BO49" s="121">
        <f>SUM(BP49,BU49,BY49,BZ49,CF49)</f>
        <v>9960</v>
      </c>
      <c r="BP49" s="121">
        <f>SUM(BQ49:BT49)</f>
        <v>2710</v>
      </c>
      <c r="BQ49" s="121">
        <v>2710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7250</v>
      </c>
      <c r="CA49" s="121">
        <v>7250</v>
      </c>
      <c r="CB49" s="121">
        <v>0</v>
      </c>
      <c r="CC49" s="121">
        <v>0</v>
      </c>
      <c r="CD49" s="121">
        <v>0</v>
      </c>
      <c r="CE49" s="121">
        <v>10424</v>
      </c>
      <c r="CF49" s="121">
        <v>0</v>
      </c>
      <c r="CG49" s="121">
        <v>0</v>
      </c>
      <c r="CH49" s="121">
        <f>SUM(BG49,+BO49,+CG49)</f>
        <v>9960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616</v>
      </c>
      <c r="CQ49" s="121">
        <f>SUM(AM49,+BO49)</f>
        <v>139029</v>
      </c>
      <c r="CR49" s="121">
        <f>SUM(AN49,+BP49)</f>
        <v>6774</v>
      </c>
      <c r="CS49" s="121">
        <f>SUM(AO49,+BQ49)</f>
        <v>6774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132255</v>
      </c>
      <c r="DC49" s="121">
        <f>SUM(AY49,+CA49)</f>
        <v>113913</v>
      </c>
      <c r="DD49" s="121">
        <f>SUM(AZ49,+CB49)</f>
        <v>18342</v>
      </c>
      <c r="DE49" s="121">
        <f>SUM(BA49,+CC49)</f>
        <v>0</v>
      </c>
      <c r="DF49" s="121">
        <f>SUM(BB49,+CD49)</f>
        <v>0</v>
      </c>
      <c r="DG49" s="121">
        <f>SUM(BC49,+CE49)</f>
        <v>71017</v>
      </c>
      <c r="DH49" s="121">
        <f>SUM(BD49,+CF49)</f>
        <v>0</v>
      </c>
      <c r="DI49" s="121">
        <f>SUM(BE49,+CG49)</f>
        <v>0</v>
      </c>
      <c r="DJ49" s="121">
        <f>SUM(BF49,+CH49)</f>
        <v>139029</v>
      </c>
    </row>
    <row r="50" spans="1:114" s="136" customFormat="1" ht="13.5" customHeight="1" x14ac:dyDescent="0.15">
      <c r="A50" s="119" t="s">
        <v>29</v>
      </c>
      <c r="B50" s="120" t="s">
        <v>439</v>
      </c>
      <c r="C50" s="119" t="s">
        <v>440</v>
      </c>
      <c r="D50" s="121">
        <f>SUM(E50,+L50)</f>
        <v>65928</v>
      </c>
      <c r="E50" s="121">
        <f>SUM(F50:I50,K50)</f>
        <v>8426</v>
      </c>
      <c r="F50" s="121">
        <v>0</v>
      </c>
      <c r="G50" s="121">
        <v>49</v>
      </c>
      <c r="H50" s="121">
        <v>0</v>
      </c>
      <c r="I50" s="121">
        <v>6832</v>
      </c>
      <c r="J50" s="122" t="s">
        <v>446</v>
      </c>
      <c r="K50" s="121">
        <v>1545</v>
      </c>
      <c r="L50" s="121">
        <v>57502</v>
      </c>
      <c r="M50" s="121">
        <f>SUM(N50,+U50)</f>
        <v>17922</v>
      </c>
      <c r="N50" s="121">
        <f>SUM(O50:R50,T50)</f>
        <v>3252</v>
      </c>
      <c r="O50" s="121">
        <v>0</v>
      </c>
      <c r="P50" s="121">
        <v>0</v>
      </c>
      <c r="Q50" s="121">
        <v>0</v>
      </c>
      <c r="R50" s="121">
        <v>3242</v>
      </c>
      <c r="S50" s="122" t="s">
        <v>446</v>
      </c>
      <c r="T50" s="121">
        <v>10</v>
      </c>
      <c r="U50" s="121">
        <v>14670</v>
      </c>
      <c r="V50" s="121">
        <f>+SUM(D50,M50)</f>
        <v>83850</v>
      </c>
      <c r="W50" s="121">
        <f>+SUM(E50,N50)</f>
        <v>11678</v>
      </c>
      <c r="X50" s="121">
        <f>+SUM(F50,O50)</f>
        <v>0</v>
      </c>
      <c r="Y50" s="121">
        <f>+SUM(G50,P50)</f>
        <v>49</v>
      </c>
      <c r="Z50" s="121">
        <f>+SUM(H50,Q50)</f>
        <v>0</v>
      </c>
      <c r="AA50" s="121">
        <f>+SUM(I50,R50)</f>
        <v>10074</v>
      </c>
      <c r="AB50" s="122" t="str">
        <f>IF(+SUM(J50,S50)=0,"-",+SUM(J50,S50))</f>
        <v>-</v>
      </c>
      <c r="AC50" s="121">
        <f>+SUM(K50,T50)</f>
        <v>1555</v>
      </c>
      <c r="AD50" s="121">
        <f>+SUM(L50,U50)</f>
        <v>72172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130</v>
      </c>
      <c r="AM50" s="121">
        <f>SUM(AN50,AS50,AW50,AX50,BD50)</f>
        <v>47253</v>
      </c>
      <c r="AN50" s="121">
        <f>SUM(AO50:AR50)</f>
        <v>7741</v>
      </c>
      <c r="AO50" s="121">
        <v>7741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39512</v>
      </c>
      <c r="AY50" s="121">
        <v>32676</v>
      </c>
      <c r="AZ50" s="121">
        <v>6836</v>
      </c>
      <c r="BA50" s="121">
        <v>0</v>
      </c>
      <c r="BB50" s="121">
        <v>0</v>
      </c>
      <c r="BC50" s="121">
        <v>18545</v>
      </c>
      <c r="BD50" s="121">
        <v>0</v>
      </c>
      <c r="BE50" s="121">
        <v>0</v>
      </c>
      <c r="BF50" s="121">
        <f>SUM(AE50,+AM50,+BE50)</f>
        <v>47253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376</v>
      </c>
      <c r="BO50" s="121">
        <f>SUM(BP50,BU50,BY50,BZ50,CF50)</f>
        <v>6605</v>
      </c>
      <c r="BP50" s="121">
        <f>SUM(BQ50:BT50)</f>
        <v>2104</v>
      </c>
      <c r="BQ50" s="121">
        <v>2104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4501</v>
      </c>
      <c r="CA50" s="121">
        <v>4501</v>
      </c>
      <c r="CB50" s="121">
        <v>0</v>
      </c>
      <c r="CC50" s="121">
        <v>0</v>
      </c>
      <c r="CD50" s="121">
        <v>0</v>
      </c>
      <c r="CE50" s="121">
        <v>10941</v>
      </c>
      <c r="CF50" s="121">
        <v>0</v>
      </c>
      <c r="CG50" s="121">
        <v>0</v>
      </c>
      <c r="CH50" s="121">
        <f>SUM(BG50,+BO50,+CG50)</f>
        <v>6605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506</v>
      </c>
      <c r="CQ50" s="121">
        <f>SUM(AM50,+BO50)</f>
        <v>53858</v>
      </c>
      <c r="CR50" s="121">
        <f>SUM(AN50,+BP50)</f>
        <v>9845</v>
      </c>
      <c r="CS50" s="121">
        <f>SUM(AO50,+BQ50)</f>
        <v>9845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44013</v>
      </c>
      <c r="DC50" s="121">
        <f>SUM(AY50,+CA50)</f>
        <v>37177</v>
      </c>
      <c r="DD50" s="121">
        <f>SUM(AZ50,+CB50)</f>
        <v>6836</v>
      </c>
      <c r="DE50" s="121">
        <f>SUM(BA50,+CC50)</f>
        <v>0</v>
      </c>
      <c r="DF50" s="121">
        <f>SUM(BB50,+CD50)</f>
        <v>0</v>
      </c>
      <c r="DG50" s="121">
        <f>SUM(BC50,+CE50)</f>
        <v>29486</v>
      </c>
      <c r="DH50" s="121">
        <f>SUM(BD50,+CF50)</f>
        <v>0</v>
      </c>
      <c r="DI50" s="121">
        <f>SUM(BE50,+CG50)</f>
        <v>0</v>
      </c>
      <c r="DJ50" s="121">
        <f>SUM(BF50,+CH50)</f>
        <v>53858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16648632</v>
      </c>
      <c r="E7" s="140">
        <f>SUM(F7:I7)+K7</f>
        <v>14323283</v>
      </c>
      <c r="F7" s="140">
        <f t="shared" ref="F7:L7" si="0">SUM(F$8:F$57)</f>
        <v>2756343</v>
      </c>
      <c r="G7" s="140">
        <f t="shared" si="0"/>
        <v>0</v>
      </c>
      <c r="H7" s="140">
        <f t="shared" si="0"/>
        <v>5194500</v>
      </c>
      <c r="I7" s="140">
        <f t="shared" si="0"/>
        <v>2341629</v>
      </c>
      <c r="J7" s="140">
        <f t="shared" si="0"/>
        <v>21234278</v>
      </c>
      <c r="K7" s="140">
        <f t="shared" si="0"/>
        <v>4030811</v>
      </c>
      <c r="L7" s="140">
        <f t="shared" si="0"/>
        <v>2325349</v>
      </c>
      <c r="M7" s="140">
        <f>SUM(N7,+U7)</f>
        <v>957413</v>
      </c>
      <c r="N7" s="140">
        <f>SUM(O7:R7,T7)</f>
        <v>940154</v>
      </c>
      <c r="O7" s="140">
        <f t="shared" ref="O7:U7" si="1">SUM(O$8:O$57)</f>
        <v>268942</v>
      </c>
      <c r="P7" s="140">
        <f t="shared" si="1"/>
        <v>0</v>
      </c>
      <c r="Q7" s="140">
        <f t="shared" si="1"/>
        <v>561400</v>
      </c>
      <c r="R7" s="140">
        <f t="shared" si="1"/>
        <v>471</v>
      </c>
      <c r="S7" s="140">
        <f t="shared" si="1"/>
        <v>840804</v>
      </c>
      <c r="T7" s="140">
        <f t="shared" si="1"/>
        <v>109341</v>
      </c>
      <c r="U7" s="140">
        <f t="shared" si="1"/>
        <v>17259</v>
      </c>
      <c r="V7" s="140">
        <f t="shared" ref="V7:AD7" si="2">+SUM(D7,M7)</f>
        <v>17606045</v>
      </c>
      <c r="W7" s="140">
        <f t="shared" si="2"/>
        <v>15263437</v>
      </c>
      <c r="X7" s="140">
        <f t="shared" si="2"/>
        <v>3025285</v>
      </c>
      <c r="Y7" s="140">
        <f t="shared" si="2"/>
        <v>0</v>
      </c>
      <c r="Z7" s="140">
        <f t="shared" si="2"/>
        <v>5755900</v>
      </c>
      <c r="AA7" s="140">
        <f t="shared" si="2"/>
        <v>2342100</v>
      </c>
      <c r="AB7" s="140">
        <f t="shared" si="2"/>
        <v>22075082</v>
      </c>
      <c r="AC7" s="140">
        <f t="shared" si="2"/>
        <v>4140152</v>
      </c>
      <c r="AD7" s="140">
        <f t="shared" si="2"/>
        <v>2342608</v>
      </c>
      <c r="AE7" s="140">
        <f>SUM(AF7,+AK7)</f>
        <v>10102171</v>
      </c>
      <c r="AF7" s="140">
        <f>SUM(AG7:AJ7)</f>
        <v>9915422</v>
      </c>
      <c r="AG7" s="140">
        <f>SUM(AG$8:AG$57)</f>
        <v>0</v>
      </c>
      <c r="AH7" s="140">
        <f>SUM(AH$8:AH$57)</f>
        <v>9206644</v>
      </c>
      <c r="AI7" s="140">
        <f>SUM(AI$8:AI$57)</f>
        <v>182864</v>
      </c>
      <c r="AJ7" s="140">
        <f>SUM(AJ$8:AJ$57)</f>
        <v>525914</v>
      </c>
      <c r="AK7" s="140">
        <f>SUM(AK$8:AK$57)</f>
        <v>186749</v>
      </c>
      <c r="AL7" s="143" t="s">
        <v>314</v>
      </c>
      <c r="AM7" s="140">
        <f>SUM(AN7,AS7,AW7,AX7,BD7)</f>
        <v>25979349</v>
      </c>
      <c r="AN7" s="140">
        <f>SUM(AO7:AR7)</f>
        <v>7197667</v>
      </c>
      <c r="AO7" s="140">
        <f>SUM(AO$8:AO$57)</f>
        <v>3962294</v>
      </c>
      <c r="AP7" s="140">
        <f>SUM(AP$8:AP$57)</f>
        <v>0</v>
      </c>
      <c r="AQ7" s="140">
        <f>SUM(AQ$8:AQ$57)</f>
        <v>3197919</v>
      </c>
      <c r="AR7" s="140">
        <f>SUM(AR$8:AR$57)</f>
        <v>37454</v>
      </c>
      <c r="AS7" s="140">
        <f>SUM(AT7:AV7)</f>
        <v>12464314</v>
      </c>
      <c r="AT7" s="140">
        <f>SUM(AT$8:AT$57)</f>
        <v>21569</v>
      </c>
      <c r="AU7" s="140">
        <f>SUM(AU$8:AU$57)</f>
        <v>12342384</v>
      </c>
      <c r="AV7" s="140">
        <f>SUM(AV$8:AV$57)</f>
        <v>100361</v>
      </c>
      <c r="AW7" s="140">
        <f>SUM(AW$8:AW$57)</f>
        <v>0</v>
      </c>
      <c r="AX7" s="140">
        <f>SUM(AY7:BB7)</f>
        <v>6273231</v>
      </c>
      <c r="AY7" s="140">
        <f>SUM(AY$8:AY$57)</f>
        <v>217029</v>
      </c>
      <c r="AZ7" s="140">
        <f>SUM(AZ$8:AZ$57)</f>
        <v>4085794</v>
      </c>
      <c r="BA7" s="140">
        <f>SUM(BA$8:BA$57)</f>
        <v>1816137</v>
      </c>
      <c r="BB7" s="140">
        <f>SUM(BB$8:BB$57)</f>
        <v>154271</v>
      </c>
      <c r="BC7" s="143" t="s">
        <v>315</v>
      </c>
      <c r="BD7" s="140">
        <f>SUM(BD$8:BD$57)</f>
        <v>44137</v>
      </c>
      <c r="BE7" s="140">
        <f>SUM(BE$8:BE$57)</f>
        <v>1801390</v>
      </c>
      <c r="BF7" s="140">
        <f>SUM(AE7,+AM7,+BE7)</f>
        <v>37882910</v>
      </c>
      <c r="BG7" s="140">
        <f>SUM(BH7,+BM7)</f>
        <v>912142</v>
      </c>
      <c r="BH7" s="140">
        <f>SUM(BI7:BL7)</f>
        <v>912142</v>
      </c>
      <c r="BI7" s="140">
        <f>SUM(BI$8:BI$57)</f>
        <v>0</v>
      </c>
      <c r="BJ7" s="140">
        <f>SUM(BJ$8:BJ$57)</f>
        <v>910107</v>
      </c>
      <c r="BK7" s="140">
        <f>SUM(BK$8:BK$57)</f>
        <v>0</v>
      </c>
      <c r="BL7" s="140">
        <f>SUM(BL$8:BL$57)</f>
        <v>2035</v>
      </c>
      <c r="BM7" s="140">
        <f>SUM(BM$8:BM$57)</f>
        <v>0</v>
      </c>
      <c r="BN7" s="143" t="s">
        <v>314</v>
      </c>
      <c r="BO7" s="140">
        <f>SUM(BP7,BU7,BY7,BZ7,CF7)</f>
        <v>880153</v>
      </c>
      <c r="BP7" s="140">
        <f>SUM(BQ7:BT7)</f>
        <v>189418</v>
      </c>
      <c r="BQ7" s="140">
        <f>SUM(BQ$8:BQ$57)</f>
        <v>127603</v>
      </c>
      <c r="BR7" s="140">
        <f>SUM(BR$8:BR$57)</f>
        <v>0</v>
      </c>
      <c r="BS7" s="140">
        <f>SUM(BS$8:BS$57)</f>
        <v>61815</v>
      </c>
      <c r="BT7" s="140">
        <f>SUM(BT$8:BT$57)</f>
        <v>0</v>
      </c>
      <c r="BU7" s="140">
        <f>SUM(BV7:BX7)</f>
        <v>444092</v>
      </c>
      <c r="BV7" s="140">
        <f>SUM(BV$8:BV$57)</f>
        <v>0</v>
      </c>
      <c r="BW7" s="140">
        <f>SUM(BW$8:BW$57)</f>
        <v>444092</v>
      </c>
      <c r="BX7" s="140">
        <f>SUM(BX$8:BX$57)</f>
        <v>0</v>
      </c>
      <c r="BY7" s="140">
        <f>SUM(BY$8:BY$57)</f>
        <v>0</v>
      </c>
      <c r="BZ7" s="140">
        <f>SUM(CA7:CD7)</f>
        <v>245676</v>
      </c>
      <c r="CA7" s="140">
        <f>SUM(CA$8:CA$57)</f>
        <v>0</v>
      </c>
      <c r="CB7" s="140">
        <f>SUM(CB$8:CB$57)</f>
        <v>221904</v>
      </c>
      <c r="CC7" s="140">
        <f>SUM(CC$8:CC$57)</f>
        <v>23772</v>
      </c>
      <c r="CD7" s="140">
        <f>SUM(CD$8:CD$57)</f>
        <v>0</v>
      </c>
      <c r="CE7" s="143" t="s">
        <v>314</v>
      </c>
      <c r="CF7" s="140">
        <f>SUM(CF$8:CF$57)</f>
        <v>967</v>
      </c>
      <c r="CG7" s="140">
        <f>SUM(CG$8:CG$57)</f>
        <v>5922</v>
      </c>
      <c r="CH7" s="140">
        <f>SUM(BG7,+BO7,+CG7)</f>
        <v>1798217</v>
      </c>
      <c r="CI7" s="140">
        <f t="shared" ref="CI7:CO7" si="3">SUM(AE7,+BG7)</f>
        <v>11014313</v>
      </c>
      <c r="CJ7" s="140">
        <f t="shared" si="3"/>
        <v>10827564</v>
      </c>
      <c r="CK7" s="140">
        <f t="shared" si="3"/>
        <v>0</v>
      </c>
      <c r="CL7" s="140">
        <f t="shared" si="3"/>
        <v>10116751</v>
      </c>
      <c r="CM7" s="140">
        <f t="shared" si="3"/>
        <v>182864</v>
      </c>
      <c r="CN7" s="140">
        <f t="shared" si="3"/>
        <v>527949</v>
      </c>
      <c r="CO7" s="140">
        <f t="shared" si="3"/>
        <v>186749</v>
      </c>
      <c r="CP7" s="143" t="s">
        <v>314</v>
      </c>
      <c r="CQ7" s="140">
        <f t="shared" ref="CQ7:DF7" si="4">SUM(AM7,+BO7)</f>
        <v>26859502</v>
      </c>
      <c r="CR7" s="140">
        <f t="shared" si="4"/>
        <v>7387085</v>
      </c>
      <c r="CS7" s="140">
        <f t="shared" si="4"/>
        <v>4089897</v>
      </c>
      <c r="CT7" s="140">
        <f t="shared" si="4"/>
        <v>0</v>
      </c>
      <c r="CU7" s="140">
        <f t="shared" si="4"/>
        <v>3259734</v>
      </c>
      <c r="CV7" s="140">
        <f t="shared" si="4"/>
        <v>37454</v>
      </c>
      <c r="CW7" s="140">
        <f t="shared" si="4"/>
        <v>12908406</v>
      </c>
      <c r="CX7" s="140">
        <f t="shared" si="4"/>
        <v>21569</v>
      </c>
      <c r="CY7" s="140">
        <f t="shared" si="4"/>
        <v>12786476</v>
      </c>
      <c r="CZ7" s="140">
        <f t="shared" si="4"/>
        <v>100361</v>
      </c>
      <c r="DA7" s="140">
        <f t="shared" si="4"/>
        <v>0</v>
      </c>
      <c r="DB7" s="140">
        <f t="shared" si="4"/>
        <v>6518907</v>
      </c>
      <c r="DC7" s="140">
        <f t="shared" si="4"/>
        <v>217029</v>
      </c>
      <c r="DD7" s="140">
        <f t="shared" si="4"/>
        <v>4307698</v>
      </c>
      <c r="DE7" s="140">
        <f t="shared" si="4"/>
        <v>1839909</v>
      </c>
      <c r="DF7" s="140">
        <f t="shared" si="4"/>
        <v>154271</v>
      </c>
      <c r="DG7" s="143" t="s">
        <v>314</v>
      </c>
      <c r="DH7" s="140">
        <f>SUM(BD7,+CF7)</f>
        <v>45104</v>
      </c>
      <c r="DI7" s="140">
        <f>SUM(BE7,+CG7)</f>
        <v>1807312</v>
      </c>
      <c r="DJ7" s="140">
        <f>SUM(BF7,+CH7)</f>
        <v>39681127</v>
      </c>
    </row>
    <row r="8" spans="1:114" s="136" customFormat="1" ht="13.5" customHeight="1" x14ac:dyDescent="0.15">
      <c r="A8" s="119" t="s">
        <v>29</v>
      </c>
      <c r="B8" s="120" t="s">
        <v>337</v>
      </c>
      <c r="C8" s="119" t="s">
        <v>338</v>
      </c>
      <c r="D8" s="121">
        <f>SUM(E8,+L8)</f>
        <v>2389104</v>
      </c>
      <c r="E8" s="121">
        <f>SUM(F8:I8)+K8</f>
        <v>1732941</v>
      </c>
      <c r="F8" s="121">
        <v>0</v>
      </c>
      <c r="G8" s="121">
        <v>0</v>
      </c>
      <c r="H8" s="121">
        <v>0</v>
      </c>
      <c r="I8" s="121">
        <v>646455</v>
      </c>
      <c r="J8" s="121">
        <v>855624</v>
      </c>
      <c r="K8" s="121">
        <v>1086486</v>
      </c>
      <c r="L8" s="121">
        <v>656163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2389104</v>
      </c>
      <c r="W8" s="121">
        <f>+SUM(E8,N8)</f>
        <v>1732941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646455</v>
      </c>
      <c r="AB8" s="121">
        <f>+SUM(J8,S8)</f>
        <v>855624</v>
      </c>
      <c r="AC8" s="121">
        <f>+SUM(K8,T8)</f>
        <v>1086486</v>
      </c>
      <c r="AD8" s="121">
        <f>+SUM(L8,U8)</f>
        <v>656163</v>
      </c>
      <c r="AE8" s="121">
        <f>SUM(AF8,+AK8)</f>
        <v>12798</v>
      </c>
      <c r="AF8" s="121">
        <f>SUM(AG8:AJ8)</f>
        <v>12798</v>
      </c>
      <c r="AG8" s="121">
        <v>0</v>
      </c>
      <c r="AH8" s="121">
        <v>0</v>
      </c>
      <c r="AI8" s="121">
        <v>12798</v>
      </c>
      <c r="AJ8" s="121">
        <v>0</v>
      </c>
      <c r="AK8" s="121">
        <v>0</v>
      </c>
      <c r="AL8" s="122" t="s">
        <v>446</v>
      </c>
      <c r="AM8" s="121">
        <f>SUM(AN8,AS8,AW8,AX8,BD8)</f>
        <v>2467452</v>
      </c>
      <c r="AN8" s="121">
        <f>SUM(AO8:AR8)</f>
        <v>640000</v>
      </c>
      <c r="AO8" s="121">
        <v>621000</v>
      </c>
      <c r="AP8" s="121">
        <v>0</v>
      </c>
      <c r="AQ8" s="121">
        <v>19000</v>
      </c>
      <c r="AR8" s="121">
        <v>0</v>
      </c>
      <c r="AS8" s="121">
        <f>SUM(AT8:AV8)</f>
        <v>746924</v>
      </c>
      <c r="AT8" s="121">
        <v>0</v>
      </c>
      <c r="AU8" s="121">
        <v>746924</v>
      </c>
      <c r="AV8" s="121">
        <v>0</v>
      </c>
      <c r="AW8" s="121">
        <v>0</v>
      </c>
      <c r="AX8" s="121">
        <f>SUM(AY8:BB8)</f>
        <v>1080528</v>
      </c>
      <c r="AY8" s="121">
        <v>52176</v>
      </c>
      <c r="AZ8" s="121">
        <v>811820</v>
      </c>
      <c r="BA8" s="121">
        <v>216532</v>
      </c>
      <c r="BB8" s="121">
        <v>0</v>
      </c>
      <c r="BC8" s="122" t="s">
        <v>446</v>
      </c>
      <c r="BD8" s="121">
        <v>0</v>
      </c>
      <c r="BE8" s="121">
        <v>764478</v>
      </c>
      <c r="BF8" s="121">
        <f>SUM(AE8,+AM8,+BE8)</f>
        <v>3244728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446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446</v>
      </c>
      <c r="CF8" s="121">
        <v>0</v>
      </c>
      <c r="CG8" s="121">
        <v>0</v>
      </c>
      <c r="CH8" s="121">
        <f>SUM(BG8,+BO8,+CG8)</f>
        <v>0</v>
      </c>
      <c r="CI8" s="121">
        <f>SUM(AE8,+BG8)</f>
        <v>12798</v>
      </c>
      <c r="CJ8" s="121">
        <f>SUM(AF8,+BH8)</f>
        <v>12798</v>
      </c>
      <c r="CK8" s="121">
        <f>SUM(AG8,+BI8)</f>
        <v>0</v>
      </c>
      <c r="CL8" s="121">
        <f>SUM(AH8,+BJ8)</f>
        <v>0</v>
      </c>
      <c r="CM8" s="121">
        <f>SUM(AI8,+BK8)</f>
        <v>12798</v>
      </c>
      <c r="CN8" s="121">
        <f>SUM(AJ8,+BL8)</f>
        <v>0</v>
      </c>
      <c r="CO8" s="121">
        <f>SUM(AK8,+BM8)</f>
        <v>0</v>
      </c>
      <c r="CP8" s="122" t="s">
        <v>446</v>
      </c>
      <c r="CQ8" s="121">
        <f>SUM(AM8,+BO8)</f>
        <v>2467452</v>
      </c>
      <c r="CR8" s="121">
        <f>SUM(AN8,+BP8)</f>
        <v>640000</v>
      </c>
      <c r="CS8" s="121">
        <f>SUM(AO8,+BQ8)</f>
        <v>621000</v>
      </c>
      <c r="CT8" s="121">
        <f>SUM(AP8,+BR8)</f>
        <v>0</v>
      </c>
      <c r="CU8" s="121">
        <f>SUM(AQ8,+BS8)</f>
        <v>19000</v>
      </c>
      <c r="CV8" s="121">
        <f>SUM(AR8,+BT8)</f>
        <v>0</v>
      </c>
      <c r="CW8" s="121">
        <f>SUM(AS8,+BU8)</f>
        <v>746924</v>
      </c>
      <c r="CX8" s="121">
        <f>SUM(AT8,+BV8)</f>
        <v>0</v>
      </c>
      <c r="CY8" s="121">
        <f>SUM(AU8,+BW8)</f>
        <v>746924</v>
      </c>
      <c r="CZ8" s="121">
        <f>SUM(AV8,+BX8)</f>
        <v>0</v>
      </c>
      <c r="DA8" s="121">
        <f>SUM(AW8,+BY8)</f>
        <v>0</v>
      </c>
      <c r="DB8" s="121">
        <f>SUM(AX8,+BZ8)</f>
        <v>1080528</v>
      </c>
      <c r="DC8" s="121">
        <f>SUM(AY8,+CA8)</f>
        <v>52176</v>
      </c>
      <c r="DD8" s="121">
        <f>SUM(AZ8,+CB8)</f>
        <v>811820</v>
      </c>
      <c r="DE8" s="121">
        <f>SUM(BA8,+CC8)</f>
        <v>216532</v>
      </c>
      <c r="DF8" s="121">
        <f>SUM(BB8,+CD8)</f>
        <v>0</v>
      </c>
      <c r="DG8" s="122" t="s">
        <v>446</v>
      </c>
      <c r="DH8" s="121">
        <f>SUM(BD8,+CF8)</f>
        <v>0</v>
      </c>
      <c r="DI8" s="121">
        <f>SUM(BE8,+CG8)</f>
        <v>764478</v>
      </c>
      <c r="DJ8" s="121">
        <f>SUM(BF8,+CH8)</f>
        <v>3244728</v>
      </c>
    </row>
    <row r="9" spans="1:114" s="136" customFormat="1" ht="13.5" customHeight="1" x14ac:dyDescent="0.15">
      <c r="A9" s="119" t="s">
        <v>29</v>
      </c>
      <c r="B9" s="120" t="s">
        <v>345</v>
      </c>
      <c r="C9" s="119" t="s">
        <v>346</v>
      </c>
      <c r="D9" s="121">
        <f>SUM(E9,+L9)</f>
        <v>1508930</v>
      </c>
      <c r="E9" s="121">
        <f>SUM(F9:I9)+K9</f>
        <v>1508930</v>
      </c>
      <c r="F9" s="121">
        <v>1754</v>
      </c>
      <c r="G9" s="121">
        <v>0</v>
      </c>
      <c r="H9" s="121">
        <v>501800</v>
      </c>
      <c r="I9" s="121">
        <v>426130</v>
      </c>
      <c r="J9" s="121">
        <v>626240</v>
      </c>
      <c r="K9" s="121">
        <v>579246</v>
      </c>
      <c r="L9" s="121">
        <v>0</v>
      </c>
      <c r="M9" s="121">
        <f>SUM(N9,+U9)</f>
        <v>46878</v>
      </c>
      <c r="N9" s="121">
        <f>SUM(O9:R9,T9)</f>
        <v>46878</v>
      </c>
      <c r="O9" s="121">
        <v>0</v>
      </c>
      <c r="P9" s="121">
        <v>0</v>
      </c>
      <c r="Q9" s="121">
        <v>0</v>
      </c>
      <c r="R9" s="121">
        <v>234</v>
      </c>
      <c r="S9" s="121">
        <v>145125</v>
      </c>
      <c r="T9" s="121">
        <v>46644</v>
      </c>
      <c r="U9" s="121">
        <v>0</v>
      </c>
      <c r="V9" s="121">
        <f>+SUM(D9,M9)</f>
        <v>1555808</v>
      </c>
      <c r="W9" s="121">
        <f>+SUM(E9,N9)</f>
        <v>1555808</v>
      </c>
      <c r="X9" s="121">
        <f>+SUM(F9,O9)</f>
        <v>1754</v>
      </c>
      <c r="Y9" s="121">
        <f>+SUM(G9,P9)</f>
        <v>0</v>
      </c>
      <c r="Z9" s="121">
        <f>+SUM(H9,Q9)</f>
        <v>501800</v>
      </c>
      <c r="AA9" s="121">
        <f>+SUM(I9,R9)</f>
        <v>426364</v>
      </c>
      <c r="AB9" s="121">
        <f>+SUM(J9,S9)</f>
        <v>771365</v>
      </c>
      <c r="AC9" s="121">
        <f>+SUM(K9,T9)</f>
        <v>625890</v>
      </c>
      <c r="AD9" s="121">
        <f>+SUM(L9,U9)</f>
        <v>0</v>
      </c>
      <c r="AE9" s="121">
        <f>SUM(AF9,+AK9)</f>
        <v>536370</v>
      </c>
      <c r="AF9" s="121">
        <f>SUM(AG9:AJ9)</f>
        <v>536370</v>
      </c>
      <c r="AG9" s="121">
        <v>0</v>
      </c>
      <c r="AH9" s="121">
        <v>0</v>
      </c>
      <c r="AI9" s="121">
        <v>10456</v>
      </c>
      <c r="AJ9" s="121">
        <v>525914</v>
      </c>
      <c r="AK9" s="121">
        <v>0</v>
      </c>
      <c r="AL9" s="122" t="s">
        <v>446</v>
      </c>
      <c r="AM9" s="121">
        <f>SUM(AN9,AS9,AW9,AX9,BD9)</f>
        <v>1531828</v>
      </c>
      <c r="AN9" s="121">
        <f>SUM(AO9:AR9)</f>
        <v>203794</v>
      </c>
      <c r="AO9" s="121">
        <v>203794</v>
      </c>
      <c r="AP9" s="121">
        <v>0</v>
      </c>
      <c r="AQ9" s="121">
        <v>0</v>
      </c>
      <c r="AR9" s="121">
        <v>0</v>
      </c>
      <c r="AS9" s="121">
        <f>SUM(AT9:AV9)</f>
        <v>719626</v>
      </c>
      <c r="AT9" s="121">
        <v>0</v>
      </c>
      <c r="AU9" s="121">
        <v>718282</v>
      </c>
      <c r="AV9" s="121">
        <v>1344</v>
      </c>
      <c r="AW9" s="121">
        <v>0</v>
      </c>
      <c r="AX9" s="121">
        <f>SUM(AY9:BB9)</f>
        <v>608408</v>
      </c>
      <c r="AY9" s="121">
        <v>0</v>
      </c>
      <c r="AZ9" s="121">
        <v>414562</v>
      </c>
      <c r="BA9" s="121">
        <v>150215</v>
      </c>
      <c r="BB9" s="121">
        <v>43631</v>
      </c>
      <c r="BC9" s="122" t="s">
        <v>446</v>
      </c>
      <c r="BD9" s="121">
        <v>0</v>
      </c>
      <c r="BE9" s="121">
        <v>66972</v>
      </c>
      <c r="BF9" s="121">
        <f>SUM(AE9,+AM9,+BE9)</f>
        <v>2135170</v>
      </c>
      <c r="BG9" s="121">
        <f>SUM(BH9,+BM9)</f>
        <v>2035</v>
      </c>
      <c r="BH9" s="121">
        <f>SUM(BI9:BL9)</f>
        <v>2035</v>
      </c>
      <c r="BI9" s="121">
        <v>0</v>
      </c>
      <c r="BJ9" s="121">
        <v>0</v>
      </c>
      <c r="BK9" s="121">
        <v>0</v>
      </c>
      <c r="BL9" s="121">
        <v>2035</v>
      </c>
      <c r="BM9" s="121">
        <v>0</v>
      </c>
      <c r="BN9" s="122" t="s">
        <v>446</v>
      </c>
      <c r="BO9" s="121">
        <f>SUM(BP9,BU9,BY9,BZ9,CF9)</f>
        <v>187616</v>
      </c>
      <c r="BP9" s="121">
        <f>SUM(BQ9:BT9)</f>
        <v>19330</v>
      </c>
      <c r="BQ9" s="121">
        <v>19330</v>
      </c>
      <c r="BR9" s="121">
        <v>0</v>
      </c>
      <c r="BS9" s="121">
        <v>0</v>
      </c>
      <c r="BT9" s="121">
        <v>0</v>
      </c>
      <c r="BU9" s="121">
        <f>SUM(BV9:BX9)</f>
        <v>80862</v>
      </c>
      <c r="BV9" s="121">
        <v>0</v>
      </c>
      <c r="BW9" s="121">
        <v>80862</v>
      </c>
      <c r="BX9" s="121">
        <v>0</v>
      </c>
      <c r="BY9" s="121">
        <v>0</v>
      </c>
      <c r="BZ9" s="121">
        <f>SUM(CA9:CD9)</f>
        <v>87424</v>
      </c>
      <c r="CA9" s="121">
        <v>0</v>
      </c>
      <c r="CB9" s="121">
        <v>63652</v>
      </c>
      <c r="CC9" s="121">
        <v>23772</v>
      </c>
      <c r="CD9" s="121">
        <v>0</v>
      </c>
      <c r="CE9" s="122" t="s">
        <v>446</v>
      </c>
      <c r="CF9" s="121">
        <v>0</v>
      </c>
      <c r="CG9" s="121">
        <v>2352</v>
      </c>
      <c r="CH9" s="121">
        <f>SUM(BG9,+BO9,+CG9)</f>
        <v>192003</v>
      </c>
      <c r="CI9" s="121">
        <f>SUM(AE9,+BG9)</f>
        <v>538405</v>
      </c>
      <c r="CJ9" s="121">
        <f>SUM(AF9,+BH9)</f>
        <v>538405</v>
      </c>
      <c r="CK9" s="121">
        <f>SUM(AG9,+BI9)</f>
        <v>0</v>
      </c>
      <c r="CL9" s="121">
        <f>SUM(AH9,+BJ9)</f>
        <v>0</v>
      </c>
      <c r="CM9" s="121">
        <f>SUM(AI9,+BK9)</f>
        <v>10456</v>
      </c>
      <c r="CN9" s="121">
        <f>SUM(AJ9,+BL9)</f>
        <v>527949</v>
      </c>
      <c r="CO9" s="121">
        <f>SUM(AK9,+BM9)</f>
        <v>0</v>
      </c>
      <c r="CP9" s="122" t="s">
        <v>446</v>
      </c>
      <c r="CQ9" s="121">
        <f>SUM(AM9,+BO9)</f>
        <v>1719444</v>
      </c>
      <c r="CR9" s="121">
        <f>SUM(AN9,+BP9)</f>
        <v>223124</v>
      </c>
      <c r="CS9" s="121">
        <f>SUM(AO9,+BQ9)</f>
        <v>223124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800488</v>
      </c>
      <c r="CX9" s="121">
        <f>SUM(AT9,+BV9)</f>
        <v>0</v>
      </c>
      <c r="CY9" s="121">
        <f>SUM(AU9,+BW9)</f>
        <v>799144</v>
      </c>
      <c r="CZ9" s="121">
        <f>SUM(AV9,+BX9)</f>
        <v>1344</v>
      </c>
      <c r="DA9" s="121">
        <f>SUM(AW9,+BY9)</f>
        <v>0</v>
      </c>
      <c r="DB9" s="121">
        <f>SUM(AX9,+BZ9)</f>
        <v>695832</v>
      </c>
      <c r="DC9" s="121">
        <f>SUM(AY9,+CA9)</f>
        <v>0</v>
      </c>
      <c r="DD9" s="121">
        <f>SUM(AZ9,+CB9)</f>
        <v>478214</v>
      </c>
      <c r="DE9" s="121">
        <f>SUM(BA9,+CC9)</f>
        <v>173987</v>
      </c>
      <c r="DF9" s="121">
        <f>SUM(BB9,+CD9)</f>
        <v>43631</v>
      </c>
      <c r="DG9" s="122" t="s">
        <v>446</v>
      </c>
      <c r="DH9" s="121">
        <f>SUM(BD9,+CF9)</f>
        <v>0</v>
      </c>
      <c r="DI9" s="121">
        <f>SUM(BE9,+CG9)</f>
        <v>69324</v>
      </c>
      <c r="DJ9" s="121">
        <f>SUM(BF9,+CH9)</f>
        <v>2327173</v>
      </c>
    </row>
    <row r="10" spans="1:114" s="136" customFormat="1" ht="13.5" customHeight="1" x14ac:dyDescent="0.15">
      <c r="A10" s="119" t="s">
        <v>29</v>
      </c>
      <c r="B10" s="120" t="s">
        <v>389</v>
      </c>
      <c r="C10" s="119" t="s">
        <v>393</v>
      </c>
      <c r="D10" s="121">
        <f>SUM(E10,+L10)</f>
        <v>385752</v>
      </c>
      <c r="E10" s="121">
        <f>SUM(F10:I10)+K10</f>
        <v>360695</v>
      </c>
      <c r="F10" s="121">
        <v>0</v>
      </c>
      <c r="G10" s="121">
        <v>0</v>
      </c>
      <c r="H10" s="121">
        <v>168600</v>
      </c>
      <c r="I10" s="121">
        <v>181874</v>
      </c>
      <c r="J10" s="121">
        <v>1542286</v>
      </c>
      <c r="K10" s="121">
        <v>10221</v>
      </c>
      <c r="L10" s="121">
        <v>25057</v>
      </c>
      <c r="M10" s="121">
        <f>SUM(N10,+U10)</f>
        <v>56300</v>
      </c>
      <c r="N10" s="121">
        <f>SUM(O10:R10,T10)</f>
        <v>56300</v>
      </c>
      <c r="O10" s="121">
        <v>0</v>
      </c>
      <c r="P10" s="121">
        <v>0</v>
      </c>
      <c r="Q10" s="121">
        <v>56300</v>
      </c>
      <c r="R10" s="121">
        <v>0</v>
      </c>
      <c r="S10" s="121">
        <v>288536</v>
      </c>
      <c r="T10" s="121">
        <v>0</v>
      </c>
      <c r="U10" s="121">
        <v>0</v>
      </c>
      <c r="V10" s="121">
        <f>+SUM(D10,M10)</f>
        <v>442052</v>
      </c>
      <c r="W10" s="121">
        <f>+SUM(E10,N10)</f>
        <v>416995</v>
      </c>
      <c r="X10" s="121">
        <f>+SUM(F10,O10)</f>
        <v>0</v>
      </c>
      <c r="Y10" s="121">
        <f>+SUM(G10,P10)</f>
        <v>0</v>
      </c>
      <c r="Z10" s="121">
        <f>+SUM(H10,Q10)</f>
        <v>224900</v>
      </c>
      <c r="AA10" s="121">
        <f>+SUM(I10,R10)</f>
        <v>181874</v>
      </c>
      <c r="AB10" s="121">
        <f>+SUM(J10,S10)</f>
        <v>1830822</v>
      </c>
      <c r="AC10" s="121">
        <f>+SUM(K10,T10)</f>
        <v>10221</v>
      </c>
      <c r="AD10" s="121">
        <f>+SUM(L10,U10)</f>
        <v>25057</v>
      </c>
      <c r="AE10" s="121">
        <f>SUM(AF10,+AK10)</f>
        <v>265046</v>
      </c>
      <c r="AF10" s="121">
        <f>SUM(AG10:AJ10)</f>
        <v>265046</v>
      </c>
      <c r="AG10" s="121">
        <v>0</v>
      </c>
      <c r="AH10" s="121">
        <v>210522</v>
      </c>
      <c r="AI10" s="121">
        <v>54524</v>
      </c>
      <c r="AJ10" s="121">
        <v>0</v>
      </c>
      <c r="AK10" s="121">
        <v>0</v>
      </c>
      <c r="AL10" s="122" t="s">
        <v>446</v>
      </c>
      <c r="AM10" s="121">
        <f>SUM(AN10,AS10,AW10,AX10,BD10)</f>
        <v>1626533</v>
      </c>
      <c r="AN10" s="121">
        <f>SUM(AO10:AR10)</f>
        <v>512320</v>
      </c>
      <c r="AO10" s="121">
        <v>155197</v>
      </c>
      <c r="AP10" s="121">
        <v>0</v>
      </c>
      <c r="AQ10" s="121">
        <v>336909</v>
      </c>
      <c r="AR10" s="121">
        <v>20214</v>
      </c>
      <c r="AS10" s="121">
        <f>SUM(AT10:AV10)</f>
        <v>996033</v>
      </c>
      <c r="AT10" s="121">
        <v>21569</v>
      </c>
      <c r="AU10" s="121">
        <v>932481</v>
      </c>
      <c r="AV10" s="121">
        <v>41983</v>
      </c>
      <c r="AW10" s="121">
        <v>0</v>
      </c>
      <c r="AX10" s="121">
        <f>SUM(AY10:BB10)</f>
        <v>118180</v>
      </c>
      <c r="AY10" s="121">
        <v>709</v>
      </c>
      <c r="AZ10" s="121">
        <v>101615</v>
      </c>
      <c r="BA10" s="121">
        <v>15856</v>
      </c>
      <c r="BB10" s="121">
        <v>0</v>
      </c>
      <c r="BC10" s="122" t="s">
        <v>446</v>
      </c>
      <c r="BD10" s="121">
        <v>0</v>
      </c>
      <c r="BE10" s="121">
        <v>36459</v>
      </c>
      <c r="BF10" s="121">
        <f>SUM(AE10,+AM10,+BE10)</f>
        <v>1928038</v>
      </c>
      <c r="BG10" s="121">
        <f>SUM(BH10,+BM10)</f>
        <v>75130</v>
      </c>
      <c r="BH10" s="121">
        <f>SUM(BI10:BL10)</f>
        <v>75130</v>
      </c>
      <c r="BI10" s="121">
        <v>0</v>
      </c>
      <c r="BJ10" s="121">
        <v>75130</v>
      </c>
      <c r="BK10" s="121">
        <v>0</v>
      </c>
      <c r="BL10" s="121">
        <v>0</v>
      </c>
      <c r="BM10" s="121">
        <v>0</v>
      </c>
      <c r="BN10" s="122" t="s">
        <v>446</v>
      </c>
      <c r="BO10" s="121">
        <f>SUM(BP10,BU10,BY10,BZ10,CF10)</f>
        <v>266595</v>
      </c>
      <c r="BP10" s="121">
        <f>SUM(BQ10:BT10)</f>
        <v>99613</v>
      </c>
      <c r="BQ10" s="121">
        <v>46615</v>
      </c>
      <c r="BR10" s="121">
        <v>0</v>
      </c>
      <c r="BS10" s="121">
        <v>52998</v>
      </c>
      <c r="BT10" s="121">
        <v>0</v>
      </c>
      <c r="BU10" s="121">
        <f>SUM(BV10:BX10)</f>
        <v>130738</v>
      </c>
      <c r="BV10" s="121">
        <v>0</v>
      </c>
      <c r="BW10" s="121">
        <v>130738</v>
      </c>
      <c r="BX10" s="121">
        <v>0</v>
      </c>
      <c r="BY10" s="121">
        <v>0</v>
      </c>
      <c r="BZ10" s="121">
        <f>SUM(CA10:CD10)</f>
        <v>36244</v>
      </c>
      <c r="CA10" s="121">
        <v>0</v>
      </c>
      <c r="CB10" s="121">
        <v>36244</v>
      </c>
      <c r="CC10" s="121">
        <v>0</v>
      </c>
      <c r="CD10" s="121">
        <v>0</v>
      </c>
      <c r="CE10" s="122" t="s">
        <v>446</v>
      </c>
      <c r="CF10" s="121">
        <v>0</v>
      </c>
      <c r="CG10" s="121">
        <v>3111</v>
      </c>
      <c r="CH10" s="121">
        <f>SUM(BG10,+BO10,+CG10)</f>
        <v>344836</v>
      </c>
      <c r="CI10" s="121">
        <f>SUM(AE10,+BG10)</f>
        <v>340176</v>
      </c>
      <c r="CJ10" s="121">
        <f>SUM(AF10,+BH10)</f>
        <v>340176</v>
      </c>
      <c r="CK10" s="121">
        <f>SUM(AG10,+BI10)</f>
        <v>0</v>
      </c>
      <c r="CL10" s="121">
        <f>SUM(AH10,+BJ10)</f>
        <v>285652</v>
      </c>
      <c r="CM10" s="121">
        <f>SUM(AI10,+BK10)</f>
        <v>54524</v>
      </c>
      <c r="CN10" s="121">
        <f>SUM(AJ10,+BL10)</f>
        <v>0</v>
      </c>
      <c r="CO10" s="121">
        <f>SUM(AK10,+BM10)</f>
        <v>0</v>
      </c>
      <c r="CP10" s="122" t="s">
        <v>446</v>
      </c>
      <c r="CQ10" s="121">
        <f>SUM(AM10,+BO10)</f>
        <v>1893128</v>
      </c>
      <c r="CR10" s="121">
        <f>SUM(AN10,+BP10)</f>
        <v>611933</v>
      </c>
      <c r="CS10" s="121">
        <f>SUM(AO10,+BQ10)</f>
        <v>201812</v>
      </c>
      <c r="CT10" s="121">
        <f>SUM(AP10,+BR10)</f>
        <v>0</v>
      </c>
      <c r="CU10" s="121">
        <f>SUM(AQ10,+BS10)</f>
        <v>389907</v>
      </c>
      <c r="CV10" s="121">
        <f>SUM(AR10,+BT10)</f>
        <v>20214</v>
      </c>
      <c r="CW10" s="121">
        <f>SUM(AS10,+BU10)</f>
        <v>1126771</v>
      </c>
      <c r="CX10" s="121">
        <f>SUM(AT10,+BV10)</f>
        <v>21569</v>
      </c>
      <c r="CY10" s="121">
        <f>SUM(AU10,+BW10)</f>
        <v>1063219</v>
      </c>
      <c r="CZ10" s="121">
        <f>SUM(AV10,+BX10)</f>
        <v>41983</v>
      </c>
      <c r="DA10" s="121">
        <f>SUM(AW10,+BY10)</f>
        <v>0</v>
      </c>
      <c r="DB10" s="121">
        <f>SUM(AX10,+BZ10)</f>
        <v>154424</v>
      </c>
      <c r="DC10" s="121">
        <f>SUM(AY10,+CA10)</f>
        <v>709</v>
      </c>
      <c r="DD10" s="121">
        <f>SUM(AZ10,+CB10)</f>
        <v>137859</v>
      </c>
      <c r="DE10" s="121">
        <f>SUM(BA10,+CC10)</f>
        <v>15856</v>
      </c>
      <c r="DF10" s="121">
        <f>SUM(BB10,+CD10)</f>
        <v>0</v>
      </c>
      <c r="DG10" s="122" t="s">
        <v>446</v>
      </c>
      <c r="DH10" s="121">
        <f>SUM(BD10,+CF10)</f>
        <v>0</v>
      </c>
      <c r="DI10" s="121">
        <f>SUM(BE10,+CG10)</f>
        <v>39570</v>
      </c>
      <c r="DJ10" s="121">
        <f>SUM(BF10,+CH10)</f>
        <v>2272874</v>
      </c>
    </row>
    <row r="11" spans="1:114" s="136" customFormat="1" ht="13.5" customHeight="1" x14ac:dyDescent="0.15">
      <c r="A11" s="119" t="s">
        <v>29</v>
      </c>
      <c r="B11" s="120" t="s">
        <v>365</v>
      </c>
      <c r="C11" s="119" t="s">
        <v>366</v>
      </c>
      <c r="D11" s="121">
        <f>SUM(E11,+L11)</f>
        <v>154425</v>
      </c>
      <c r="E11" s="121">
        <f>SUM(F11:I11)+K11</f>
        <v>154425</v>
      </c>
      <c r="F11" s="121">
        <v>42701</v>
      </c>
      <c r="G11" s="121">
        <v>0</v>
      </c>
      <c r="H11" s="121">
        <v>0</v>
      </c>
      <c r="I11" s="121">
        <v>108904</v>
      </c>
      <c r="J11" s="121">
        <v>1048106</v>
      </c>
      <c r="K11" s="121">
        <v>2820</v>
      </c>
      <c r="L11" s="121">
        <v>0</v>
      </c>
      <c r="M11" s="121">
        <f>SUM(N11,+U11)</f>
        <v>668</v>
      </c>
      <c r="N11" s="121">
        <f>SUM(O11:R11,T11)</f>
        <v>668</v>
      </c>
      <c r="O11" s="121">
        <v>0</v>
      </c>
      <c r="P11" s="121">
        <v>0</v>
      </c>
      <c r="Q11" s="121">
        <v>0</v>
      </c>
      <c r="R11" s="121">
        <v>0</v>
      </c>
      <c r="S11" s="121">
        <v>263549</v>
      </c>
      <c r="T11" s="121">
        <v>668</v>
      </c>
      <c r="U11" s="121">
        <v>0</v>
      </c>
      <c r="V11" s="121">
        <f>+SUM(D11,M11)</f>
        <v>155093</v>
      </c>
      <c r="W11" s="121">
        <f>+SUM(E11,N11)</f>
        <v>155093</v>
      </c>
      <c r="X11" s="121">
        <f>+SUM(F11,O11)</f>
        <v>42701</v>
      </c>
      <c r="Y11" s="121">
        <f>+SUM(G11,P11)</f>
        <v>0</v>
      </c>
      <c r="Z11" s="121">
        <f>+SUM(H11,Q11)</f>
        <v>0</v>
      </c>
      <c r="AA11" s="121">
        <f>+SUM(I11,R11)</f>
        <v>108904</v>
      </c>
      <c r="AB11" s="121">
        <f>+SUM(J11,S11)</f>
        <v>1311655</v>
      </c>
      <c r="AC11" s="121">
        <f>+SUM(K11,T11)</f>
        <v>3488</v>
      </c>
      <c r="AD11" s="121">
        <f>+SUM(L11,U11)</f>
        <v>0</v>
      </c>
      <c r="AE11" s="121">
        <f>SUM(AF11,+AK11)</f>
        <v>115594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115594</v>
      </c>
      <c r="AL11" s="122" t="s">
        <v>446</v>
      </c>
      <c r="AM11" s="121">
        <f>SUM(AN11,AS11,AW11,AX11,BD11)</f>
        <v>1086937</v>
      </c>
      <c r="AN11" s="121">
        <f>SUM(AO11:AR11)</f>
        <v>45839</v>
      </c>
      <c r="AO11" s="121">
        <v>45839</v>
      </c>
      <c r="AP11" s="121">
        <v>0</v>
      </c>
      <c r="AQ11" s="121">
        <v>0</v>
      </c>
      <c r="AR11" s="121">
        <v>0</v>
      </c>
      <c r="AS11" s="121">
        <f>SUM(AT11:AV11)</f>
        <v>620108</v>
      </c>
      <c r="AT11" s="121">
        <v>0</v>
      </c>
      <c r="AU11" s="121">
        <v>620108</v>
      </c>
      <c r="AV11" s="121">
        <v>0</v>
      </c>
      <c r="AW11" s="121">
        <v>0</v>
      </c>
      <c r="AX11" s="121">
        <f>SUM(AY11:BB11)</f>
        <v>420990</v>
      </c>
      <c r="AY11" s="121">
        <v>0</v>
      </c>
      <c r="AZ11" s="121">
        <v>343731</v>
      </c>
      <c r="BA11" s="121">
        <v>77259</v>
      </c>
      <c r="BB11" s="121">
        <v>0</v>
      </c>
      <c r="BC11" s="122" t="s">
        <v>446</v>
      </c>
      <c r="BD11" s="121">
        <v>0</v>
      </c>
      <c r="BE11" s="121">
        <v>0</v>
      </c>
      <c r="BF11" s="121">
        <f>SUM(AE11,+AM11,+BE11)</f>
        <v>1202531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446</v>
      </c>
      <c r="BO11" s="121">
        <f>SUM(BP11,BU11,BY11,BZ11,CF11)</f>
        <v>264217</v>
      </c>
      <c r="BP11" s="121">
        <f>SUM(BQ11:BT11)</f>
        <v>8758</v>
      </c>
      <c r="BQ11" s="121">
        <v>8758</v>
      </c>
      <c r="BR11" s="121">
        <v>0</v>
      </c>
      <c r="BS11" s="121">
        <v>0</v>
      </c>
      <c r="BT11" s="121">
        <v>0</v>
      </c>
      <c r="BU11" s="121">
        <f>SUM(BV11:BX11)</f>
        <v>159369</v>
      </c>
      <c r="BV11" s="121">
        <v>0</v>
      </c>
      <c r="BW11" s="121">
        <v>159369</v>
      </c>
      <c r="BX11" s="121">
        <v>0</v>
      </c>
      <c r="BY11" s="121">
        <v>0</v>
      </c>
      <c r="BZ11" s="121">
        <f>SUM(CA11:CD11)</f>
        <v>96090</v>
      </c>
      <c r="CA11" s="121">
        <v>0</v>
      </c>
      <c r="CB11" s="121">
        <v>96090</v>
      </c>
      <c r="CC11" s="121">
        <v>0</v>
      </c>
      <c r="CD11" s="121">
        <v>0</v>
      </c>
      <c r="CE11" s="122" t="s">
        <v>446</v>
      </c>
      <c r="CF11" s="121">
        <v>0</v>
      </c>
      <c r="CG11" s="121">
        <v>0</v>
      </c>
      <c r="CH11" s="121">
        <f>SUM(BG11,+BO11,+CG11)</f>
        <v>264217</v>
      </c>
      <c r="CI11" s="121">
        <f>SUM(AE11,+BG11)</f>
        <v>115594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115594</v>
      </c>
      <c r="CP11" s="122" t="s">
        <v>446</v>
      </c>
      <c r="CQ11" s="121">
        <f>SUM(AM11,+BO11)</f>
        <v>1351154</v>
      </c>
      <c r="CR11" s="121">
        <f>SUM(AN11,+BP11)</f>
        <v>54597</v>
      </c>
      <c r="CS11" s="121">
        <f>SUM(AO11,+BQ11)</f>
        <v>54597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779477</v>
      </c>
      <c r="CX11" s="121">
        <f>SUM(AT11,+BV11)</f>
        <v>0</v>
      </c>
      <c r="CY11" s="121">
        <f>SUM(AU11,+BW11)</f>
        <v>779477</v>
      </c>
      <c r="CZ11" s="121">
        <f>SUM(AV11,+BX11)</f>
        <v>0</v>
      </c>
      <c r="DA11" s="121">
        <f>SUM(AW11,+BY11)</f>
        <v>0</v>
      </c>
      <c r="DB11" s="121">
        <f>SUM(AX11,+BZ11)</f>
        <v>517080</v>
      </c>
      <c r="DC11" s="121">
        <f>SUM(AY11,+CA11)</f>
        <v>0</v>
      </c>
      <c r="DD11" s="121">
        <f>SUM(AZ11,+CB11)</f>
        <v>439821</v>
      </c>
      <c r="DE11" s="121">
        <f>SUM(BA11,+CC11)</f>
        <v>77259</v>
      </c>
      <c r="DF11" s="121">
        <f>SUM(BB11,+CD11)</f>
        <v>0</v>
      </c>
      <c r="DG11" s="122" t="s">
        <v>446</v>
      </c>
      <c r="DH11" s="121">
        <f>SUM(BD11,+CF11)</f>
        <v>0</v>
      </c>
      <c r="DI11" s="121">
        <f>SUM(BE11,+CG11)</f>
        <v>0</v>
      </c>
      <c r="DJ11" s="121">
        <f>SUM(BF11,+CH11)</f>
        <v>1466748</v>
      </c>
    </row>
    <row r="12" spans="1:114" s="136" customFormat="1" ht="13.5" customHeight="1" x14ac:dyDescent="0.15">
      <c r="A12" s="119" t="s">
        <v>29</v>
      </c>
      <c r="B12" s="120" t="s">
        <v>381</v>
      </c>
      <c r="C12" s="119" t="s">
        <v>382</v>
      </c>
      <c r="D12" s="121">
        <f>SUM(E12,+L12)</f>
        <v>1417840</v>
      </c>
      <c r="E12" s="121">
        <f>SUM(F12:I12)+K12</f>
        <v>461128</v>
      </c>
      <c r="F12" s="121">
        <v>0</v>
      </c>
      <c r="G12" s="121">
        <v>0</v>
      </c>
      <c r="H12" s="121">
        <v>13500</v>
      </c>
      <c r="I12" s="121">
        <v>358486</v>
      </c>
      <c r="J12" s="121">
        <v>1962291</v>
      </c>
      <c r="K12" s="121">
        <v>89142</v>
      </c>
      <c r="L12" s="121">
        <v>956712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1417840</v>
      </c>
      <c r="W12" s="121">
        <f>+SUM(E12,N12)</f>
        <v>461128</v>
      </c>
      <c r="X12" s="121">
        <f>+SUM(F12,O12)</f>
        <v>0</v>
      </c>
      <c r="Y12" s="121">
        <f>+SUM(G12,P12)</f>
        <v>0</v>
      </c>
      <c r="Z12" s="121">
        <f>+SUM(H12,Q12)</f>
        <v>13500</v>
      </c>
      <c r="AA12" s="121">
        <f>+SUM(I12,R12)</f>
        <v>358486</v>
      </c>
      <c r="AB12" s="121">
        <f>+SUM(J12,S12)</f>
        <v>1962291</v>
      </c>
      <c r="AC12" s="121">
        <f>+SUM(K12,T12)</f>
        <v>89142</v>
      </c>
      <c r="AD12" s="121">
        <f>+SUM(L12,U12)</f>
        <v>956712</v>
      </c>
      <c r="AE12" s="121">
        <f>SUM(AF12,+AK12)</f>
        <v>430817</v>
      </c>
      <c r="AF12" s="121">
        <f>SUM(AG12:AJ12)</f>
        <v>385980</v>
      </c>
      <c r="AG12" s="121">
        <v>0</v>
      </c>
      <c r="AH12" s="121">
        <v>370921</v>
      </c>
      <c r="AI12" s="121">
        <v>15059</v>
      </c>
      <c r="AJ12" s="121">
        <v>0</v>
      </c>
      <c r="AK12" s="121">
        <v>44837</v>
      </c>
      <c r="AL12" s="122" t="s">
        <v>446</v>
      </c>
      <c r="AM12" s="121">
        <f>SUM(AN12,AS12,AW12,AX12,BD12)</f>
        <v>2787616</v>
      </c>
      <c r="AN12" s="121">
        <f>SUM(AO12:AR12)</f>
        <v>1061824</v>
      </c>
      <c r="AO12" s="121">
        <v>1061824</v>
      </c>
      <c r="AP12" s="121">
        <v>0</v>
      </c>
      <c r="AQ12" s="121">
        <v>0</v>
      </c>
      <c r="AR12" s="121">
        <v>0</v>
      </c>
      <c r="AS12" s="121">
        <f>SUM(AT12:AV12)</f>
        <v>1063471</v>
      </c>
      <c r="AT12" s="121">
        <v>0</v>
      </c>
      <c r="AU12" s="121">
        <v>1063471</v>
      </c>
      <c r="AV12" s="121">
        <v>0</v>
      </c>
      <c r="AW12" s="121">
        <v>0</v>
      </c>
      <c r="AX12" s="121">
        <f>SUM(AY12:BB12)</f>
        <v>662321</v>
      </c>
      <c r="AY12" s="121">
        <v>88869</v>
      </c>
      <c r="AZ12" s="121">
        <v>128112</v>
      </c>
      <c r="BA12" s="121">
        <v>335122</v>
      </c>
      <c r="BB12" s="121">
        <v>110218</v>
      </c>
      <c r="BC12" s="122" t="s">
        <v>446</v>
      </c>
      <c r="BD12" s="121">
        <v>0</v>
      </c>
      <c r="BE12" s="121">
        <v>161698</v>
      </c>
      <c r="BF12" s="121">
        <f>SUM(AE12,+AM12,+BE12)</f>
        <v>3380131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430817</v>
      </c>
      <c r="CJ12" s="121">
        <f>SUM(AF12,+BH12)</f>
        <v>385980</v>
      </c>
      <c r="CK12" s="121">
        <f>SUM(AG12,+BI12)</f>
        <v>0</v>
      </c>
      <c r="CL12" s="121">
        <f>SUM(AH12,+BJ12)</f>
        <v>370921</v>
      </c>
      <c r="CM12" s="121">
        <f>SUM(AI12,+BK12)</f>
        <v>15059</v>
      </c>
      <c r="CN12" s="121">
        <f>SUM(AJ12,+BL12)</f>
        <v>0</v>
      </c>
      <c r="CO12" s="121">
        <f>SUM(AK12,+BM12)</f>
        <v>44837</v>
      </c>
      <c r="CP12" s="122" t="s">
        <v>446</v>
      </c>
      <c r="CQ12" s="121">
        <f>SUM(AM12,+BO12)</f>
        <v>2787616</v>
      </c>
      <c r="CR12" s="121">
        <f>SUM(AN12,+BP12)</f>
        <v>1061824</v>
      </c>
      <c r="CS12" s="121">
        <f>SUM(AO12,+BQ12)</f>
        <v>1061824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1063471</v>
      </c>
      <c r="CX12" s="121">
        <f>SUM(AT12,+BV12)</f>
        <v>0</v>
      </c>
      <c r="CY12" s="121">
        <f>SUM(AU12,+BW12)</f>
        <v>1063471</v>
      </c>
      <c r="CZ12" s="121">
        <f>SUM(AV12,+BX12)</f>
        <v>0</v>
      </c>
      <c r="DA12" s="121">
        <f>SUM(AW12,+BY12)</f>
        <v>0</v>
      </c>
      <c r="DB12" s="121">
        <f>SUM(AX12,+BZ12)</f>
        <v>662321</v>
      </c>
      <c r="DC12" s="121">
        <f>SUM(AY12,+CA12)</f>
        <v>88869</v>
      </c>
      <c r="DD12" s="121">
        <f>SUM(AZ12,+CB12)</f>
        <v>128112</v>
      </c>
      <c r="DE12" s="121">
        <f>SUM(BA12,+CC12)</f>
        <v>335122</v>
      </c>
      <c r="DF12" s="121">
        <f>SUM(BB12,+CD12)</f>
        <v>110218</v>
      </c>
      <c r="DG12" s="122" t="s">
        <v>446</v>
      </c>
      <c r="DH12" s="121">
        <f>SUM(BD12,+CF12)</f>
        <v>0</v>
      </c>
      <c r="DI12" s="121">
        <f>SUM(BE12,+CG12)</f>
        <v>161698</v>
      </c>
      <c r="DJ12" s="121">
        <f>SUM(BF12,+CH12)</f>
        <v>3380131</v>
      </c>
    </row>
    <row r="13" spans="1:114" s="136" customFormat="1" ht="13.5" customHeight="1" x14ac:dyDescent="0.15">
      <c r="A13" s="119" t="s">
        <v>29</v>
      </c>
      <c r="B13" s="120" t="s">
        <v>410</v>
      </c>
      <c r="C13" s="119" t="s">
        <v>411</v>
      </c>
      <c r="D13" s="121">
        <f>SUM(E13,+L13)</f>
        <v>113239</v>
      </c>
      <c r="E13" s="121">
        <f>SUM(F13:I13)+K13</f>
        <v>123274</v>
      </c>
      <c r="F13" s="121">
        <v>0</v>
      </c>
      <c r="G13" s="121">
        <v>0</v>
      </c>
      <c r="H13" s="121">
        <v>3000</v>
      </c>
      <c r="I13" s="121">
        <v>1639</v>
      </c>
      <c r="J13" s="121">
        <v>823684</v>
      </c>
      <c r="K13" s="121">
        <v>118635</v>
      </c>
      <c r="L13" s="121">
        <v>-10035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113239</v>
      </c>
      <c r="W13" s="121">
        <f>+SUM(E13,N13)</f>
        <v>123274</v>
      </c>
      <c r="X13" s="121">
        <f>+SUM(F13,O13)</f>
        <v>0</v>
      </c>
      <c r="Y13" s="121">
        <f>+SUM(G13,P13)</f>
        <v>0</v>
      </c>
      <c r="Z13" s="121">
        <f>+SUM(H13,Q13)</f>
        <v>3000</v>
      </c>
      <c r="AA13" s="121">
        <f>+SUM(I13,R13)</f>
        <v>1639</v>
      </c>
      <c r="AB13" s="121">
        <f>+SUM(J13,S13)</f>
        <v>823684</v>
      </c>
      <c r="AC13" s="121">
        <f>+SUM(K13,T13)</f>
        <v>118635</v>
      </c>
      <c r="AD13" s="121">
        <f>+SUM(L13,U13)</f>
        <v>-10035</v>
      </c>
      <c r="AE13" s="121">
        <f>SUM(AF13,+AK13)</f>
        <v>11318</v>
      </c>
      <c r="AF13" s="121">
        <f>SUM(AG13:AJ13)</f>
        <v>3420</v>
      </c>
      <c r="AG13" s="121">
        <v>0</v>
      </c>
      <c r="AH13" s="121">
        <v>0</v>
      </c>
      <c r="AI13" s="121">
        <v>3420</v>
      </c>
      <c r="AJ13" s="121">
        <v>0</v>
      </c>
      <c r="AK13" s="121">
        <v>7898</v>
      </c>
      <c r="AL13" s="122" t="s">
        <v>446</v>
      </c>
      <c r="AM13" s="121">
        <f>SUM(AN13,AS13,AW13,AX13,BD13)</f>
        <v>880018</v>
      </c>
      <c r="AN13" s="121">
        <f>SUM(AO13:AR13)</f>
        <v>259527</v>
      </c>
      <c r="AO13" s="121">
        <v>259527</v>
      </c>
      <c r="AP13" s="121">
        <v>0</v>
      </c>
      <c r="AQ13" s="121">
        <v>0</v>
      </c>
      <c r="AR13" s="121">
        <v>0</v>
      </c>
      <c r="AS13" s="121">
        <f>SUM(AT13:AV13)</f>
        <v>75095</v>
      </c>
      <c r="AT13" s="121">
        <v>0</v>
      </c>
      <c r="AU13" s="121">
        <v>75095</v>
      </c>
      <c r="AV13" s="121">
        <v>0</v>
      </c>
      <c r="AW13" s="121">
        <v>0</v>
      </c>
      <c r="AX13" s="121">
        <f>SUM(AY13:BB13)</f>
        <v>545396</v>
      </c>
      <c r="AY13" s="121">
        <v>0</v>
      </c>
      <c r="AZ13" s="121">
        <v>459072</v>
      </c>
      <c r="BA13" s="121">
        <v>86324</v>
      </c>
      <c r="BB13" s="121">
        <v>0</v>
      </c>
      <c r="BC13" s="122" t="s">
        <v>446</v>
      </c>
      <c r="BD13" s="121">
        <v>0</v>
      </c>
      <c r="BE13" s="121">
        <v>45587</v>
      </c>
      <c r="BF13" s="121">
        <f>SUM(AE13,+AM13,+BE13)</f>
        <v>936923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446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11318</v>
      </c>
      <c r="CJ13" s="121">
        <f>SUM(AF13,+BH13)</f>
        <v>3420</v>
      </c>
      <c r="CK13" s="121">
        <f>SUM(AG13,+BI13)</f>
        <v>0</v>
      </c>
      <c r="CL13" s="121">
        <f>SUM(AH13,+BJ13)</f>
        <v>0</v>
      </c>
      <c r="CM13" s="121">
        <f>SUM(AI13,+BK13)</f>
        <v>3420</v>
      </c>
      <c r="CN13" s="121">
        <f>SUM(AJ13,+BL13)</f>
        <v>0</v>
      </c>
      <c r="CO13" s="121">
        <f>SUM(AK13,+BM13)</f>
        <v>7898</v>
      </c>
      <c r="CP13" s="122" t="s">
        <v>446</v>
      </c>
      <c r="CQ13" s="121">
        <f>SUM(AM13,+BO13)</f>
        <v>880018</v>
      </c>
      <c r="CR13" s="121">
        <f>SUM(AN13,+BP13)</f>
        <v>259527</v>
      </c>
      <c r="CS13" s="121">
        <f>SUM(AO13,+BQ13)</f>
        <v>259527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75095</v>
      </c>
      <c r="CX13" s="121">
        <f>SUM(AT13,+BV13)</f>
        <v>0</v>
      </c>
      <c r="CY13" s="121">
        <f>SUM(AU13,+BW13)</f>
        <v>75095</v>
      </c>
      <c r="CZ13" s="121">
        <f>SUM(AV13,+BX13)</f>
        <v>0</v>
      </c>
      <c r="DA13" s="121">
        <f>SUM(AW13,+BY13)</f>
        <v>0</v>
      </c>
      <c r="DB13" s="121">
        <f>SUM(AX13,+BZ13)</f>
        <v>545396</v>
      </c>
      <c r="DC13" s="121">
        <f>SUM(AY13,+CA13)</f>
        <v>0</v>
      </c>
      <c r="DD13" s="121">
        <f>SUM(AZ13,+CB13)</f>
        <v>459072</v>
      </c>
      <c r="DE13" s="121">
        <f>SUM(BA13,+CC13)</f>
        <v>86324</v>
      </c>
      <c r="DF13" s="121">
        <f>SUM(BB13,+CD13)</f>
        <v>0</v>
      </c>
      <c r="DG13" s="122" t="s">
        <v>446</v>
      </c>
      <c r="DH13" s="121">
        <f>SUM(BD13,+CF13)</f>
        <v>0</v>
      </c>
      <c r="DI13" s="121">
        <f>SUM(BE13,+CG13)</f>
        <v>45587</v>
      </c>
      <c r="DJ13" s="121">
        <f>SUM(BF13,+CH13)</f>
        <v>936923</v>
      </c>
    </row>
    <row r="14" spans="1:114" s="136" customFormat="1" ht="13.5" customHeight="1" x14ac:dyDescent="0.15">
      <c r="A14" s="119" t="s">
        <v>29</v>
      </c>
      <c r="B14" s="120" t="s">
        <v>333</v>
      </c>
      <c r="C14" s="119" t="s">
        <v>334</v>
      </c>
      <c r="D14" s="121">
        <f>SUM(E14,+L14)</f>
        <v>1817916</v>
      </c>
      <c r="E14" s="121">
        <f>SUM(F14:I14)+K14</f>
        <v>1317203</v>
      </c>
      <c r="F14" s="121">
        <v>195555</v>
      </c>
      <c r="G14" s="121">
        <v>0</v>
      </c>
      <c r="H14" s="121">
        <v>735600</v>
      </c>
      <c r="I14" s="121">
        <v>386048</v>
      </c>
      <c r="J14" s="121">
        <v>1238974</v>
      </c>
      <c r="K14" s="121">
        <v>0</v>
      </c>
      <c r="L14" s="121">
        <v>500713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1817916</v>
      </c>
      <c r="W14" s="121">
        <f>+SUM(E14,N14)</f>
        <v>1317203</v>
      </c>
      <c r="X14" s="121">
        <f>+SUM(F14,O14)</f>
        <v>195555</v>
      </c>
      <c r="Y14" s="121">
        <f>+SUM(G14,P14)</f>
        <v>0</v>
      </c>
      <c r="Z14" s="121">
        <f>+SUM(H14,Q14)</f>
        <v>735600</v>
      </c>
      <c r="AA14" s="121">
        <f>+SUM(I14,R14)</f>
        <v>386048</v>
      </c>
      <c r="AB14" s="121">
        <f>+SUM(J14,S14)</f>
        <v>1238974</v>
      </c>
      <c r="AC14" s="121">
        <f>+SUM(K14,T14)</f>
        <v>0</v>
      </c>
      <c r="AD14" s="121">
        <f>+SUM(L14,U14)</f>
        <v>500713</v>
      </c>
      <c r="AE14" s="121">
        <f>SUM(AF14,+AK14)</f>
        <v>1023290</v>
      </c>
      <c r="AF14" s="121">
        <f>SUM(AG14:AJ14)</f>
        <v>1023290</v>
      </c>
      <c r="AG14" s="121">
        <v>0</v>
      </c>
      <c r="AH14" s="121">
        <v>1017032</v>
      </c>
      <c r="AI14" s="121">
        <v>6258</v>
      </c>
      <c r="AJ14" s="121">
        <v>0</v>
      </c>
      <c r="AK14" s="121">
        <v>0</v>
      </c>
      <c r="AL14" s="122" t="s">
        <v>446</v>
      </c>
      <c r="AM14" s="121">
        <f>SUM(AN14,AS14,AW14,AX14,BD14)</f>
        <v>2017366</v>
      </c>
      <c r="AN14" s="121">
        <f>SUM(AO14:AR14)</f>
        <v>185013</v>
      </c>
      <c r="AO14" s="121">
        <v>185013</v>
      </c>
      <c r="AP14" s="121">
        <v>0</v>
      </c>
      <c r="AQ14" s="121">
        <v>0</v>
      </c>
      <c r="AR14" s="121">
        <v>0</v>
      </c>
      <c r="AS14" s="121">
        <f>SUM(AT14:AV14)</f>
        <v>983971</v>
      </c>
      <c r="AT14" s="121">
        <v>0</v>
      </c>
      <c r="AU14" s="121">
        <v>983971</v>
      </c>
      <c r="AV14" s="121">
        <v>0</v>
      </c>
      <c r="AW14" s="121">
        <v>0</v>
      </c>
      <c r="AX14" s="121">
        <f>SUM(AY14:BB14)</f>
        <v>848382</v>
      </c>
      <c r="AY14" s="121">
        <v>14242</v>
      </c>
      <c r="AZ14" s="121">
        <v>698953</v>
      </c>
      <c r="BA14" s="121">
        <v>135187</v>
      </c>
      <c r="BB14" s="121">
        <v>0</v>
      </c>
      <c r="BC14" s="122" t="s">
        <v>446</v>
      </c>
      <c r="BD14" s="121">
        <v>0</v>
      </c>
      <c r="BE14" s="121">
        <v>16234</v>
      </c>
      <c r="BF14" s="121">
        <f>SUM(AE14,+AM14,+BE14)</f>
        <v>3056890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446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446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1023290</v>
      </c>
      <c r="CJ14" s="121">
        <f>SUM(AF14,+BH14)</f>
        <v>1023290</v>
      </c>
      <c r="CK14" s="121">
        <f>SUM(AG14,+BI14)</f>
        <v>0</v>
      </c>
      <c r="CL14" s="121">
        <f>SUM(AH14,+BJ14)</f>
        <v>1017032</v>
      </c>
      <c r="CM14" s="121">
        <f>SUM(AI14,+BK14)</f>
        <v>6258</v>
      </c>
      <c r="CN14" s="121">
        <f>SUM(AJ14,+BL14)</f>
        <v>0</v>
      </c>
      <c r="CO14" s="121">
        <f>SUM(AK14,+BM14)</f>
        <v>0</v>
      </c>
      <c r="CP14" s="122" t="s">
        <v>446</v>
      </c>
      <c r="CQ14" s="121">
        <f>SUM(AM14,+BO14)</f>
        <v>2017366</v>
      </c>
      <c r="CR14" s="121">
        <f>SUM(AN14,+BP14)</f>
        <v>185013</v>
      </c>
      <c r="CS14" s="121">
        <f>SUM(AO14,+BQ14)</f>
        <v>185013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983971</v>
      </c>
      <c r="CX14" s="121">
        <f>SUM(AT14,+BV14)</f>
        <v>0</v>
      </c>
      <c r="CY14" s="121">
        <f>SUM(AU14,+BW14)</f>
        <v>983971</v>
      </c>
      <c r="CZ14" s="121">
        <f>SUM(AV14,+BX14)</f>
        <v>0</v>
      </c>
      <c r="DA14" s="121">
        <f>SUM(AW14,+BY14)</f>
        <v>0</v>
      </c>
      <c r="DB14" s="121">
        <f>SUM(AX14,+BZ14)</f>
        <v>848382</v>
      </c>
      <c r="DC14" s="121">
        <f>SUM(AY14,+CA14)</f>
        <v>14242</v>
      </c>
      <c r="DD14" s="121">
        <f>SUM(AZ14,+CB14)</f>
        <v>698953</v>
      </c>
      <c r="DE14" s="121">
        <f>SUM(BA14,+CC14)</f>
        <v>135187</v>
      </c>
      <c r="DF14" s="121">
        <f>SUM(BB14,+CD14)</f>
        <v>0</v>
      </c>
      <c r="DG14" s="122" t="s">
        <v>446</v>
      </c>
      <c r="DH14" s="121">
        <f>SUM(BD14,+CF14)</f>
        <v>0</v>
      </c>
      <c r="DI14" s="121">
        <f>SUM(BE14,+CG14)</f>
        <v>16234</v>
      </c>
      <c r="DJ14" s="121">
        <f>SUM(BF14,+CH14)</f>
        <v>3056890</v>
      </c>
    </row>
    <row r="15" spans="1:114" s="136" customFormat="1" ht="13.5" customHeight="1" x14ac:dyDescent="0.15">
      <c r="A15" s="119" t="s">
        <v>29</v>
      </c>
      <c r="B15" s="120" t="s">
        <v>369</v>
      </c>
      <c r="C15" s="119" t="s">
        <v>376</v>
      </c>
      <c r="D15" s="121">
        <f>SUM(E15,+L15)</f>
        <v>1337747</v>
      </c>
      <c r="E15" s="121">
        <f>SUM(F15:I15)+K15</f>
        <v>1231809</v>
      </c>
      <c r="F15" s="121">
        <v>289994</v>
      </c>
      <c r="G15" s="121">
        <v>0</v>
      </c>
      <c r="H15" s="121">
        <v>656200</v>
      </c>
      <c r="I15" s="121">
        <v>86732</v>
      </c>
      <c r="J15" s="121">
        <v>1116327</v>
      </c>
      <c r="K15" s="121">
        <v>198883</v>
      </c>
      <c r="L15" s="121">
        <v>105938</v>
      </c>
      <c r="M15" s="121">
        <f>SUM(N15,+U15)</f>
        <v>853567</v>
      </c>
      <c r="N15" s="121">
        <f>SUM(O15:R15,T15)</f>
        <v>836308</v>
      </c>
      <c r="O15" s="121">
        <v>268942</v>
      </c>
      <c r="P15" s="121">
        <v>0</v>
      </c>
      <c r="Q15" s="121">
        <v>505100</v>
      </c>
      <c r="R15" s="121">
        <v>237</v>
      </c>
      <c r="S15" s="121">
        <v>143594</v>
      </c>
      <c r="T15" s="121">
        <v>62029</v>
      </c>
      <c r="U15" s="121">
        <v>17259</v>
      </c>
      <c r="V15" s="121">
        <f>+SUM(D15,M15)</f>
        <v>2191314</v>
      </c>
      <c r="W15" s="121">
        <f>+SUM(E15,N15)</f>
        <v>2068117</v>
      </c>
      <c r="X15" s="121">
        <f>+SUM(F15,O15)</f>
        <v>558936</v>
      </c>
      <c r="Y15" s="121">
        <f>+SUM(G15,P15)</f>
        <v>0</v>
      </c>
      <c r="Z15" s="121">
        <f>+SUM(H15,Q15)</f>
        <v>1161300</v>
      </c>
      <c r="AA15" s="121">
        <f>+SUM(I15,R15)</f>
        <v>86969</v>
      </c>
      <c r="AB15" s="121">
        <f>+SUM(J15,S15)</f>
        <v>1259921</v>
      </c>
      <c r="AC15" s="121">
        <f>+SUM(K15,T15)</f>
        <v>260912</v>
      </c>
      <c r="AD15" s="121">
        <f>+SUM(L15,U15)</f>
        <v>123197</v>
      </c>
      <c r="AE15" s="121">
        <f>SUM(AF15,+AK15)</f>
        <v>1116676</v>
      </c>
      <c r="AF15" s="121">
        <f>SUM(AG15:AJ15)</f>
        <v>1116676</v>
      </c>
      <c r="AG15" s="121">
        <v>0</v>
      </c>
      <c r="AH15" s="121">
        <v>1111539</v>
      </c>
      <c r="AI15" s="121">
        <v>5137</v>
      </c>
      <c r="AJ15" s="121">
        <v>0</v>
      </c>
      <c r="AK15" s="121">
        <v>0</v>
      </c>
      <c r="AL15" s="122" t="s">
        <v>446</v>
      </c>
      <c r="AM15" s="121">
        <f>SUM(AN15,AS15,AW15,AX15,BD15)</f>
        <v>1334126</v>
      </c>
      <c r="AN15" s="121">
        <f>SUM(AO15:AR15)</f>
        <v>232407</v>
      </c>
      <c r="AO15" s="121">
        <v>217413</v>
      </c>
      <c r="AP15" s="121">
        <v>0</v>
      </c>
      <c r="AQ15" s="121">
        <v>14994</v>
      </c>
      <c r="AR15" s="121">
        <v>0</v>
      </c>
      <c r="AS15" s="121">
        <f>SUM(AT15:AV15)</f>
        <v>538395</v>
      </c>
      <c r="AT15" s="121">
        <v>0</v>
      </c>
      <c r="AU15" s="121">
        <v>538395</v>
      </c>
      <c r="AV15" s="121">
        <v>0</v>
      </c>
      <c r="AW15" s="121">
        <v>0</v>
      </c>
      <c r="AX15" s="121">
        <f>SUM(AY15:BB15)</f>
        <v>533492</v>
      </c>
      <c r="AY15" s="121">
        <v>46583</v>
      </c>
      <c r="AZ15" s="121">
        <v>367421</v>
      </c>
      <c r="BA15" s="121">
        <v>119488</v>
      </c>
      <c r="BB15" s="121">
        <v>0</v>
      </c>
      <c r="BC15" s="122" t="s">
        <v>446</v>
      </c>
      <c r="BD15" s="121">
        <v>29832</v>
      </c>
      <c r="BE15" s="121">
        <v>3272</v>
      </c>
      <c r="BF15" s="121">
        <f>SUM(AE15,+AM15,+BE15)</f>
        <v>2454074</v>
      </c>
      <c r="BG15" s="121">
        <f>SUM(BH15,+BM15)</f>
        <v>834977</v>
      </c>
      <c r="BH15" s="121">
        <f>SUM(BI15:BL15)</f>
        <v>834977</v>
      </c>
      <c r="BI15" s="121">
        <v>0</v>
      </c>
      <c r="BJ15" s="121">
        <v>834977</v>
      </c>
      <c r="BK15" s="121">
        <v>0</v>
      </c>
      <c r="BL15" s="121">
        <v>0</v>
      </c>
      <c r="BM15" s="121">
        <v>0</v>
      </c>
      <c r="BN15" s="122" t="s">
        <v>446</v>
      </c>
      <c r="BO15" s="121">
        <f>SUM(BP15,BU15,BY15,BZ15,CF15)</f>
        <v>161725</v>
      </c>
      <c r="BP15" s="121">
        <f>SUM(BQ15:BT15)</f>
        <v>61717</v>
      </c>
      <c r="BQ15" s="121">
        <v>52900</v>
      </c>
      <c r="BR15" s="121">
        <v>0</v>
      </c>
      <c r="BS15" s="121">
        <v>8817</v>
      </c>
      <c r="BT15" s="121">
        <v>0</v>
      </c>
      <c r="BU15" s="121">
        <f>SUM(BV15:BX15)</f>
        <v>73123</v>
      </c>
      <c r="BV15" s="121">
        <v>0</v>
      </c>
      <c r="BW15" s="121">
        <v>73123</v>
      </c>
      <c r="BX15" s="121">
        <v>0</v>
      </c>
      <c r="BY15" s="121">
        <v>0</v>
      </c>
      <c r="BZ15" s="121">
        <f>SUM(CA15:CD15)</f>
        <v>25918</v>
      </c>
      <c r="CA15" s="121">
        <v>0</v>
      </c>
      <c r="CB15" s="121">
        <v>25918</v>
      </c>
      <c r="CC15" s="121">
        <v>0</v>
      </c>
      <c r="CD15" s="121">
        <v>0</v>
      </c>
      <c r="CE15" s="122" t="s">
        <v>446</v>
      </c>
      <c r="CF15" s="121">
        <v>967</v>
      </c>
      <c r="CG15" s="121">
        <v>459</v>
      </c>
      <c r="CH15" s="121">
        <f>SUM(BG15,+BO15,+CG15)</f>
        <v>997161</v>
      </c>
      <c r="CI15" s="121">
        <f>SUM(AE15,+BG15)</f>
        <v>1951653</v>
      </c>
      <c r="CJ15" s="121">
        <f>SUM(AF15,+BH15)</f>
        <v>1951653</v>
      </c>
      <c r="CK15" s="121">
        <f>SUM(AG15,+BI15)</f>
        <v>0</v>
      </c>
      <c r="CL15" s="121">
        <f>SUM(AH15,+BJ15)</f>
        <v>1946516</v>
      </c>
      <c r="CM15" s="121">
        <f>SUM(AI15,+BK15)</f>
        <v>5137</v>
      </c>
      <c r="CN15" s="121">
        <f>SUM(AJ15,+BL15)</f>
        <v>0</v>
      </c>
      <c r="CO15" s="121">
        <f>SUM(AK15,+BM15)</f>
        <v>0</v>
      </c>
      <c r="CP15" s="122" t="s">
        <v>446</v>
      </c>
      <c r="CQ15" s="121">
        <f>SUM(AM15,+BO15)</f>
        <v>1495851</v>
      </c>
      <c r="CR15" s="121">
        <f>SUM(AN15,+BP15)</f>
        <v>294124</v>
      </c>
      <c r="CS15" s="121">
        <f>SUM(AO15,+BQ15)</f>
        <v>270313</v>
      </c>
      <c r="CT15" s="121">
        <f>SUM(AP15,+BR15)</f>
        <v>0</v>
      </c>
      <c r="CU15" s="121">
        <f>SUM(AQ15,+BS15)</f>
        <v>23811</v>
      </c>
      <c r="CV15" s="121">
        <f>SUM(AR15,+BT15)</f>
        <v>0</v>
      </c>
      <c r="CW15" s="121">
        <f>SUM(AS15,+BU15)</f>
        <v>611518</v>
      </c>
      <c r="CX15" s="121">
        <f>SUM(AT15,+BV15)</f>
        <v>0</v>
      </c>
      <c r="CY15" s="121">
        <f>SUM(AU15,+BW15)</f>
        <v>611518</v>
      </c>
      <c r="CZ15" s="121">
        <f>SUM(AV15,+BX15)</f>
        <v>0</v>
      </c>
      <c r="DA15" s="121">
        <f>SUM(AW15,+BY15)</f>
        <v>0</v>
      </c>
      <c r="DB15" s="121">
        <f>SUM(AX15,+BZ15)</f>
        <v>559410</v>
      </c>
      <c r="DC15" s="121">
        <f>SUM(AY15,+CA15)</f>
        <v>46583</v>
      </c>
      <c r="DD15" s="121">
        <f>SUM(AZ15,+CB15)</f>
        <v>393339</v>
      </c>
      <c r="DE15" s="121">
        <f>SUM(BA15,+CC15)</f>
        <v>119488</v>
      </c>
      <c r="DF15" s="121">
        <f>SUM(BB15,+CD15)</f>
        <v>0</v>
      </c>
      <c r="DG15" s="122" t="s">
        <v>446</v>
      </c>
      <c r="DH15" s="121">
        <f>SUM(BD15,+CF15)</f>
        <v>30799</v>
      </c>
      <c r="DI15" s="121">
        <f>SUM(BE15,+CG15)</f>
        <v>3731</v>
      </c>
      <c r="DJ15" s="121">
        <f>SUM(BF15,+CH15)</f>
        <v>3451235</v>
      </c>
    </row>
    <row r="16" spans="1:114" s="136" customFormat="1" ht="13.5" customHeight="1" x14ac:dyDescent="0.15">
      <c r="A16" s="119" t="s">
        <v>29</v>
      </c>
      <c r="B16" s="120" t="s">
        <v>406</v>
      </c>
      <c r="C16" s="119" t="s">
        <v>407</v>
      </c>
      <c r="D16" s="121">
        <f>SUM(E16,+L16)</f>
        <v>296138</v>
      </c>
      <c r="E16" s="121">
        <f>SUM(F16:I16)+K16</f>
        <v>210161</v>
      </c>
      <c r="F16" s="121">
        <v>0</v>
      </c>
      <c r="G16" s="121">
        <v>0</v>
      </c>
      <c r="H16" s="121">
        <v>64800</v>
      </c>
      <c r="I16" s="121">
        <v>145361</v>
      </c>
      <c r="J16" s="121">
        <v>961529</v>
      </c>
      <c r="K16" s="121">
        <v>0</v>
      </c>
      <c r="L16" s="121">
        <v>85977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296138</v>
      </c>
      <c r="W16" s="121">
        <f>+SUM(E16,N16)</f>
        <v>210161</v>
      </c>
      <c r="X16" s="121">
        <f>+SUM(F16,O16)</f>
        <v>0</v>
      </c>
      <c r="Y16" s="121">
        <f>+SUM(G16,P16)</f>
        <v>0</v>
      </c>
      <c r="Z16" s="121">
        <f>+SUM(H16,Q16)</f>
        <v>64800</v>
      </c>
      <c r="AA16" s="121">
        <f>+SUM(I16,R16)</f>
        <v>145361</v>
      </c>
      <c r="AB16" s="121">
        <f>+SUM(J16,S16)</f>
        <v>961529</v>
      </c>
      <c r="AC16" s="121">
        <f>+SUM(K16,T16)</f>
        <v>0</v>
      </c>
      <c r="AD16" s="121">
        <f>+SUM(L16,U16)</f>
        <v>85977</v>
      </c>
      <c r="AE16" s="121">
        <f>SUM(AF16,+AK16)</f>
        <v>214800</v>
      </c>
      <c r="AF16" s="121">
        <f>SUM(AG16:AJ16)</f>
        <v>214800</v>
      </c>
      <c r="AG16" s="121">
        <v>0</v>
      </c>
      <c r="AH16" s="121">
        <v>212520</v>
      </c>
      <c r="AI16" s="121">
        <v>2280</v>
      </c>
      <c r="AJ16" s="121">
        <v>0</v>
      </c>
      <c r="AK16" s="121">
        <v>0</v>
      </c>
      <c r="AL16" s="122" t="s">
        <v>446</v>
      </c>
      <c r="AM16" s="121">
        <f>SUM(AN16,AS16,AW16,AX16,BD16)</f>
        <v>624718</v>
      </c>
      <c r="AN16" s="121">
        <f>SUM(AO16:AR16)</f>
        <v>124992</v>
      </c>
      <c r="AO16" s="121">
        <v>124992</v>
      </c>
      <c r="AP16" s="121">
        <v>0</v>
      </c>
      <c r="AQ16" s="121">
        <v>0</v>
      </c>
      <c r="AR16" s="121">
        <v>0</v>
      </c>
      <c r="AS16" s="121">
        <f>SUM(AT16:AV16)</f>
        <v>151081</v>
      </c>
      <c r="AT16" s="121">
        <v>0</v>
      </c>
      <c r="AU16" s="121">
        <v>151081</v>
      </c>
      <c r="AV16" s="121">
        <v>0</v>
      </c>
      <c r="AW16" s="121">
        <v>0</v>
      </c>
      <c r="AX16" s="121">
        <f>SUM(AY16:BB16)</f>
        <v>343116</v>
      </c>
      <c r="AY16" s="121">
        <v>14450</v>
      </c>
      <c r="AZ16" s="121">
        <v>278638</v>
      </c>
      <c r="BA16" s="121">
        <v>50028</v>
      </c>
      <c r="BB16" s="121">
        <v>0</v>
      </c>
      <c r="BC16" s="122" t="s">
        <v>446</v>
      </c>
      <c r="BD16" s="121">
        <v>5529</v>
      </c>
      <c r="BE16" s="121">
        <v>418149</v>
      </c>
      <c r="BF16" s="121">
        <f>SUM(AE16,+AM16,+BE16)</f>
        <v>1257667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446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446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214800</v>
      </c>
      <c r="CJ16" s="121">
        <f>SUM(AF16,+BH16)</f>
        <v>214800</v>
      </c>
      <c r="CK16" s="121">
        <f>SUM(AG16,+BI16)</f>
        <v>0</v>
      </c>
      <c r="CL16" s="121">
        <f>SUM(AH16,+BJ16)</f>
        <v>212520</v>
      </c>
      <c r="CM16" s="121">
        <f>SUM(AI16,+BK16)</f>
        <v>2280</v>
      </c>
      <c r="CN16" s="121">
        <f>SUM(AJ16,+BL16)</f>
        <v>0</v>
      </c>
      <c r="CO16" s="121">
        <f>SUM(AK16,+BM16)</f>
        <v>0</v>
      </c>
      <c r="CP16" s="122" t="s">
        <v>446</v>
      </c>
      <c r="CQ16" s="121">
        <f>SUM(AM16,+BO16)</f>
        <v>624718</v>
      </c>
      <c r="CR16" s="121">
        <f>SUM(AN16,+BP16)</f>
        <v>124992</v>
      </c>
      <c r="CS16" s="121">
        <f>SUM(AO16,+BQ16)</f>
        <v>124992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151081</v>
      </c>
      <c r="CX16" s="121">
        <f>SUM(AT16,+BV16)</f>
        <v>0</v>
      </c>
      <c r="CY16" s="121">
        <f>SUM(AU16,+BW16)</f>
        <v>151081</v>
      </c>
      <c r="CZ16" s="121">
        <f>SUM(AV16,+BX16)</f>
        <v>0</v>
      </c>
      <c r="DA16" s="121">
        <f>SUM(AW16,+BY16)</f>
        <v>0</v>
      </c>
      <c r="DB16" s="121">
        <f>SUM(AX16,+BZ16)</f>
        <v>343116</v>
      </c>
      <c r="DC16" s="121">
        <f>SUM(AY16,+CA16)</f>
        <v>14450</v>
      </c>
      <c r="DD16" s="121">
        <f>SUM(AZ16,+CB16)</f>
        <v>278638</v>
      </c>
      <c r="DE16" s="121">
        <f>SUM(BA16,+CC16)</f>
        <v>50028</v>
      </c>
      <c r="DF16" s="121">
        <f>SUM(BB16,+CD16)</f>
        <v>0</v>
      </c>
      <c r="DG16" s="122" t="s">
        <v>446</v>
      </c>
      <c r="DH16" s="121">
        <f>SUM(BD16,+CF16)</f>
        <v>5529</v>
      </c>
      <c r="DI16" s="121">
        <f>SUM(BE16,+CG16)</f>
        <v>418149</v>
      </c>
      <c r="DJ16" s="121">
        <f>SUM(BF16,+CH16)</f>
        <v>1257667</v>
      </c>
    </row>
    <row r="17" spans="1:114" s="136" customFormat="1" ht="13.5" customHeight="1" x14ac:dyDescent="0.15">
      <c r="A17" s="119" t="s">
        <v>29</v>
      </c>
      <c r="B17" s="120" t="s">
        <v>355</v>
      </c>
      <c r="C17" s="119" t="s">
        <v>443</v>
      </c>
      <c r="D17" s="121">
        <f>SUM(E17,+L17)</f>
        <v>19282</v>
      </c>
      <c r="E17" s="121">
        <f>SUM(F17:I17)+K17</f>
        <v>14458</v>
      </c>
      <c r="F17" s="121">
        <v>0</v>
      </c>
      <c r="G17" s="121">
        <v>0</v>
      </c>
      <c r="H17" s="121">
        <v>0</v>
      </c>
      <c r="I17" s="121">
        <v>0</v>
      </c>
      <c r="J17" s="121">
        <v>307010</v>
      </c>
      <c r="K17" s="121">
        <v>14458</v>
      </c>
      <c r="L17" s="121">
        <v>4824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19282</v>
      </c>
      <c r="W17" s="121">
        <f>+SUM(E17,N17)</f>
        <v>14458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307010</v>
      </c>
      <c r="AC17" s="121">
        <f>+SUM(K17,T17)</f>
        <v>14458</v>
      </c>
      <c r="AD17" s="121">
        <f>+SUM(L17,U17)</f>
        <v>4824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446</v>
      </c>
      <c r="AM17" s="121">
        <f>SUM(AN17,AS17,AW17,AX17,BD17)</f>
        <v>309570</v>
      </c>
      <c r="AN17" s="121">
        <f>SUM(AO17:AR17)</f>
        <v>55130</v>
      </c>
      <c r="AO17" s="121">
        <v>55130</v>
      </c>
      <c r="AP17" s="121">
        <v>0</v>
      </c>
      <c r="AQ17" s="121">
        <v>0</v>
      </c>
      <c r="AR17" s="121">
        <v>0</v>
      </c>
      <c r="AS17" s="121">
        <f>SUM(AT17:AV17)</f>
        <v>58026</v>
      </c>
      <c r="AT17" s="121">
        <v>0</v>
      </c>
      <c r="AU17" s="121">
        <v>58026</v>
      </c>
      <c r="AV17" s="121">
        <v>0</v>
      </c>
      <c r="AW17" s="121">
        <v>0</v>
      </c>
      <c r="AX17" s="121">
        <f>SUM(AY17:BB17)</f>
        <v>193510</v>
      </c>
      <c r="AY17" s="121">
        <v>0</v>
      </c>
      <c r="AZ17" s="121">
        <v>193088</v>
      </c>
      <c r="BA17" s="121">
        <v>0</v>
      </c>
      <c r="BB17" s="121">
        <v>422</v>
      </c>
      <c r="BC17" s="122" t="s">
        <v>446</v>
      </c>
      <c r="BD17" s="121">
        <v>2904</v>
      </c>
      <c r="BE17" s="121">
        <v>16722</v>
      </c>
      <c r="BF17" s="121">
        <f>SUM(AE17,+AM17,+BE17)</f>
        <v>326292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446</v>
      </c>
      <c r="CQ17" s="121">
        <f>SUM(AM17,+BO17)</f>
        <v>309570</v>
      </c>
      <c r="CR17" s="121">
        <f>SUM(AN17,+BP17)</f>
        <v>55130</v>
      </c>
      <c r="CS17" s="121">
        <f>SUM(AO17,+BQ17)</f>
        <v>55130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58026</v>
      </c>
      <c r="CX17" s="121">
        <f>SUM(AT17,+BV17)</f>
        <v>0</v>
      </c>
      <c r="CY17" s="121">
        <f>SUM(AU17,+BW17)</f>
        <v>58026</v>
      </c>
      <c r="CZ17" s="121">
        <f>SUM(AV17,+BX17)</f>
        <v>0</v>
      </c>
      <c r="DA17" s="121">
        <f>SUM(AW17,+BY17)</f>
        <v>0</v>
      </c>
      <c r="DB17" s="121">
        <f>SUM(AX17,+BZ17)</f>
        <v>193510</v>
      </c>
      <c r="DC17" s="121">
        <f>SUM(AY17,+CA17)</f>
        <v>0</v>
      </c>
      <c r="DD17" s="121">
        <f>SUM(AZ17,+CB17)</f>
        <v>193088</v>
      </c>
      <c r="DE17" s="121">
        <f>SUM(BA17,+CC17)</f>
        <v>0</v>
      </c>
      <c r="DF17" s="121">
        <f>SUM(BB17,+CD17)</f>
        <v>422</v>
      </c>
      <c r="DG17" s="122" t="s">
        <v>446</v>
      </c>
      <c r="DH17" s="121">
        <f>SUM(BD17,+CF17)</f>
        <v>2904</v>
      </c>
      <c r="DI17" s="121">
        <f>SUM(BE17,+CG17)</f>
        <v>16722</v>
      </c>
      <c r="DJ17" s="121">
        <f>SUM(BF17,+CH17)</f>
        <v>326292</v>
      </c>
    </row>
    <row r="18" spans="1:114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SUM(E18,+L18)</f>
        <v>7204466</v>
      </c>
      <c r="E18" s="121">
        <f>SUM(F18:I18)+K18</f>
        <v>7204466</v>
      </c>
      <c r="F18" s="121">
        <v>2222546</v>
      </c>
      <c r="G18" s="121">
        <v>0</v>
      </c>
      <c r="H18" s="121">
        <v>3051000</v>
      </c>
      <c r="I18" s="121">
        <v>0</v>
      </c>
      <c r="J18" s="121">
        <v>10729165</v>
      </c>
      <c r="K18" s="121">
        <v>1930920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7204466</v>
      </c>
      <c r="W18" s="121">
        <f>+SUM(E18,N18)</f>
        <v>7204466</v>
      </c>
      <c r="X18" s="121">
        <f>+SUM(F18,O18)</f>
        <v>2222546</v>
      </c>
      <c r="Y18" s="121">
        <f>+SUM(G18,P18)</f>
        <v>0</v>
      </c>
      <c r="Z18" s="121">
        <f>+SUM(H18,Q18)</f>
        <v>3051000</v>
      </c>
      <c r="AA18" s="121">
        <f>+SUM(I18,R18)</f>
        <v>0</v>
      </c>
      <c r="AB18" s="121">
        <f>+SUM(J18,S18)</f>
        <v>10729165</v>
      </c>
      <c r="AC18" s="121">
        <f>+SUM(K18,T18)</f>
        <v>1930920</v>
      </c>
      <c r="AD18" s="121">
        <f>+SUM(L18,U18)</f>
        <v>0</v>
      </c>
      <c r="AE18" s="121">
        <f>SUM(AF18,+AK18)</f>
        <v>6348627</v>
      </c>
      <c r="AF18" s="121">
        <f>SUM(AG18:AJ18)</f>
        <v>6348627</v>
      </c>
      <c r="AG18" s="121">
        <v>0</v>
      </c>
      <c r="AH18" s="121">
        <v>6275695</v>
      </c>
      <c r="AI18" s="121">
        <v>72932</v>
      </c>
      <c r="AJ18" s="121">
        <v>0</v>
      </c>
      <c r="AK18" s="121">
        <v>0</v>
      </c>
      <c r="AL18" s="122" t="s">
        <v>446</v>
      </c>
      <c r="AM18" s="121">
        <f>SUM(AN18,AS18,AW18,AX18,BD18)</f>
        <v>11313185</v>
      </c>
      <c r="AN18" s="121">
        <f>SUM(AO18:AR18)</f>
        <v>3876821</v>
      </c>
      <c r="AO18" s="121">
        <v>1032565</v>
      </c>
      <c r="AP18" s="121">
        <v>0</v>
      </c>
      <c r="AQ18" s="121">
        <v>2827016</v>
      </c>
      <c r="AR18" s="121">
        <v>17240</v>
      </c>
      <c r="AS18" s="121">
        <f>SUM(AT18:AV18)</f>
        <v>6511584</v>
      </c>
      <c r="AT18" s="121">
        <v>0</v>
      </c>
      <c r="AU18" s="121">
        <v>6454550</v>
      </c>
      <c r="AV18" s="121">
        <v>57034</v>
      </c>
      <c r="AW18" s="121">
        <v>0</v>
      </c>
      <c r="AX18" s="121">
        <f>SUM(AY18:BB18)</f>
        <v>918908</v>
      </c>
      <c r="AY18" s="121">
        <v>0</v>
      </c>
      <c r="AZ18" s="121">
        <v>288782</v>
      </c>
      <c r="BA18" s="121">
        <v>630126</v>
      </c>
      <c r="BB18" s="121">
        <v>0</v>
      </c>
      <c r="BC18" s="122" t="s">
        <v>446</v>
      </c>
      <c r="BD18" s="121">
        <v>5872</v>
      </c>
      <c r="BE18" s="121">
        <v>271819</v>
      </c>
      <c r="BF18" s="121">
        <f>SUM(AE18,+AM18,+BE18)</f>
        <v>17933631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446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6348627</v>
      </c>
      <c r="CJ18" s="121">
        <f>SUM(AF18,+BH18)</f>
        <v>6348627</v>
      </c>
      <c r="CK18" s="121">
        <f>SUM(AG18,+BI18)</f>
        <v>0</v>
      </c>
      <c r="CL18" s="121">
        <f>SUM(AH18,+BJ18)</f>
        <v>6275695</v>
      </c>
      <c r="CM18" s="121">
        <f>SUM(AI18,+BK18)</f>
        <v>72932</v>
      </c>
      <c r="CN18" s="121">
        <f>SUM(AJ18,+BL18)</f>
        <v>0</v>
      </c>
      <c r="CO18" s="121">
        <f>SUM(AK18,+BM18)</f>
        <v>0</v>
      </c>
      <c r="CP18" s="122" t="s">
        <v>446</v>
      </c>
      <c r="CQ18" s="121">
        <f>SUM(AM18,+BO18)</f>
        <v>11313185</v>
      </c>
      <c r="CR18" s="121">
        <f>SUM(AN18,+BP18)</f>
        <v>3876821</v>
      </c>
      <c r="CS18" s="121">
        <f>SUM(AO18,+BQ18)</f>
        <v>1032565</v>
      </c>
      <c r="CT18" s="121">
        <f>SUM(AP18,+BR18)</f>
        <v>0</v>
      </c>
      <c r="CU18" s="121">
        <f>SUM(AQ18,+BS18)</f>
        <v>2827016</v>
      </c>
      <c r="CV18" s="121">
        <f>SUM(AR18,+BT18)</f>
        <v>17240</v>
      </c>
      <c r="CW18" s="121">
        <f>SUM(AS18,+BU18)</f>
        <v>6511584</v>
      </c>
      <c r="CX18" s="121">
        <f>SUM(AT18,+BV18)</f>
        <v>0</v>
      </c>
      <c r="CY18" s="121">
        <f>SUM(AU18,+BW18)</f>
        <v>6454550</v>
      </c>
      <c r="CZ18" s="121">
        <f>SUM(AV18,+BX18)</f>
        <v>57034</v>
      </c>
      <c r="DA18" s="121">
        <f>SUM(AW18,+BY18)</f>
        <v>0</v>
      </c>
      <c r="DB18" s="121">
        <f>SUM(AX18,+BZ18)</f>
        <v>918908</v>
      </c>
      <c r="DC18" s="121">
        <f>SUM(AY18,+CA18)</f>
        <v>0</v>
      </c>
      <c r="DD18" s="121">
        <f>SUM(AZ18,+CB18)</f>
        <v>288782</v>
      </c>
      <c r="DE18" s="121">
        <f>SUM(BA18,+CC18)</f>
        <v>630126</v>
      </c>
      <c r="DF18" s="121">
        <f>SUM(BB18,+CD18)</f>
        <v>0</v>
      </c>
      <c r="DG18" s="122" t="s">
        <v>446</v>
      </c>
      <c r="DH18" s="121">
        <f>SUM(BD18,+CF18)</f>
        <v>5872</v>
      </c>
      <c r="DI18" s="121">
        <f>SUM(BE18,+CG18)</f>
        <v>271819</v>
      </c>
      <c r="DJ18" s="121">
        <f>SUM(BF18,+CH18)</f>
        <v>17933631</v>
      </c>
    </row>
    <row r="19" spans="1:114" s="136" customFormat="1" ht="13.5" customHeight="1" x14ac:dyDescent="0.15">
      <c r="A19" s="119" t="s">
        <v>29</v>
      </c>
      <c r="B19" s="120" t="s">
        <v>357</v>
      </c>
      <c r="C19" s="119" t="s">
        <v>358</v>
      </c>
      <c r="D19" s="121">
        <f>SUM(E19,+L19)</f>
        <v>3793</v>
      </c>
      <c r="E19" s="121">
        <f>SUM(F19:I19)+K19</f>
        <v>3793</v>
      </c>
      <c r="F19" s="121">
        <v>3793</v>
      </c>
      <c r="G19" s="121">
        <v>0</v>
      </c>
      <c r="H19" s="121">
        <v>0</v>
      </c>
      <c r="I19" s="121">
        <v>0</v>
      </c>
      <c r="J19" s="121">
        <v>23042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3793</v>
      </c>
      <c r="W19" s="121">
        <f>+SUM(E19,N19)</f>
        <v>3793</v>
      </c>
      <c r="X19" s="121">
        <f>+SUM(F19,O19)</f>
        <v>3793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23042</v>
      </c>
      <c r="AC19" s="121">
        <f>+SUM(K19,T19)</f>
        <v>0</v>
      </c>
      <c r="AD19" s="121">
        <f>+SUM(L19,U19)</f>
        <v>0</v>
      </c>
      <c r="AE19" s="121">
        <f>SUM(AF19,+AK19)</f>
        <v>26835</v>
      </c>
      <c r="AF19" s="121">
        <f>SUM(AG19:AJ19)</f>
        <v>8415</v>
      </c>
      <c r="AG19" s="121">
        <v>0</v>
      </c>
      <c r="AH19" s="121">
        <v>8415</v>
      </c>
      <c r="AI19" s="121">
        <v>0</v>
      </c>
      <c r="AJ19" s="121">
        <v>0</v>
      </c>
      <c r="AK19" s="121">
        <v>18420</v>
      </c>
      <c r="AL19" s="122" t="s">
        <v>446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446</v>
      </c>
      <c r="BD19" s="121">
        <v>0</v>
      </c>
      <c r="BE19" s="121">
        <v>0</v>
      </c>
      <c r="BF19" s="121">
        <f>SUM(AE19,+AM19,+BE19)</f>
        <v>26835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446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446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26835</v>
      </c>
      <c r="CJ19" s="121">
        <f>SUM(AF19,+BH19)</f>
        <v>8415</v>
      </c>
      <c r="CK19" s="121">
        <f>SUM(AG19,+BI19)</f>
        <v>0</v>
      </c>
      <c r="CL19" s="121">
        <f>SUM(AH19,+BJ19)</f>
        <v>8415</v>
      </c>
      <c r="CM19" s="121">
        <f>SUM(AI19,+BK19)</f>
        <v>0</v>
      </c>
      <c r="CN19" s="121">
        <f>SUM(AJ19,+BL19)</f>
        <v>0</v>
      </c>
      <c r="CO19" s="121">
        <f>SUM(AK19,+BM19)</f>
        <v>18420</v>
      </c>
      <c r="CP19" s="122" t="s">
        <v>446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446</v>
      </c>
      <c r="DH19" s="121">
        <f>SUM(BD19,+CF19)</f>
        <v>0</v>
      </c>
      <c r="DI19" s="121">
        <f>SUM(BE19,+CG19)</f>
        <v>0</v>
      </c>
      <c r="DJ19" s="121">
        <f>SUM(BF19,+CH19)</f>
        <v>26835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126382362</v>
      </c>
      <c r="E7" s="140">
        <f>+SUM(F7:I7,K7)</f>
        <v>33371959</v>
      </c>
      <c r="F7" s="140">
        <f t="shared" ref="F7:L7" si="0">SUM(F$8:F$257)</f>
        <v>4651522</v>
      </c>
      <c r="G7" s="140">
        <f t="shared" si="0"/>
        <v>117900</v>
      </c>
      <c r="H7" s="140">
        <f t="shared" si="0"/>
        <v>7544430</v>
      </c>
      <c r="I7" s="140">
        <f t="shared" si="0"/>
        <v>14122554</v>
      </c>
      <c r="J7" s="140">
        <f t="shared" si="0"/>
        <v>21234278</v>
      </c>
      <c r="K7" s="140">
        <f t="shared" si="0"/>
        <v>6935553</v>
      </c>
      <c r="L7" s="140">
        <f t="shared" si="0"/>
        <v>93010403</v>
      </c>
      <c r="M7" s="140">
        <f>SUM(N7,+U7)</f>
        <v>6998475</v>
      </c>
      <c r="N7" s="140">
        <f>+SUM(O7:R7,T7)</f>
        <v>1636609</v>
      </c>
      <c r="O7" s="140">
        <f t="shared" ref="O7:U7" si="1">SUM(O$8:O$257)</f>
        <v>268942</v>
      </c>
      <c r="P7" s="140">
        <f t="shared" si="1"/>
        <v>0</v>
      </c>
      <c r="Q7" s="140">
        <f t="shared" si="1"/>
        <v>656200</v>
      </c>
      <c r="R7" s="140">
        <f t="shared" si="1"/>
        <v>360873</v>
      </c>
      <c r="S7" s="140">
        <f t="shared" si="1"/>
        <v>840804</v>
      </c>
      <c r="T7" s="140">
        <f t="shared" si="1"/>
        <v>350594</v>
      </c>
      <c r="U7" s="140">
        <f t="shared" si="1"/>
        <v>5361866</v>
      </c>
      <c r="V7" s="140">
        <f t="shared" ref="V7:AB7" si="2">+SUM(D7,M7)</f>
        <v>133380837</v>
      </c>
      <c r="W7" s="140">
        <f t="shared" si="2"/>
        <v>35008568</v>
      </c>
      <c r="X7" s="140">
        <f t="shared" si="2"/>
        <v>4920464</v>
      </c>
      <c r="Y7" s="140">
        <f t="shared" si="2"/>
        <v>117900</v>
      </c>
      <c r="Z7" s="140">
        <f t="shared" si="2"/>
        <v>8200630</v>
      </c>
      <c r="AA7" s="140">
        <f t="shared" si="2"/>
        <v>14483427</v>
      </c>
      <c r="AB7" s="140">
        <f t="shared" si="2"/>
        <v>22075082</v>
      </c>
      <c r="AC7" s="140">
        <f>+SUM(K7,T7)</f>
        <v>7286147</v>
      </c>
      <c r="AD7" s="140">
        <f>+SUM(L7,U7)</f>
        <v>98372269</v>
      </c>
      <c r="AE7" s="209"/>
      <c r="AF7" s="209"/>
    </row>
    <row r="8" spans="1:32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27678642</v>
      </c>
      <c r="E8" s="121">
        <f>+SUM(F8:I8,K8)</f>
        <v>5832181</v>
      </c>
      <c r="F8" s="121">
        <v>0</v>
      </c>
      <c r="G8" s="121">
        <v>59876</v>
      </c>
      <c r="H8" s="121">
        <v>23000</v>
      </c>
      <c r="I8" s="121">
        <v>5323183</v>
      </c>
      <c r="J8" s="121"/>
      <c r="K8" s="121">
        <v>426122</v>
      </c>
      <c r="L8" s="121">
        <v>21846461</v>
      </c>
      <c r="M8" s="121">
        <f>SUM(N8,+U8)</f>
        <v>71614</v>
      </c>
      <c r="N8" s="121">
        <f>+SUM(O8:R8,T8)</f>
        <v>280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280</v>
      </c>
      <c r="U8" s="121">
        <v>71334</v>
      </c>
      <c r="V8" s="121">
        <f>+SUM(D8,M8)</f>
        <v>27750256</v>
      </c>
      <c r="W8" s="121">
        <f>+SUM(E8,N8)</f>
        <v>5832461</v>
      </c>
      <c r="X8" s="121">
        <f>+SUM(F8,O8)</f>
        <v>0</v>
      </c>
      <c r="Y8" s="121">
        <f>+SUM(G8,P8)</f>
        <v>59876</v>
      </c>
      <c r="Z8" s="121">
        <f>+SUM(H8,Q8)</f>
        <v>23000</v>
      </c>
      <c r="AA8" s="121">
        <f>+SUM(I8,R8)</f>
        <v>5323183</v>
      </c>
      <c r="AB8" s="121">
        <f>+SUM(J8,S8)</f>
        <v>0</v>
      </c>
      <c r="AC8" s="121">
        <f>+SUM(K8,T8)</f>
        <v>426402</v>
      </c>
      <c r="AD8" s="121">
        <f>+SUM(L8,U8)</f>
        <v>21917795</v>
      </c>
      <c r="AE8" s="210" t="s">
        <v>326</v>
      </c>
      <c r="AF8" s="209"/>
    </row>
    <row r="9" spans="1:32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9169432</v>
      </c>
      <c r="E9" s="121">
        <f>+SUM(F9:I9,K9)</f>
        <v>2135704</v>
      </c>
      <c r="F9" s="121">
        <v>0</v>
      </c>
      <c r="G9" s="121">
        <v>0</v>
      </c>
      <c r="H9" s="121">
        <v>243500</v>
      </c>
      <c r="I9" s="121">
        <v>1402349</v>
      </c>
      <c r="J9" s="121"/>
      <c r="K9" s="121">
        <v>489855</v>
      </c>
      <c r="L9" s="121">
        <v>7033728</v>
      </c>
      <c r="M9" s="121">
        <f>SUM(N9,+U9)</f>
        <v>772954</v>
      </c>
      <c r="N9" s="121">
        <f>+SUM(O9:R9,T9)</f>
        <v>69111</v>
      </c>
      <c r="O9" s="121">
        <v>0</v>
      </c>
      <c r="P9" s="121">
        <v>0</v>
      </c>
      <c r="Q9" s="121">
        <v>0</v>
      </c>
      <c r="R9" s="121">
        <v>69111</v>
      </c>
      <c r="S9" s="121"/>
      <c r="T9" s="121">
        <v>0</v>
      </c>
      <c r="U9" s="121">
        <v>703843</v>
      </c>
      <c r="V9" s="121">
        <f>+SUM(D9,M9)</f>
        <v>9942386</v>
      </c>
      <c r="W9" s="121">
        <f>+SUM(E9,N9)</f>
        <v>2204815</v>
      </c>
      <c r="X9" s="121">
        <f>+SUM(F9,O9)</f>
        <v>0</v>
      </c>
      <c r="Y9" s="121">
        <f>+SUM(G9,P9)</f>
        <v>0</v>
      </c>
      <c r="Z9" s="121">
        <f>+SUM(H9,Q9)</f>
        <v>243500</v>
      </c>
      <c r="AA9" s="121">
        <f>+SUM(I9,R9)</f>
        <v>1471460</v>
      </c>
      <c r="AB9" s="121">
        <f>+SUM(J9,S9)</f>
        <v>0</v>
      </c>
      <c r="AC9" s="121">
        <f>+SUM(K9,T9)</f>
        <v>489855</v>
      </c>
      <c r="AD9" s="121">
        <f>+SUM(L9,U9)</f>
        <v>7737571</v>
      </c>
      <c r="AE9" s="210" t="s">
        <v>326</v>
      </c>
      <c r="AF9" s="209"/>
    </row>
    <row r="10" spans="1:32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SUM(E10,+L10)</f>
        <v>2396598</v>
      </c>
      <c r="E10" s="121">
        <f>+SUM(F10:I10,K10)</f>
        <v>233790</v>
      </c>
      <c r="F10" s="121">
        <v>0</v>
      </c>
      <c r="G10" s="121">
        <v>200</v>
      </c>
      <c r="H10" s="121">
        <v>0</v>
      </c>
      <c r="I10" s="121">
        <v>232467</v>
      </c>
      <c r="J10" s="121"/>
      <c r="K10" s="121">
        <v>1123</v>
      </c>
      <c r="L10" s="121">
        <v>2162808</v>
      </c>
      <c r="M10" s="121">
        <f>SUM(N10,+U10)</f>
        <v>74998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74998</v>
      </c>
      <c r="V10" s="121">
        <f>+SUM(D10,M10)</f>
        <v>2471596</v>
      </c>
      <c r="W10" s="121">
        <f>+SUM(E10,N10)</f>
        <v>233790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232467</v>
      </c>
      <c r="AB10" s="121">
        <f>+SUM(J10,S10)</f>
        <v>0</v>
      </c>
      <c r="AC10" s="121">
        <f>+SUM(K10,T10)</f>
        <v>1123</v>
      </c>
      <c r="AD10" s="121">
        <f>+SUM(L10,U10)</f>
        <v>2237806</v>
      </c>
      <c r="AE10" s="210" t="s">
        <v>326</v>
      </c>
      <c r="AF10" s="209"/>
    </row>
    <row r="11" spans="1:32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SUM(E11,+L11)</f>
        <v>3167341</v>
      </c>
      <c r="E11" s="121">
        <f>+SUM(F11:I11,K11)</f>
        <v>88489</v>
      </c>
      <c r="F11" s="121">
        <v>0</v>
      </c>
      <c r="G11" s="121">
        <v>0</v>
      </c>
      <c r="H11" s="121">
        <v>0</v>
      </c>
      <c r="I11" s="121">
        <v>84032</v>
      </c>
      <c r="J11" s="121"/>
      <c r="K11" s="121">
        <v>4457</v>
      </c>
      <c r="L11" s="121">
        <v>3078852</v>
      </c>
      <c r="M11" s="121">
        <f>SUM(N11,+U11)</f>
        <v>56564</v>
      </c>
      <c r="N11" s="121">
        <f>+SUM(O11:R11,T11)</f>
        <v>9657</v>
      </c>
      <c r="O11" s="121">
        <v>0</v>
      </c>
      <c r="P11" s="121">
        <v>0</v>
      </c>
      <c r="Q11" s="121">
        <v>0</v>
      </c>
      <c r="R11" s="121">
        <v>9652</v>
      </c>
      <c r="S11" s="121"/>
      <c r="T11" s="121">
        <v>5</v>
      </c>
      <c r="U11" s="121">
        <v>46907</v>
      </c>
      <c r="V11" s="121">
        <f>+SUM(D11,M11)</f>
        <v>3223905</v>
      </c>
      <c r="W11" s="121">
        <f>+SUM(E11,N11)</f>
        <v>98146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93684</v>
      </c>
      <c r="AB11" s="121">
        <f>+SUM(J11,S11)</f>
        <v>0</v>
      </c>
      <c r="AC11" s="121">
        <f>+SUM(K11,T11)</f>
        <v>4462</v>
      </c>
      <c r="AD11" s="121">
        <f>+SUM(L11,U11)</f>
        <v>3125759</v>
      </c>
      <c r="AE11" s="210" t="s">
        <v>326</v>
      </c>
      <c r="AF11" s="209"/>
    </row>
    <row r="12" spans="1:32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SUM(E12,+L12)</f>
        <v>1193021</v>
      </c>
      <c r="E12" s="121">
        <f>+SUM(F12:I12,K12)</f>
        <v>206641</v>
      </c>
      <c r="F12" s="121">
        <v>0</v>
      </c>
      <c r="G12" s="121">
        <v>0</v>
      </c>
      <c r="H12" s="121">
        <v>0</v>
      </c>
      <c r="I12" s="121">
        <v>206641</v>
      </c>
      <c r="J12" s="121"/>
      <c r="K12" s="121">
        <v>0</v>
      </c>
      <c r="L12" s="121">
        <v>986380</v>
      </c>
      <c r="M12" s="121">
        <f>SUM(N12,+U12)</f>
        <v>34769</v>
      </c>
      <c r="N12" s="121">
        <f>+SUM(O12:R12,T12)</f>
        <v>8248</v>
      </c>
      <c r="O12" s="121">
        <v>0</v>
      </c>
      <c r="P12" s="121">
        <v>0</v>
      </c>
      <c r="Q12" s="121">
        <v>0</v>
      </c>
      <c r="R12" s="121">
        <v>8248</v>
      </c>
      <c r="S12" s="121"/>
      <c r="T12" s="121">
        <v>0</v>
      </c>
      <c r="U12" s="121">
        <v>26521</v>
      </c>
      <c r="V12" s="121">
        <f>+SUM(D12,M12)</f>
        <v>1227790</v>
      </c>
      <c r="W12" s="121">
        <f>+SUM(E12,N12)</f>
        <v>214889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214889</v>
      </c>
      <c r="AB12" s="121">
        <f>+SUM(J12,S12)</f>
        <v>0</v>
      </c>
      <c r="AC12" s="121">
        <f>+SUM(K12,T12)</f>
        <v>0</v>
      </c>
      <c r="AD12" s="121">
        <f>+SUM(L12,U12)</f>
        <v>1012901</v>
      </c>
      <c r="AE12" s="210" t="s">
        <v>326</v>
      </c>
      <c r="AF12" s="209"/>
    </row>
    <row r="13" spans="1:32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SUM(E13,+L13)</f>
        <v>6557866</v>
      </c>
      <c r="E13" s="121">
        <f>+SUM(F13:I13,K13)</f>
        <v>625378</v>
      </c>
      <c r="F13" s="121">
        <v>182460</v>
      </c>
      <c r="G13" s="121">
        <v>0</v>
      </c>
      <c r="H13" s="121">
        <v>0</v>
      </c>
      <c r="I13" s="121">
        <v>344737</v>
      </c>
      <c r="J13" s="121"/>
      <c r="K13" s="121">
        <v>98181</v>
      </c>
      <c r="L13" s="121">
        <v>5932488</v>
      </c>
      <c r="M13" s="121">
        <f>SUM(N13,+U13)</f>
        <v>82516</v>
      </c>
      <c r="N13" s="121">
        <f>+SUM(O13:R13,T13)</f>
        <v>4435</v>
      </c>
      <c r="O13" s="121">
        <v>0</v>
      </c>
      <c r="P13" s="121">
        <v>0</v>
      </c>
      <c r="Q13" s="121">
        <v>0</v>
      </c>
      <c r="R13" s="121">
        <v>3958</v>
      </c>
      <c r="S13" s="121"/>
      <c r="T13" s="121">
        <v>477</v>
      </c>
      <c r="U13" s="121">
        <v>78081</v>
      </c>
      <c r="V13" s="121">
        <f>+SUM(D13,M13)</f>
        <v>6640382</v>
      </c>
      <c r="W13" s="121">
        <f>+SUM(E13,N13)</f>
        <v>629813</v>
      </c>
      <c r="X13" s="121">
        <f>+SUM(F13,O13)</f>
        <v>182460</v>
      </c>
      <c r="Y13" s="121">
        <f>+SUM(G13,P13)</f>
        <v>0</v>
      </c>
      <c r="Z13" s="121">
        <f>+SUM(H13,Q13)</f>
        <v>0</v>
      </c>
      <c r="AA13" s="121">
        <f>+SUM(I13,R13)</f>
        <v>348695</v>
      </c>
      <c r="AB13" s="121">
        <f>+SUM(J13,S13)</f>
        <v>0</v>
      </c>
      <c r="AC13" s="121">
        <f>+SUM(K13,T13)</f>
        <v>98658</v>
      </c>
      <c r="AD13" s="121">
        <f>+SUM(L13,U13)</f>
        <v>6010569</v>
      </c>
      <c r="AE13" s="210" t="s">
        <v>326</v>
      </c>
      <c r="AF13" s="209"/>
    </row>
    <row r="14" spans="1:32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SUM(E14,+L14)</f>
        <v>802384</v>
      </c>
      <c r="E14" s="121">
        <f>+SUM(F14:I14,K14)</f>
        <v>92276</v>
      </c>
      <c r="F14" s="121">
        <v>0</v>
      </c>
      <c r="G14" s="121">
        <v>340</v>
      </c>
      <c r="H14" s="121">
        <v>0</v>
      </c>
      <c r="I14" s="121">
        <v>88257</v>
      </c>
      <c r="J14" s="121"/>
      <c r="K14" s="121">
        <v>3679</v>
      </c>
      <c r="L14" s="121">
        <v>710108</v>
      </c>
      <c r="M14" s="121">
        <f>SUM(N14,+U14)</f>
        <v>44055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44055</v>
      </c>
      <c r="V14" s="121">
        <f>+SUM(D14,M14)</f>
        <v>846439</v>
      </c>
      <c r="W14" s="121">
        <f>+SUM(E14,N14)</f>
        <v>92276</v>
      </c>
      <c r="X14" s="121">
        <f>+SUM(F14,O14)</f>
        <v>0</v>
      </c>
      <c r="Y14" s="121">
        <f>+SUM(G14,P14)</f>
        <v>340</v>
      </c>
      <c r="Z14" s="121">
        <f>+SUM(H14,Q14)</f>
        <v>0</v>
      </c>
      <c r="AA14" s="121">
        <f>+SUM(I14,R14)</f>
        <v>88257</v>
      </c>
      <c r="AB14" s="121">
        <f>+SUM(J14,S14)</f>
        <v>0</v>
      </c>
      <c r="AC14" s="121">
        <f>+SUM(K14,T14)</f>
        <v>3679</v>
      </c>
      <c r="AD14" s="121">
        <f>+SUM(L14,U14)</f>
        <v>754163</v>
      </c>
      <c r="AE14" s="210" t="s">
        <v>326</v>
      </c>
      <c r="AF14" s="209"/>
    </row>
    <row r="15" spans="1:32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SUM(E15,+L15)</f>
        <v>3877998</v>
      </c>
      <c r="E15" s="121">
        <f>+SUM(F15:I15,K15)</f>
        <v>718322</v>
      </c>
      <c r="F15" s="121">
        <v>164054</v>
      </c>
      <c r="G15" s="121">
        <v>0</v>
      </c>
      <c r="H15" s="121">
        <v>0</v>
      </c>
      <c r="I15" s="121">
        <v>283554</v>
      </c>
      <c r="J15" s="121"/>
      <c r="K15" s="121">
        <v>270714</v>
      </c>
      <c r="L15" s="121">
        <v>3159676</v>
      </c>
      <c r="M15" s="121">
        <f>SUM(N15,+U15)</f>
        <v>269965</v>
      </c>
      <c r="N15" s="121">
        <f>+SUM(O15:R15,T15)</f>
        <v>16456</v>
      </c>
      <c r="O15" s="121">
        <v>0</v>
      </c>
      <c r="P15" s="121">
        <v>0</v>
      </c>
      <c r="Q15" s="121">
        <v>0</v>
      </c>
      <c r="R15" s="121">
        <v>16456</v>
      </c>
      <c r="S15" s="121"/>
      <c r="T15" s="121">
        <v>0</v>
      </c>
      <c r="U15" s="121">
        <v>253509</v>
      </c>
      <c r="V15" s="121">
        <f>+SUM(D15,M15)</f>
        <v>4147963</v>
      </c>
      <c r="W15" s="121">
        <f>+SUM(E15,N15)</f>
        <v>734778</v>
      </c>
      <c r="X15" s="121">
        <f>+SUM(F15,O15)</f>
        <v>164054</v>
      </c>
      <c r="Y15" s="121">
        <f>+SUM(G15,P15)</f>
        <v>0</v>
      </c>
      <c r="Z15" s="121">
        <f>+SUM(H15,Q15)</f>
        <v>0</v>
      </c>
      <c r="AA15" s="121">
        <f>+SUM(I15,R15)</f>
        <v>300010</v>
      </c>
      <c r="AB15" s="121">
        <f>+SUM(J15,S15)</f>
        <v>0</v>
      </c>
      <c r="AC15" s="121">
        <f>+SUM(K15,T15)</f>
        <v>270714</v>
      </c>
      <c r="AD15" s="121">
        <f>+SUM(L15,U15)</f>
        <v>3413185</v>
      </c>
      <c r="AE15" s="210" t="s">
        <v>326</v>
      </c>
      <c r="AF15" s="209"/>
    </row>
    <row r="16" spans="1:32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SUM(E16,+L16)</f>
        <v>961940</v>
      </c>
      <c r="E16" s="121">
        <f>+SUM(F16:I16,K16)</f>
        <v>84280</v>
      </c>
      <c r="F16" s="121">
        <v>0</v>
      </c>
      <c r="G16" s="121">
        <v>161</v>
      </c>
      <c r="H16" s="121">
        <v>0</v>
      </c>
      <c r="I16" s="121">
        <v>82122</v>
      </c>
      <c r="J16" s="121"/>
      <c r="K16" s="121">
        <v>1997</v>
      </c>
      <c r="L16" s="121">
        <v>877660</v>
      </c>
      <c r="M16" s="121">
        <f>SUM(N16,+U16)</f>
        <v>152805</v>
      </c>
      <c r="N16" s="121">
        <f>+SUM(O16:R16,T16)</f>
        <v>711</v>
      </c>
      <c r="O16" s="121">
        <v>0</v>
      </c>
      <c r="P16" s="121">
        <v>0</v>
      </c>
      <c r="Q16" s="121">
        <v>0</v>
      </c>
      <c r="R16" s="121">
        <v>711</v>
      </c>
      <c r="S16" s="121"/>
      <c r="T16" s="121">
        <v>0</v>
      </c>
      <c r="U16" s="121">
        <v>152094</v>
      </c>
      <c r="V16" s="121">
        <f>+SUM(D16,M16)</f>
        <v>1114745</v>
      </c>
      <c r="W16" s="121">
        <f>+SUM(E16,N16)</f>
        <v>84991</v>
      </c>
      <c r="X16" s="121">
        <f>+SUM(F16,O16)</f>
        <v>0</v>
      </c>
      <c r="Y16" s="121">
        <f>+SUM(G16,P16)</f>
        <v>161</v>
      </c>
      <c r="Z16" s="121">
        <f>+SUM(H16,Q16)</f>
        <v>0</v>
      </c>
      <c r="AA16" s="121">
        <f>+SUM(I16,R16)</f>
        <v>82833</v>
      </c>
      <c r="AB16" s="121">
        <f>+SUM(J16,S16)</f>
        <v>0</v>
      </c>
      <c r="AC16" s="121">
        <f>+SUM(K16,T16)</f>
        <v>1997</v>
      </c>
      <c r="AD16" s="121">
        <f>+SUM(L16,U16)</f>
        <v>1029754</v>
      </c>
      <c r="AE16" s="210" t="s">
        <v>326</v>
      </c>
      <c r="AF16" s="209"/>
    </row>
    <row r="17" spans="1:32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SUM(E17,+L17)</f>
        <v>1998339</v>
      </c>
      <c r="E17" s="121">
        <f>+SUM(F17:I17,K17)</f>
        <v>344140</v>
      </c>
      <c r="F17" s="121">
        <v>0</v>
      </c>
      <c r="G17" s="121">
        <v>186</v>
      </c>
      <c r="H17" s="121">
        <v>155000</v>
      </c>
      <c r="I17" s="121">
        <v>188779</v>
      </c>
      <c r="J17" s="121"/>
      <c r="K17" s="121">
        <v>175</v>
      </c>
      <c r="L17" s="121">
        <v>1654199</v>
      </c>
      <c r="M17" s="121">
        <f>SUM(N17,+U17)</f>
        <v>9083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9083</v>
      </c>
      <c r="V17" s="121">
        <f>+SUM(D17,M17)</f>
        <v>2007422</v>
      </c>
      <c r="W17" s="121">
        <f>+SUM(E17,N17)</f>
        <v>344140</v>
      </c>
      <c r="X17" s="121">
        <f>+SUM(F17,O17)</f>
        <v>0</v>
      </c>
      <c r="Y17" s="121">
        <f>+SUM(G17,P17)</f>
        <v>186</v>
      </c>
      <c r="Z17" s="121">
        <f>+SUM(H17,Q17)</f>
        <v>155000</v>
      </c>
      <c r="AA17" s="121">
        <f>+SUM(I17,R17)</f>
        <v>188779</v>
      </c>
      <c r="AB17" s="121">
        <f>+SUM(J17,S17)</f>
        <v>0</v>
      </c>
      <c r="AC17" s="121">
        <f>+SUM(K17,T17)</f>
        <v>175</v>
      </c>
      <c r="AD17" s="121">
        <f>+SUM(L17,U17)</f>
        <v>1663282</v>
      </c>
      <c r="AE17" s="210" t="s">
        <v>326</v>
      </c>
      <c r="AF17" s="209"/>
    </row>
    <row r="18" spans="1:32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SUM(E18,+L18)</f>
        <v>5405223</v>
      </c>
      <c r="E18" s="121">
        <f>+SUM(F18:I18,K18)</f>
        <v>300644</v>
      </c>
      <c r="F18" s="121">
        <v>1968</v>
      </c>
      <c r="G18" s="121">
        <v>0</v>
      </c>
      <c r="H18" s="121">
        <v>3500</v>
      </c>
      <c r="I18" s="121">
        <v>295176</v>
      </c>
      <c r="J18" s="121"/>
      <c r="K18" s="121">
        <v>0</v>
      </c>
      <c r="L18" s="121">
        <v>5104579</v>
      </c>
      <c r="M18" s="121">
        <f>SUM(N18,+U18)</f>
        <v>304019</v>
      </c>
      <c r="N18" s="121">
        <f>+SUM(O18:R18,T18)</f>
        <v>8606</v>
      </c>
      <c r="O18" s="121">
        <v>0</v>
      </c>
      <c r="P18" s="121">
        <v>0</v>
      </c>
      <c r="Q18" s="121">
        <v>0</v>
      </c>
      <c r="R18" s="121">
        <v>8606</v>
      </c>
      <c r="S18" s="121"/>
      <c r="T18" s="121">
        <v>0</v>
      </c>
      <c r="U18" s="121">
        <v>295413</v>
      </c>
      <c r="V18" s="121">
        <f>+SUM(D18,M18)</f>
        <v>5709242</v>
      </c>
      <c r="W18" s="121">
        <f>+SUM(E18,N18)</f>
        <v>309250</v>
      </c>
      <c r="X18" s="121">
        <f>+SUM(F18,O18)</f>
        <v>1968</v>
      </c>
      <c r="Y18" s="121">
        <f>+SUM(G18,P18)</f>
        <v>0</v>
      </c>
      <c r="Z18" s="121">
        <f>+SUM(H18,Q18)</f>
        <v>3500</v>
      </c>
      <c r="AA18" s="121">
        <f>+SUM(I18,R18)</f>
        <v>303782</v>
      </c>
      <c r="AB18" s="121">
        <f>+SUM(J18,S18)</f>
        <v>0</v>
      </c>
      <c r="AC18" s="121">
        <f>+SUM(K18,T18)</f>
        <v>0</v>
      </c>
      <c r="AD18" s="121">
        <f>+SUM(L18,U18)</f>
        <v>5399992</v>
      </c>
      <c r="AE18" s="210" t="s">
        <v>326</v>
      </c>
      <c r="AF18" s="209"/>
    </row>
    <row r="19" spans="1:32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SUM(E19,+L19)</f>
        <v>7614715</v>
      </c>
      <c r="E19" s="121">
        <f>+SUM(F19:I19,K19)</f>
        <v>3805964</v>
      </c>
      <c r="F19" s="121">
        <v>1358114</v>
      </c>
      <c r="G19" s="121">
        <v>200</v>
      </c>
      <c r="H19" s="121">
        <v>1211800</v>
      </c>
      <c r="I19" s="121">
        <v>272375</v>
      </c>
      <c r="J19" s="121"/>
      <c r="K19" s="121">
        <v>963475</v>
      </c>
      <c r="L19" s="121">
        <v>3808751</v>
      </c>
      <c r="M19" s="121">
        <f>SUM(N19,+U19)</f>
        <v>225145</v>
      </c>
      <c r="N19" s="121">
        <f>+SUM(O19:R19,T19)</f>
        <v>36401</v>
      </c>
      <c r="O19" s="121">
        <v>0</v>
      </c>
      <c r="P19" s="121">
        <v>0</v>
      </c>
      <c r="Q19" s="121">
        <v>0</v>
      </c>
      <c r="R19" s="121">
        <v>8932</v>
      </c>
      <c r="S19" s="121"/>
      <c r="T19" s="121">
        <v>27469</v>
      </c>
      <c r="U19" s="121">
        <v>188744</v>
      </c>
      <c r="V19" s="121">
        <f>+SUM(D19,M19)</f>
        <v>7839860</v>
      </c>
      <c r="W19" s="121">
        <f>+SUM(E19,N19)</f>
        <v>3842365</v>
      </c>
      <c r="X19" s="121">
        <f>+SUM(F19,O19)</f>
        <v>1358114</v>
      </c>
      <c r="Y19" s="121">
        <f>+SUM(G19,P19)</f>
        <v>200</v>
      </c>
      <c r="Z19" s="121">
        <f>+SUM(H19,Q19)</f>
        <v>1211800</v>
      </c>
      <c r="AA19" s="121">
        <f>+SUM(I19,R19)</f>
        <v>281307</v>
      </c>
      <c r="AB19" s="121">
        <f>+SUM(J19,S19)</f>
        <v>0</v>
      </c>
      <c r="AC19" s="121">
        <f>+SUM(K19,T19)</f>
        <v>990944</v>
      </c>
      <c r="AD19" s="121">
        <f>+SUM(L19,U19)</f>
        <v>3997495</v>
      </c>
      <c r="AE19" s="210" t="s">
        <v>326</v>
      </c>
      <c r="AF19" s="209"/>
    </row>
    <row r="20" spans="1:32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SUM(E20,+L20)</f>
        <v>3433951</v>
      </c>
      <c r="E20" s="121">
        <f>+SUM(F20:I20,K20)</f>
        <v>408539</v>
      </c>
      <c r="F20" s="121">
        <v>0</v>
      </c>
      <c r="G20" s="121">
        <v>628</v>
      </c>
      <c r="H20" s="121">
        <v>60500</v>
      </c>
      <c r="I20" s="121">
        <v>319793</v>
      </c>
      <c r="J20" s="121"/>
      <c r="K20" s="121">
        <v>27618</v>
      </c>
      <c r="L20" s="121">
        <v>3025412</v>
      </c>
      <c r="M20" s="121">
        <f>SUM(N20,+U20)</f>
        <v>663781</v>
      </c>
      <c r="N20" s="121">
        <f>+SUM(O20:R20,T20)</f>
        <v>94300</v>
      </c>
      <c r="O20" s="121">
        <v>0</v>
      </c>
      <c r="P20" s="121">
        <v>0</v>
      </c>
      <c r="Q20" s="121">
        <v>41500</v>
      </c>
      <c r="R20" s="121">
        <v>52800</v>
      </c>
      <c r="S20" s="121"/>
      <c r="T20" s="121">
        <v>0</v>
      </c>
      <c r="U20" s="121">
        <v>569481</v>
      </c>
      <c r="V20" s="121">
        <f>+SUM(D20,M20)</f>
        <v>4097732</v>
      </c>
      <c r="W20" s="121">
        <f>+SUM(E20,N20)</f>
        <v>502839</v>
      </c>
      <c r="X20" s="121">
        <f>+SUM(F20,O20)</f>
        <v>0</v>
      </c>
      <c r="Y20" s="121">
        <f>+SUM(G20,P20)</f>
        <v>628</v>
      </c>
      <c r="Z20" s="121">
        <f>+SUM(H20,Q20)</f>
        <v>102000</v>
      </c>
      <c r="AA20" s="121">
        <f>+SUM(I20,R20)</f>
        <v>372593</v>
      </c>
      <c r="AB20" s="121">
        <f>+SUM(J20,S20)</f>
        <v>0</v>
      </c>
      <c r="AC20" s="121">
        <f>+SUM(K20,T20)</f>
        <v>27618</v>
      </c>
      <c r="AD20" s="121">
        <f>+SUM(L20,U20)</f>
        <v>3594893</v>
      </c>
      <c r="AE20" s="210" t="s">
        <v>326</v>
      </c>
      <c r="AF20" s="209"/>
    </row>
    <row r="21" spans="1:32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SUM(E21,+L21)</f>
        <v>2093990</v>
      </c>
      <c r="E21" s="121">
        <f>+SUM(F21:I21,K21)</f>
        <v>181552</v>
      </c>
      <c r="F21" s="121">
        <v>0</v>
      </c>
      <c r="G21" s="121">
        <v>172</v>
      </c>
      <c r="H21" s="121">
        <v>0</v>
      </c>
      <c r="I21" s="121">
        <v>178836</v>
      </c>
      <c r="J21" s="121"/>
      <c r="K21" s="121">
        <v>2544</v>
      </c>
      <c r="L21" s="121">
        <v>1912438</v>
      </c>
      <c r="M21" s="121">
        <f>SUM(N21,+U21)</f>
        <v>178378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178378</v>
      </c>
      <c r="V21" s="121">
        <f>+SUM(D21,M21)</f>
        <v>2272368</v>
      </c>
      <c r="W21" s="121">
        <f>+SUM(E21,N21)</f>
        <v>181552</v>
      </c>
      <c r="X21" s="121">
        <f>+SUM(F21,O21)</f>
        <v>0</v>
      </c>
      <c r="Y21" s="121">
        <f>+SUM(G21,P21)</f>
        <v>172</v>
      </c>
      <c r="Z21" s="121">
        <f>+SUM(H21,Q21)</f>
        <v>0</v>
      </c>
      <c r="AA21" s="121">
        <f>+SUM(I21,R21)</f>
        <v>178836</v>
      </c>
      <c r="AB21" s="121">
        <f>+SUM(J21,S21)</f>
        <v>0</v>
      </c>
      <c r="AC21" s="121">
        <f>+SUM(K21,T21)</f>
        <v>2544</v>
      </c>
      <c r="AD21" s="121">
        <f>+SUM(L21,U21)</f>
        <v>2090816</v>
      </c>
      <c r="AE21" s="210" t="s">
        <v>326</v>
      </c>
      <c r="AF21" s="209"/>
    </row>
    <row r="22" spans="1:32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SUM(E22,+L22)</f>
        <v>1650745</v>
      </c>
      <c r="E22" s="121">
        <f>+SUM(F22:I22,K22)</f>
        <v>298387</v>
      </c>
      <c r="F22" s="121">
        <v>0</v>
      </c>
      <c r="G22" s="121">
        <v>149</v>
      </c>
      <c r="H22" s="121">
        <v>0</v>
      </c>
      <c r="I22" s="121">
        <v>261040</v>
      </c>
      <c r="J22" s="121"/>
      <c r="K22" s="121">
        <v>37198</v>
      </c>
      <c r="L22" s="121">
        <v>1352358</v>
      </c>
      <c r="M22" s="121">
        <f>SUM(N22,+U22)</f>
        <v>226363</v>
      </c>
      <c r="N22" s="121">
        <f>+SUM(O22:R22,T22)</f>
        <v>28706</v>
      </c>
      <c r="O22" s="121">
        <v>0</v>
      </c>
      <c r="P22" s="121">
        <v>0</v>
      </c>
      <c r="Q22" s="121">
        <v>0</v>
      </c>
      <c r="R22" s="121">
        <v>28706</v>
      </c>
      <c r="S22" s="121"/>
      <c r="T22" s="121">
        <v>0</v>
      </c>
      <c r="U22" s="121">
        <v>197657</v>
      </c>
      <c r="V22" s="121">
        <f>+SUM(D22,M22)</f>
        <v>1877108</v>
      </c>
      <c r="W22" s="121">
        <f>+SUM(E22,N22)</f>
        <v>327093</v>
      </c>
      <c r="X22" s="121">
        <f>+SUM(F22,O22)</f>
        <v>0</v>
      </c>
      <c r="Y22" s="121">
        <f>+SUM(G22,P22)</f>
        <v>149</v>
      </c>
      <c r="Z22" s="121">
        <f>+SUM(H22,Q22)</f>
        <v>0</v>
      </c>
      <c r="AA22" s="121">
        <f>+SUM(I22,R22)</f>
        <v>289746</v>
      </c>
      <c r="AB22" s="121">
        <f>+SUM(J22,S22)</f>
        <v>0</v>
      </c>
      <c r="AC22" s="121">
        <f>+SUM(K22,T22)</f>
        <v>37198</v>
      </c>
      <c r="AD22" s="121">
        <f>+SUM(L22,U22)</f>
        <v>1550015</v>
      </c>
      <c r="AE22" s="210" t="s">
        <v>326</v>
      </c>
      <c r="AF22" s="209"/>
    </row>
    <row r="23" spans="1:32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SUM(E23,+L23)</f>
        <v>2438968</v>
      </c>
      <c r="E23" s="121">
        <f>+SUM(F23:I23,K23)</f>
        <v>894611</v>
      </c>
      <c r="F23" s="121">
        <v>175431</v>
      </c>
      <c r="G23" s="121">
        <v>0</v>
      </c>
      <c r="H23" s="121">
        <v>219200</v>
      </c>
      <c r="I23" s="121">
        <v>173378</v>
      </c>
      <c r="J23" s="121"/>
      <c r="K23" s="121">
        <v>326602</v>
      </c>
      <c r="L23" s="121">
        <v>1544357</v>
      </c>
      <c r="M23" s="121">
        <f>SUM(N23,+U23)</f>
        <v>98301</v>
      </c>
      <c r="N23" s="121">
        <f>+SUM(O23:R23,T23)</f>
        <v>9326</v>
      </c>
      <c r="O23" s="121">
        <v>0</v>
      </c>
      <c r="P23" s="121">
        <v>0</v>
      </c>
      <c r="Q23" s="121">
        <v>0</v>
      </c>
      <c r="R23" s="121">
        <v>9326</v>
      </c>
      <c r="S23" s="121"/>
      <c r="T23" s="121">
        <v>0</v>
      </c>
      <c r="U23" s="121">
        <v>88975</v>
      </c>
      <c r="V23" s="121">
        <f>+SUM(D23,M23)</f>
        <v>2537269</v>
      </c>
      <c r="W23" s="121">
        <f>+SUM(E23,N23)</f>
        <v>903937</v>
      </c>
      <c r="X23" s="121">
        <f>+SUM(F23,O23)</f>
        <v>175431</v>
      </c>
      <c r="Y23" s="121">
        <f>+SUM(G23,P23)</f>
        <v>0</v>
      </c>
      <c r="Z23" s="121">
        <f>+SUM(H23,Q23)</f>
        <v>219200</v>
      </c>
      <c r="AA23" s="121">
        <f>+SUM(I23,R23)</f>
        <v>182704</v>
      </c>
      <c r="AB23" s="121">
        <f>+SUM(J23,S23)</f>
        <v>0</v>
      </c>
      <c r="AC23" s="121">
        <f>+SUM(K23,T23)</f>
        <v>326602</v>
      </c>
      <c r="AD23" s="121">
        <f>+SUM(L23,U23)</f>
        <v>1633332</v>
      </c>
      <c r="AE23" s="210" t="s">
        <v>326</v>
      </c>
      <c r="AF23" s="209"/>
    </row>
    <row r="24" spans="1:32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SUM(E24,+L24)</f>
        <v>1233510</v>
      </c>
      <c r="E24" s="121">
        <f>+SUM(F24:I24,K24)</f>
        <v>266051</v>
      </c>
      <c r="F24" s="121">
        <v>0</v>
      </c>
      <c r="G24" s="121">
        <v>159</v>
      </c>
      <c r="H24" s="121">
        <v>0</v>
      </c>
      <c r="I24" s="121">
        <v>237142</v>
      </c>
      <c r="J24" s="121"/>
      <c r="K24" s="121">
        <v>28750</v>
      </c>
      <c r="L24" s="121">
        <v>967459</v>
      </c>
      <c r="M24" s="121">
        <f>SUM(N24,+U24)</f>
        <v>141567</v>
      </c>
      <c r="N24" s="121">
        <f>+SUM(O24:R24,T24)</f>
        <v>17157</v>
      </c>
      <c r="O24" s="121">
        <v>0</v>
      </c>
      <c r="P24" s="121">
        <v>0</v>
      </c>
      <c r="Q24" s="121">
        <v>0</v>
      </c>
      <c r="R24" s="121">
        <v>17157</v>
      </c>
      <c r="S24" s="121"/>
      <c r="T24" s="121">
        <v>0</v>
      </c>
      <c r="U24" s="121">
        <v>124410</v>
      </c>
      <c r="V24" s="121">
        <f>+SUM(D24,M24)</f>
        <v>1375077</v>
      </c>
      <c r="W24" s="121">
        <f>+SUM(E24,N24)</f>
        <v>283208</v>
      </c>
      <c r="X24" s="121">
        <f>+SUM(F24,O24)</f>
        <v>0</v>
      </c>
      <c r="Y24" s="121">
        <f>+SUM(G24,P24)</f>
        <v>159</v>
      </c>
      <c r="Z24" s="121">
        <f>+SUM(H24,Q24)</f>
        <v>0</v>
      </c>
      <c r="AA24" s="121">
        <f>+SUM(I24,R24)</f>
        <v>254299</v>
      </c>
      <c r="AB24" s="121">
        <f>+SUM(J24,S24)</f>
        <v>0</v>
      </c>
      <c r="AC24" s="121">
        <f>+SUM(K24,T24)</f>
        <v>28750</v>
      </c>
      <c r="AD24" s="121">
        <f>+SUM(L24,U24)</f>
        <v>1091869</v>
      </c>
      <c r="AE24" s="210" t="s">
        <v>326</v>
      </c>
      <c r="AF24" s="209"/>
    </row>
    <row r="25" spans="1:32" s="136" customFormat="1" ht="13.5" customHeight="1" x14ac:dyDescent="0.15">
      <c r="A25" s="119" t="s">
        <v>29</v>
      </c>
      <c r="B25" s="120" t="s">
        <v>377</v>
      </c>
      <c r="C25" s="119" t="s">
        <v>378</v>
      </c>
      <c r="D25" s="121">
        <f>SUM(E25,+L25)</f>
        <v>1536562</v>
      </c>
      <c r="E25" s="121">
        <f>+SUM(F25:I25,K25)</f>
        <v>157473</v>
      </c>
      <c r="F25" s="121">
        <v>0</v>
      </c>
      <c r="G25" s="121">
        <v>0</v>
      </c>
      <c r="H25" s="121">
        <v>2300</v>
      </c>
      <c r="I25" s="121">
        <v>155073</v>
      </c>
      <c r="J25" s="121"/>
      <c r="K25" s="121">
        <v>100</v>
      </c>
      <c r="L25" s="121">
        <v>1379089</v>
      </c>
      <c r="M25" s="121">
        <f>SUM(N25,+U25)</f>
        <v>193710</v>
      </c>
      <c r="N25" s="121">
        <f>+SUM(O25:R25,T25)</f>
        <v>210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210</v>
      </c>
      <c r="U25" s="121">
        <v>193500</v>
      </c>
      <c r="V25" s="121">
        <f>+SUM(D25,M25)</f>
        <v>1730272</v>
      </c>
      <c r="W25" s="121">
        <f>+SUM(E25,N25)</f>
        <v>157683</v>
      </c>
      <c r="X25" s="121">
        <f>+SUM(F25,O25)</f>
        <v>0</v>
      </c>
      <c r="Y25" s="121">
        <f>+SUM(G25,P25)</f>
        <v>0</v>
      </c>
      <c r="Z25" s="121">
        <f>+SUM(H25,Q25)</f>
        <v>2300</v>
      </c>
      <c r="AA25" s="121">
        <f>+SUM(I25,R25)</f>
        <v>155073</v>
      </c>
      <c r="AB25" s="121">
        <f>+SUM(J25,S25)</f>
        <v>0</v>
      </c>
      <c r="AC25" s="121">
        <f>+SUM(K25,T25)</f>
        <v>310</v>
      </c>
      <c r="AD25" s="121">
        <f>+SUM(L25,U25)</f>
        <v>1572589</v>
      </c>
      <c r="AE25" s="210" t="s">
        <v>326</v>
      </c>
      <c r="AF25" s="209"/>
    </row>
    <row r="26" spans="1:32" s="136" customFormat="1" ht="13.5" customHeight="1" x14ac:dyDescent="0.15">
      <c r="A26" s="119" t="s">
        <v>29</v>
      </c>
      <c r="B26" s="120" t="s">
        <v>379</v>
      </c>
      <c r="C26" s="119" t="s">
        <v>380</v>
      </c>
      <c r="D26" s="121">
        <f>SUM(E26,+L26)</f>
        <v>1660484</v>
      </c>
      <c r="E26" s="121">
        <f>+SUM(F26:I26,K26)</f>
        <v>330392</v>
      </c>
      <c r="F26" s="121">
        <v>0</v>
      </c>
      <c r="G26" s="121">
        <v>0</v>
      </c>
      <c r="H26" s="121">
        <v>0</v>
      </c>
      <c r="I26" s="121">
        <v>330083</v>
      </c>
      <c r="J26" s="121"/>
      <c r="K26" s="121">
        <v>309</v>
      </c>
      <c r="L26" s="121">
        <v>1330092</v>
      </c>
      <c r="M26" s="121">
        <f>SUM(N26,+U26)</f>
        <v>35966</v>
      </c>
      <c r="N26" s="121">
        <f>+SUM(O26:R26,T26)</f>
        <v>6969</v>
      </c>
      <c r="O26" s="121">
        <v>0</v>
      </c>
      <c r="P26" s="121">
        <v>0</v>
      </c>
      <c r="Q26" s="121">
        <v>0</v>
      </c>
      <c r="R26" s="121">
        <v>6969</v>
      </c>
      <c r="S26" s="121"/>
      <c r="T26" s="121">
        <v>0</v>
      </c>
      <c r="U26" s="121">
        <v>28997</v>
      </c>
      <c r="V26" s="121">
        <f>+SUM(D26,M26)</f>
        <v>1696450</v>
      </c>
      <c r="W26" s="121">
        <f>+SUM(E26,N26)</f>
        <v>337361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337052</v>
      </c>
      <c r="AB26" s="121">
        <f>+SUM(J26,S26)</f>
        <v>0</v>
      </c>
      <c r="AC26" s="121">
        <f>+SUM(K26,T26)</f>
        <v>309</v>
      </c>
      <c r="AD26" s="121">
        <f>+SUM(L26,U26)</f>
        <v>1359089</v>
      </c>
      <c r="AE26" s="210" t="s">
        <v>326</v>
      </c>
      <c r="AF26" s="209"/>
    </row>
    <row r="27" spans="1:32" s="136" customFormat="1" ht="13.5" customHeight="1" x14ac:dyDescent="0.15">
      <c r="A27" s="119" t="s">
        <v>29</v>
      </c>
      <c r="B27" s="120" t="s">
        <v>383</v>
      </c>
      <c r="C27" s="119" t="s">
        <v>384</v>
      </c>
      <c r="D27" s="121">
        <f>SUM(E27,+L27)</f>
        <v>1655016</v>
      </c>
      <c r="E27" s="121">
        <f>+SUM(F27:I27,K27)</f>
        <v>345417</v>
      </c>
      <c r="F27" s="121">
        <v>0</v>
      </c>
      <c r="G27" s="121">
        <v>19643</v>
      </c>
      <c r="H27" s="121">
        <v>0</v>
      </c>
      <c r="I27" s="121">
        <v>291547</v>
      </c>
      <c r="J27" s="121"/>
      <c r="K27" s="121">
        <v>34227</v>
      </c>
      <c r="L27" s="121">
        <v>1309599</v>
      </c>
      <c r="M27" s="121">
        <f>SUM(N27,+U27)</f>
        <v>171603</v>
      </c>
      <c r="N27" s="121">
        <f>+SUM(O27:R27,T27)</f>
        <v>12031</v>
      </c>
      <c r="O27" s="121">
        <v>0</v>
      </c>
      <c r="P27" s="121">
        <v>0</v>
      </c>
      <c r="Q27" s="121">
        <v>5400</v>
      </c>
      <c r="R27" s="121">
        <v>5604</v>
      </c>
      <c r="S27" s="121"/>
      <c r="T27" s="121">
        <v>1027</v>
      </c>
      <c r="U27" s="121">
        <v>159572</v>
      </c>
      <c r="V27" s="121">
        <f>+SUM(D27,M27)</f>
        <v>1826619</v>
      </c>
      <c r="W27" s="121">
        <f>+SUM(E27,N27)</f>
        <v>357448</v>
      </c>
      <c r="X27" s="121">
        <f>+SUM(F27,O27)</f>
        <v>0</v>
      </c>
      <c r="Y27" s="121">
        <f>+SUM(G27,P27)</f>
        <v>19643</v>
      </c>
      <c r="Z27" s="121">
        <f>+SUM(H27,Q27)</f>
        <v>5400</v>
      </c>
      <c r="AA27" s="121">
        <f>+SUM(I27,R27)</f>
        <v>297151</v>
      </c>
      <c r="AB27" s="121">
        <f>+SUM(J27,S27)</f>
        <v>0</v>
      </c>
      <c r="AC27" s="121">
        <f>+SUM(K27,T27)</f>
        <v>35254</v>
      </c>
      <c r="AD27" s="121">
        <f>+SUM(L27,U27)</f>
        <v>1469171</v>
      </c>
      <c r="AE27" s="210" t="s">
        <v>326</v>
      </c>
      <c r="AF27" s="209"/>
    </row>
    <row r="28" spans="1:32" s="136" customFormat="1" ht="13.5" customHeight="1" x14ac:dyDescent="0.15">
      <c r="A28" s="119" t="s">
        <v>29</v>
      </c>
      <c r="B28" s="120" t="s">
        <v>385</v>
      </c>
      <c r="C28" s="119" t="s">
        <v>386</v>
      </c>
      <c r="D28" s="121">
        <f>SUM(E28,+L28)</f>
        <v>1903327</v>
      </c>
      <c r="E28" s="121">
        <f>+SUM(F28:I28,K28)</f>
        <v>251806</v>
      </c>
      <c r="F28" s="121">
        <v>0</v>
      </c>
      <c r="G28" s="121">
        <v>0</v>
      </c>
      <c r="H28" s="121">
        <v>0</v>
      </c>
      <c r="I28" s="121">
        <v>213475</v>
      </c>
      <c r="J28" s="121"/>
      <c r="K28" s="121">
        <v>38331</v>
      </c>
      <c r="L28" s="121">
        <v>1651521</v>
      </c>
      <c r="M28" s="121">
        <f>SUM(N28,+U28)</f>
        <v>16696</v>
      </c>
      <c r="N28" s="121">
        <f>+SUM(O28:R28,T28)</f>
        <v>15981</v>
      </c>
      <c r="O28" s="121">
        <v>0</v>
      </c>
      <c r="P28" s="121">
        <v>0</v>
      </c>
      <c r="Q28" s="121">
        <v>0</v>
      </c>
      <c r="R28" s="121">
        <v>15974</v>
      </c>
      <c r="S28" s="121"/>
      <c r="T28" s="121">
        <v>7</v>
      </c>
      <c r="U28" s="121">
        <v>715</v>
      </c>
      <c r="V28" s="121">
        <f>+SUM(D28,M28)</f>
        <v>1920023</v>
      </c>
      <c r="W28" s="121">
        <f>+SUM(E28,N28)</f>
        <v>267787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229449</v>
      </c>
      <c r="AB28" s="121">
        <f>+SUM(J28,S28)</f>
        <v>0</v>
      </c>
      <c r="AC28" s="121">
        <f>+SUM(K28,T28)</f>
        <v>38338</v>
      </c>
      <c r="AD28" s="121">
        <f>+SUM(L28,U28)</f>
        <v>1652236</v>
      </c>
      <c r="AE28" s="210" t="s">
        <v>326</v>
      </c>
      <c r="AF28" s="209"/>
    </row>
    <row r="29" spans="1:32" s="136" customFormat="1" ht="13.5" customHeight="1" x14ac:dyDescent="0.15">
      <c r="A29" s="119" t="s">
        <v>29</v>
      </c>
      <c r="B29" s="120" t="s">
        <v>387</v>
      </c>
      <c r="C29" s="119" t="s">
        <v>388</v>
      </c>
      <c r="D29" s="121">
        <f>SUM(E29,+L29)</f>
        <v>813530</v>
      </c>
      <c r="E29" s="121">
        <f>+SUM(F29:I29,K29)</f>
        <v>5973</v>
      </c>
      <c r="F29" s="121">
        <v>0</v>
      </c>
      <c r="G29" s="121">
        <v>118</v>
      </c>
      <c r="H29" s="121">
        <v>0</v>
      </c>
      <c r="I29" s="121">
        <v>5433</v>
      </c>
      <c r="J29" s="121"/>
      <c r="K29" s="121">
        <v>422</v>
      </c>
      <c r="L29" s="121">
        <v>807557</v>
      </c>
      <c r="M29" s="121">
        <f>SUM(N29,+U29)</f>
        <v>123479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123479</v>
      </c>
      <c r="V29" s="121">
        <f>+SUM(D29,M29)</f>
        <v>937009</v>
      </c>
      <c r="W29" s="121">
        <f>+SUM(E29,N29)</f>
        <v>5973</v>
      </c>
      <c r="X29" s="121">
        <f>+SUM(F29,O29)</f>
        <v>0</v>
      </c>
      <c r="Y29" s="121">
        <f>+SUM(G29,P29)</f>
        <v>118</v>
      </c>
      <c r="Z29" s="121">
        <f>+SUM(H29,Q29)</f>
        <v>0</v>
      </c>
      <c r="AA29" s="121">
        <f>+SUM(I29,R29)</f>
        <v>5433</v>
      </c>
      <c r="AB29" s="121">
        <f>+SUM(J29,S29)</f>
        <v>0</v>
      </c>
      <c r="AC29" s="121">
        <f>+SUM(K29,T29)</f>
        <v>422</v>
      </c>
      <c r="AD29" s="121">
        <f>+SUM(L29,U29)</f>
        <v>931036</v>
      </c>
      <c r="AE29" s="210" t="s">
        <v>326</v>
      </c>
      <c r="AF29" s="209"/>
    </row>
    <row r="30" spans="1:32" s="136" customFormat="1" ht="13.5" customHeight="1" x14ac:dyDescent="0.15">
      <c r="A30" s="119" t="s">
        <v>29</v>
      </c>
      <c r="B30" s="120" t="s">
        <v>391</v>
      </c>
      <c r="C30" s="119" t="s">
        <v>392</v>
      </c>
      <c r="D30" s="121">
        <f>SUM(E30,+L30)</f>
        <v>1346208</v>
      </c>
      <c r="E30" s="121">
        <f>+SUM(F30:I30,K30)</f>
        <v>8497</v>
      </c>
      <c r="F30" s="121">
        <v>0</v>
      </c>
      <c r="G30" s="121">
        <v>160</v>
      </c>
      <c r="H30" s="121">
        <v>0</v>
      </c>
      <c r="I30" s="121">
        <v>8337</v>
      </c>
      <c r="J30" s="121"/>
      <c r="K30" s="121">
        <v>0</v>
      </c>
      <c r="L30" s="121">
        <v>1337711</v>
      </c>
      <c r="M30" s="121">
        <f>SUM(N30,+U30)</f>
        <v>162460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162460</v>
      </c>
      <c r="V30" s="121">
        <f>+SUM(D30,M30)</f>
        <v>1508668</v>
      </c>
      <c r="W30" s="121">
        <f>+SUM(E30,N30)</f>
        <v>8497</v>
      </c>
      <c r="X30" s="121">
        <f>+SUM(F30,O30)</f>
        <v>0</v>
      </c>
      <c r="Y30" s="121">
        <f>+SUM(G30,P30)</f>
        <v>160</v>
      </c>
      <c r="Z30" s="121">
        <f>+SUM(H30,Q30)</f>
        <v>0</v>
      </c>
      <c r="AA30" s="121">
        <f>+SUM(I30,R30)</f>
        <v>8337</v>
      </c>
      <c r="AB30" s="121">
        <f>+SUM(J30,S30)</f>
        <v>0</v>
      </c>
      <c r="AC30" s="121">
        <f>+SUM(K30,T30)</f>
        <v>0</v>
      </c>
      <c r="AD30" s="121">
        <f>+SUM(L30,U30)</f>
        <v>1500171</v>
      </c>
      <c r="AE30" s="210" t="s">
        <v>326</v>
      </c>
      <c r="AF30" s="209"/>
    </row>
    <row r="31" spans="1:32" s="136" customFormat="1" ht="13.5" customHeight="1" x14ac:dyDescent="0.15">
      <c r="A31" s="119" t="s">
        <v>29</v>
      </c>
      <c r="B31" s="120" t="s">
        <v>394</v>
      </c>
      <c r="C31" s="119" t="s">
        <v>395</v>
      </c>
      <c r="D31" s="121">
        <f>SUM(E31,+L31)</f>
        <v>2284720</v>
      </c>
      <c r="E31" s="121">
        <f>+SUM(F31:I31,K31)</f>
        <v>464136</v>
      </c>
      <c r="F31" s="121">
        <v>6453</v>
      </c>
      <c r="G31" s="121">
        <v>16943</v>
      </c>
      <c r="H31" s="121">
        <v>188200</v>
      </c>
      <c r="I31" s="121">
        <v>179071</v>
      </c>
      <c r="J31" s="121"/>
      <c r="K31" s="121">
        <v>73469</v>
      </c>
      <c r="L31" s="121">
        <v>1820584</v>
      </c>
      <c r="M31" s="121">
        <f>SUM(N31,+U31)</f>
        <v>216259</v>
      </c>
      <c r="N31" s="121">
        <f>+SUM(O31:R31,T31)</f>
        <v>26749</v>
      </c>
      <c r="O31" s="121">
        <v>0</v>
      </c>
      <c r="P31" s="121">
        <v>0</v>
      </c>
      <c r="Q31" s="121">
        <v>0</v>
      </c>
      <c r="R31" s="121">
        <v>6243</v>
      </c>
      <c r="S31" s="121"/>
      <c r="T31" s="121">
        <v>20506</v>
      </c>
      <c r="U31" s="121">
        <v>189510</v>
      </c>
      <c r="V31" s="121">
        <f>+SUM(D31,M31)</f>
        <v>2500979</v>
      </c>
      <c r="W31" s="121">
        <f>+SUM(E31,N31)</f>
        <v>490885</v>
      </c>
      <c r="X31" s="121">
        <f>+SUM(F31,O31)</f>
        <v>6453</v>
      </c>
      <c r="Y31" s="121">
        <f>+SUM(G31,P31)</f>
        <v>16943</v>
      </c>
      <c r="Z31" s="121">
        <f>+SUM(H31,Q31)</f>
        <v>188200</v>
      </c>
      <c r="AA31" s="121">
        <f>+SUM(I31,R31)</f>
        <v>185314</v>
      </c>
      <c r="AB31" s="121">
        <f>+SUM(J31,S31)</f>
        <v>0</v>
      </c>
      <c r="AC31" s="121">
        <f>+SUM(K31,T31)</f>
        <v>93975</v>
      </c>
      <c r="AD31" s="121">
        <f>+SUM(L31,U31)</f>
        <v>2010094</v>
      </c>
      <c r="AE31" s="210" t="s">
        <v>326</v>
      </c>
      <c r="AF31" s="209"/>
    </row>
    <row r="32" spans="1:32" s="136" customFormat="1" ht="13.5" customHeight="1" x14ac:dyDescent="0.15">
      <c r="A32" s="119" t="s">
        <v>29</v>
      </c>
      <c r="B32" s="120" t="s">
        <v>396</v>
      </c>
      <c r="C32" s="119" t="s">
        <v>397</v>
      </c>
      <c r="D32" s="121">
        <f>SUM(E32,+L32)</f>
        <v>2164032</v>
      </c>
      <c r="E32" s="121">
        <f>+SUM(F32:I32,K32)</f>
        <v>82322</v>
      </c>
      <c r="F32" s="121">
        <v>0</v>
      </c>
      <c r="G32" s="121">
        <v>0</v>
      </c>
      <c r="H32" s="121">
        <v>0</v>
      </c>
      <c r="I32" s="121">
        <v>71242</v>
      </c>
      <c r="J32" s="121"/>
      <c r="K32" s="121">
        <v>11080</v>
      </c>
      <c r="L32" s="121">
        <v>2081710</v>
      </c>
      <c r="M32" s="121">
        <f>SUM(N32,+U32)</f>
        <v>108625</v>
      </c>
      <c r="N32" s="121">
        <f>+SUM(O32:R32,T32)</f>
        <v>4687</v>
      </c>
      <c r="O32" s="121">
        <v>0</v>
      </c>
      <c r="P32" s="121">
        <v>0</v>
      </c>
      <c r="Q32" s="121">
        <v>0</v>
      </c>
      <c r="R32" s="121">
        <v>4267</v>
      </c>
      <c r="S32" s="121"/>
      <c r="T32" s="121">
        <v>420</v>
      </c>
      <c r="U32" s="121">
        <v>103938</v>
      </c>
      <c r="V32" s="121">
        <f>+SUM(D32,M32)</f>
        <v>2272657</v>
      </c>
      <c r="W32" s="121">
        <f>+SUM(E32,N32)</f>
        <v>87009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75509</v>
      </c>
      <c r="AB32" s="121">
        <f>+SUM(J32,S32)</f>
        <v>0</v>
      </c>
      <c r="AC32" s="121">
        <f>+SUM(K32,T32)</f>
        <v>11500</v>
      </c>
      <c r="AD32" s="121">
        <f>+SUM(L32,U32)</f>
        <v>2185648</v>
      </c>
      <c r="AE32" s="210" t="s">
        <v>326</v>
      </c>
      <c r="AF32" s="209"/>
    </row>
    <row r="33" spans="1:32" s="136" customFormat="1" ht="13.5" customHeight="1" x14ac:dyDescent="0.15">
      <c r="A33" s="119" t="s">
        <v>29</v>
      </c>
      <c r="B33" s="120" t="s">
        <v>398</v>
      </c>
      <c r="C33" s="119" t="s">
        <v>399</v>
      </c>
      <c r="D33" s="121">
        <f>SUM(E33,+L33)</f>
        <v>458622</v>
      </c>
      <c r="E33" s="121">
        <f>+SUM(F33:I33,K33)</f>
        <v>27438</v>
      </c>
      <c r="F33" s="121">
        <v>0</v>
      </c>
      <c r="G33" s="121">
        <v>97</v>
      </c>
      <c r="H33" s="121">
        <v>0</v>
      </c>
      <c r="I33" s="121">
        <v>27341</v>
      </c>
      <c r="J33" s="121"/>
      <c r="K33" s="121">
        <v>0</v>
      </c>
      <c r="L33" s="121">
        <v>431184</v>
      </c>
      <c r="M33" s="121">
        <f>SUM(N33,+U33)</f>
        <v>64757</v>
      </c>
      <c r="N33" s="121">
        <f>+SUM(O33:R33,T33)</f>
        <v>2664</v>
      </c>
      <c r="O33" s="121">
        <v>0</v>
      </c>
      <c r="P33" s="121">
        <v>0</v>
      </c>
      <c r="Q33" s="121">
        <v>0</v>
      </c>
      <c r="R33" s="121">
        <v>2664</v>
      </c>
      <c r="S33" s="121"/>
      <c r="T33" s="121">
        <v>0</v>
      </c>
      <c r="U33" s="121">
        <v>62093</v>
      </c>
      <c r="V33" s="121">
        <f>+SUM(D33,M33)</f>
        <v>523379</v>
      </c>
      <c r="W33" s="121">
        <f>+SUM(E33,N33)</f>
        <v>30102</v>
      </c>
      <c r="X33" s="121">
        <f>+SUM(F33,O33)</f>
        <v>0</v>
      </c>
      <c r="Y33" s="121">
        <f>+SUM(G33,P33)</f>
        <v>97</v>
      </c>
      <c r="Z33" s="121">
        <f>+SUM(H33,Q33)</f>
        <v>0</v>
      </c>
      <c r="AA33" s="121">
        <f>+SUM(I33,R33)</f>
        <v>30005</v>
      </c>
      <c r="AB33" s="121">
        <f>+SUM(J33,S33)</f>
        <v>0</v>
      </c>
      <c r="AC33" s="121">
        <f>+SUM(K33,T33)</f>
        <v>0</v>
      </c>
      <c r="AD33" s="121">
        <f>+SUM(L33,U33)</f>
        <v>493277</v>
      </c>
      <c r="AE33" s="210" t="s">
        <v>326</v>
      </c>
      <c r="AF33" s="209"/>
    </row>
    <row r="34" spans="1:32" s="136" customFormat="1" ht="13.5" customHeight="1" x14ac:dyDescent="0.15">
      <c r="A34" s="119" t="s">
        <v>29</v>
      </c>
      <c r="B34" s="120" t="s">
        <v>400</v>
      </c>
      <c r="C34" s="119" t="s">
        <v>401</v>
      </c>
      <c r="D34" s="121">
        <f>SUM(E34,+L34)</f>
        <v>925624</v>
      </c>
      <c r="E34" s="121">
        <f>+SUM(F34:I34,K34)</f>
        <v>5207</v>
      </c>
      <c r="F34" s="121">
        <v>0</v>
      </c>
      <c r="G34" s="121">
        <v>107</v>
      </c>
      <c r="H34" s="121">
        <v>0</v>
      </c>
      <c r="I34" s="121">
        <v>4729</v>
      </c>
      <c r="J34" s="121"/>
      <c r="K34" s="121">
        <v>371</v>
      </c>
      <c r="L34" s="121">
        <v>920417</v>
      </c>
      <c r="M34" s="121">
        <f>SUM(N34,+U34)</f>
        <v>82776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82776</v>
      </c>
      <c r="V34" s="121">
        <f>+SUM(D34,M34)</f>
        <v>1008400</v>
      </c>
      <c r="W34" s="121">
        <f>+SUM(E34,N34)</f>
        <v>5207</v>
      </c>
      <c r="X34" s="121">
        <f>+SUM(F34,O34)</f>
        <v>0</v>
      </c>
      <c r="Y34" s="121">
        <f>+SUM(G34,P34)</f>
        <v>107</v>
      </c>
      <c r="Z34" s="121">
        <f>+SUM(H34,Q34)</f>
        <v>0</v>
      </c>
      <c r="AA34" s="121">
        <f>+SUM(I34,R34)</f>
        <v>4729</v>
      </c>
      <c r="AB34" s="121">
        <f>+SUM(J34,S34)</f>
        <v>0</v>
      </c>
      <c r="AC34" s="121">
        <f>+SUM(K34,T34)</f>
        <v>371</v>
      </c>
      <c r="AD34" s="121">
        <f>+SUM(L34,U34)</f>
        <v>1003193</v>
      </c>
      <c r="AE34" s="210" t="s">
        <v>326</v>
      </c>
      <c r="AF34" s="209"/>
    </row>
    <row r="35" spans="1:32" s="136" customFormat="1" ht="13.5" customHeight="1" x14ac:dyDescent="0.15">
      <c r="A35" s="119" t="s">
        <v>29</v>
      </c>
      <c r="B35" s="120" t="s">
        <v>402</v>
      </c>
      <c r="C35" s="119" t="s">
        <v>403</v>
      </c>
      <c r="D35" s="121">
        <f>SUM(E35,+L35)</f>
        <v>5316606</v>
      </c>
      <c r="E35" s="121">
        <f>+SUM(F35:I35,K35)</f>
        <v>67627</v>
      </c>
      <c r="F35" s="121">
        <v>0</v>
      </c>
      <c r="G35" s="121">
        <v>0</v>
      </c>
      <c r="H35" s="121">
        <v>0</v>
      </c>
      <c r="I35" s="121">
        <v>67497</v>
      </c>
      <c r="J35" s="121"/>
      <c r="K35" s="121">
        <v>130</v>
      </c>
      <c r="L35" s="121">
        <v>5248979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0</v>
      </c>
      <c r="V35" s="121">
        <f>+SUM(D35,M35)</f>
        <v>5316606</v>
      </c>
      <c r="W35" s="121">
        <f>+SUM(E35,N35)</f>
        <v>67627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67497</v>
      </c>
      <c r="AB35" s="121">
        <f>+SUM(J35,S35)</f>
        <v>0</v>
      </c>
      <c r="AC35" s="121">
        <f>+SUM(K35,T35)</f>
        <v>130</v>
      </c>
      <c r="AD35" s="121">
        <f>+SUM(L35,U35)</f>
        <v>5248979</v>
      </c>
      <c r="AE35" s="210" t="s">
        <v>326</v>
      </c>
      <c r="AF35" s="209"/>
    </row>
    <row r="36" spans="1:32" s="136" customFormat="1" ht="13.5" customHeight="1" x14ac:dyDescent="0.15">
      <c r="A36" s="119" t="s">
        <v>29</v>
      </c>
      <c r="B36" s="120" t="s">
        <v>404</v>
      </c>
      <c r="C36" s="119" t="s">
        <v>405</v>
      </c>
      <c r="D36" s="121">
        <f>SUM(E36,+L36)</f>
        <v>904451</v>
      </c>
      <c r="E36" s="121">
        <f>+SUM(F36:I36,K36)</f>
        <v>87475</v>
      </c>
      <c r="F36" s="121">
        <v>0</v>
      </c>
      <c r="G36" s="121">
        <v>0</v>
      </c>
      <c r="H36" s="121">
        <v>11600</v>
      </c>
      <c r="I36" s="121">
        <v>73536</v>
      </c>
      <c r="J36" s="121"/>
      <c r="K36" s="121">
        <v>2339</v>
      </c>
      <c r="L36" s="121">
        <v>816976</v>
      </c>
      <c r="M36" s="121">
        <f>SUM(N36,+U36)</f>
        <v>205554</v>
      </c>
      <c r="N36" s="121">
        <f>+SUM(O36:R36,T36)</f>
        <v>79809</v>
      </c>
      <c r="O36" s="121">
        <v>0</v>
      </c>
      <c r="P36" s="121">
        <v>0</v>
      </c>
      <c r="Q36" s="121">
        <v>47900</v>
      </c>
      <c r="R36" s="121">
        <v>31867</v>
      </c>
      <c r="S36" s="121"/>
      <c r="T36" s="121">
        <v>42</v>
      </c>
      <c r="U36" s="121">
        <v>125745</v>
      </c>
      <c r="V36" s="121">
        <f>+SUM(D36,M36)</f>
        <v>1110005</v>
      </c>
      <c r="W36" s="121">
        <f>+SUM(E36,N36)</f>
        <v>167284</v>
      </c>
      <c r="X36" s="121">
        <f>+SUM(F36,O36)</f>
        <v>0</v>
      </c>
      <c r="Y36" s="121">
        <f>+SUM(G36,P36)</f>
        <v>0</v>
      </c>
      <c r="Z36" s="121">
        <f>+SUM(H36,Q36)</f>
        <v>59500</v>
      </c>
      <c r="AA36" s="121">
        <f>+SUM(I36,R36)</f>
        <v>105403</v>
      </c>
      <c r="AB36" s="121">
        <f>+SUM(J36,S36)</f>
        <v>0</v>
      </c>
      <c r="AC36" s="121">
        <f>+SUM(K36,T36)</f>
        <v>2381</v>
      </c>
      <c r="AD36" s="121">
        <f>+SUM(L36,U36)</f>
        <v>942721</v>
      </c>
      <c r="AE36" s="210" t="s">
        <v>326</v>
      </c>
      <c r="AF36" s="209"/>
    </row>
    <row r="37" spans="1:32" s="136" customFormat="1" ht="13.5" customHeight="1" x14ac:dyDescent="0.15">
      <c r="A37" s="119" t="s">
        <v>29</v>
      </c>
      <c r="B37" s="120" t="s">
        <v>408</v>
      </c>
      <c r="C37" s="119" t="s">
        <v>409</v>
      </c>
      <c r="D37" s="121">
        <f>SUM(E37,+L37)</f>
        <v>1296280</v>
      </c>
      <c r="E37" s="121">
        <f>+SUM(F37:I37,K37)</f>
        <v>44100</v>
      </c>
      <c r="F37" s="121">
        <v>0</v>
      </c>
      <c r="G37" s="121">
        <v>344</v>
      </c>
      <c r="H37" s="121">
        <v>0</v>
      </c>
      <c r="I37" s="121">
        <v>35721</v>
      </c>
      <c r="J37" s="121"/>
      <c r="K37" s="121">
        <v>8035</v>
      </c>
      <c r="L37" s="121">
        <v>1252180</v>
      </c>
      <c r="M37" s="121">
        <f>SUM(N37,+U37)</f>
        <v>176389</v>
      </c>
      <c r="N37" s="121">
        <f>+SUM(O37:R37,T37)</f>
        <v>162743</v>
      </c>
      <c r="O37" s="121">
        <v>0</v>
      </c>
      <c r="P37" s="121">
        <v>0</v>
      </c>
      <c r="Q37" s="121">
        <v>0</v>
      </c>
      <c r="R37" s="121">
        <v>2573</v>
      </c>
      <c r="S37" s="121"/>
      <c r="T37" s="121">
        <v>160170</v>
      </c>
      <c r="U37" s="121">
        <v>13646</v>
      </c>
      <c r="V37" s="121">
        <f>+SUM(D37,M37)</f>
        <v>1472669</v>
      </c>
      <c r="W37" s="121">
        <f>+SUM(E37,N37)</f>
        <v>206843</v>
      </c>
      <c r="X37" s="121">
        <f>+SUM(F37,O37)</f>
        <v>0</v>
      </c>
      <c r="Y37" s="121">
        <f>+SUM(G37,P37)</f>
        <v>344</v>
      </c>
      <c r="Z37" s="121">
        <f>+SUM(H37,Q37)</f>
        <v>0</v>
      </c>
      <c r="AA37" s="121">
        <f>+SUM(I37,R37)</f>
        <v>38294</v>
      </c>
      <c r="AB37" s="121">
        <f>+SUM(J37,S37)</f>
        <v>0</v>
      </c>
      <c r="AC37" s="121">
        <f>+SUM(K37,T37)</f>
        <v>168205</v>
      </c>
      <c r="AD37" s="121">
        <f>+SUM(L37,U37)</f>
        <v>1265826</v>
      </c>
      <c r="AE37" s="210" t="s">
        <v>326</v>
      </c>
      <c r="AF37" s="209"/>
    </row>
    <row r="38" spans="1:32" s="136" customFormat="1" ht="13.5" customHeight="1" x14ac:dyDescent="0.15">
      <c r="A38" s="119" t="s">
        <v>29</v>
      </c>
      <c r="B38" s="120" t="s">
        <v>412</v>
      </c>
      <c r="C38" s="119" t="s">
        <v>413</v>
      </c>
      <c r="D38" s="121">
        <f>SUM(E38,+L38)</f>
        <v>904022</v>
      </c>
      <c r="E38" s="121">
        <f>+SUM(F38:I38,K38)</f>
        <v>45655</v>
      </c>
      <c r="F38" s="121">
        <v>0</v>
      </c>
      <c r="G38" s="121">
        <v>116</v>
      </c>
      <c r="H38" s="121">
        <v>0</v>
      </c>
      <c r="I38" s="121">
        <v>42052</v>
      </c>
      <c r="J38" s="121"/>
      <c r="K38" s="121">
        <v>3487</v>
      </c>
      <c r="L38" s="121">
        <v>858367</v>
      </c>
      <c r="M38" s="121">
        <f>SUM(N38,+U38)</f>
        <v>223438</v>
      </c>
      <c r="N38" s="121">
        <f>+SUM(O38:R38,T38)</f>
        <v>10849</v>
      </c>
      <c r="O38" s="121">
        <v>0</v>
      </c>
      <c r="P38" s="121">
        <v>0</v>
      </c>
      <c r="Q38" s="121">
        <v>0</v>
      </c>
      <c r="R38" s="121">
        <v>8700</v>
      </c>
      <c r="S38" s="121"/>
      <c r="T38" s="121">
        <v>2149</v>
      </c>
      <c r="U38" s="121">
        <v>212589</v>
      </c>
      <c r="V38" s="121">
        <f>+SUM(D38,M38)</f>
        <v>1127460</v>
      </c>
      <c r="W38" s="121">
        <f>+SUM(E38,N38)</f>
        <v>56504</v>
      </c>
      <c r="X38" s="121">
        <f>+SUM(F38,O38)</f>
        <v>0</v>
      </c>
      <c r="Y38" s="121">
        <f>+SUM(G38,P38)</f>
        <v>116</v>
      </c>
      <c r="Z38" s="121">
        <f>+SUM(H38,Q38)</f>
        <v>0</v>
      </c>
      <c r="AA38" s="121">
        <f>+SUM(I38,R38)</f>
        <v>50752</v>
      </c>
      <c r="AB38" s="121">
        <f>+SUM(J38,S38)</f>
        <v>0</v>
      </c>
      <c r="AC38" s="121">
        <f>+SUM(K38,T38)</f>
        <v>5636</v>
      </c>
      <c r="AD38" s="121">
        <f>+SUM(L38,U38)</f>
        <v>1070956</v>
      </c>
      <c r="AE38" s="210" t="s">
        <v>326</v>
      </c>
      <c r="AF38" s="209"/>
    </row>
    <row r="39" spans="1:32" s="136" customFormat="1" ht="13.5" customHeight="1" x14ac:dyDescent="0.15">
      <c r="A39" s="119" t="s">
        <v>29</v>
      </c>
      <c r="B39" s="120" t="s">
        <v>414</v>
      </c>
      <c r="C39" s="119" t="s">
        <v>415</v>
      </c>
      <c r="D39" s="121">
        <f>SUM(E39,+L39)</f>
        <v>670016</v>
      </c>
      <c r="E39" s="121">
        <f>+SUM(F39:I39,K39)</f>
        <v>27277</v>
      </c>
      <c r="F39" s="121">
        <v>0</v>
      </c>
      <c r="G39" s="121">
        <v>0</v>
      </c>
      <c r="H39" s="121">
        <v>0</v>
      </c>
      <c r="I39" s="121">
        <v>5473</v>
      </c>
      <c r="J39" s="121"/>
      <c r="K39" s="121">
        <v>21804</v>
      </c>
      <c r="L39" s="121">
        <v>642739</v>
      </c>
      <c r="M39" s="121">
        <f>SUM(N39,+U39)</f>
        <v>35059</v>
      </c>
      <c r="N39" s="121">
        <f>+SUM(O39:R39,T39)</f>
        <v>716</v>
      </c>
      <c r="O39" s="121">
        <v>0</v>
      </c>
      <c r="P39" s="121">
        <v>0</v>
      </c>
      <c r="Q39" s="121">
        <v>0</v>
      </c>
      <c r="R39" s="121">
        <v>716</v>
      </c>
      <c r="S39" s="121"/>
      <c r="T39" s="121">
        <v>0</v>
      </c>
      <c r="U39" s="121">
        <v>34343</v>
      </c>
      <c r="V39" s="121">
        <f>+SUM(D39,M39)</f>
        <v>705075</v>
      </c>
      <c r="W39" s="121">
        <f>+SUM(E39,N39)</f>
        <v>27993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6189</v>
      </c>
      <c r="AB39" s="121">
        <f>+SUM(J39,S39)</f>
        <v>0</v>
      </c>
      <c r="AC39" s="121">
        <f>+SUM(K39,T39)</f>
        <v>21804</v>
      </c>
      <c r="AD39" s="121">
        <f>+SUM(L39,U39)</f>
        <v>677082</v>
      </c>
      <c r="AE39" s="210" t="s">
        <v>326</v>
      </c>
      <c r="AF39" s="209"/>
    </row>
    <row r="40" spans="1:32" s="136" customFormat="1" ht="13.5" customHeight="1" x14ac:dyDescent="0.15">
      <c r="A40" s="119" t="s">
        <v>29</v>
      </c>
      <c r="B40" s="120" t="s">
        <v>416</v>
      </c>
      <c r="C40" s="119" t="s">
        <v>417</v>
      </c>
      <c r="D40" s="121">
        <f>SUM(E40,+L40)</f>
        <v>782491</v>
      </c>
      <c r="E40" s="121">
        <f>+SUM(F40:I40,K40)</f>
        <v>67223</v>
      </c>
      <c r="F40" s="121">
        <v>0</v>
      </c>
      <c r="G40" s="121">
        <v>0</v>
      </c>
      <c r="H40" s="121">
        <v>0</v>
      </c>
      <c r="I40" s="121">
        <v>63954</v>
      </c>
      <c r="J40" s="121"/>
      <c r="K40" s="121">
        <v>3269</v>
      </c>
      <c r="L40" s="121">
        <v>715268</v>
      </c>
      <c r="M40" s="121">
        <f>SUM(N40,+U40)</f>
        <v>286865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286865</v>
      </c>
      <c r="V40" s="121">
        <f>+SUM(D40,M40)</f>
        <v>1069356</v>
      </c>
      <c r="W40" s="121">
        <f>+SUM(E40,N40)</f>
        <v>67223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63954</v>
      </c>
      <c r="AB40" s="121">
        <f>+SUM(J40,S40)</f>
        <v>0</v>
      </c>
      <c r="AC40" s="121">
        <f>+SUM(K40,T40)</f>
        <v>3269</v>
      </c>
      <c r="AD40" s="121">
        <f>+SUM(L40,U40)</f>
        <v>1002133</v>
      </c>
      <c r="AE40" s="210" t="s">
        <v>326</v>
      </c>
      <c r="AF40" s="209"/>
    </row>
    <row r="41" spans="1:32" s="136" customFormat="1" ht="13.5" customHeight="1" x14ac:dyDescent="0.15">
      <c r="A41" s="119" t="s">
        <v>29</v>
      </c>
      <c r="B41" s="120" t="s">
        <v>418</v>
      </c>
      <c r="C41" s="119" t="s">
        <v>419</v>
      </c>
      <c r="D41" s="121">
        <f>SUM(E41,+L41)</f>
        <v>607962</v>
      </c>
      <c r="E41" s="121">
        <f>+SUM(F41:I41,K41)</f>
        <v>23786</v>
      </c>
      <c r="F41" s="121">
        <v>0</v>
      </c>
      <c r="G41" s="121">
        <v>0</v>
      </c>
      <c r="H41" s="121">
        <v>0</v>
      </c>
      <c r="I41" s="121">
        <v>20529</v>
      </c>
      <c r="J41" s="121"/>
      <c r="K41" s="121">
        <v>3257</v>
      </c>
      <c r="L41" s="121">
        <v>584176</v>
      </c>
      <c r="M41" s="121">
        <f>SUM(N41,+U41)</f>
        <v>43575</v>
      </c>
      <c r="N41" s="121">
        <f>+SUM(O41:R41,T41)</f>
        <v>4002</v>
      </c>
      <c r="O41" s="121">
        <v>0</v>
      </c>
      <c r="P41" s="121">
        <v>0</v>
      </c>
      <c r="Q41" s="121">
        <v>0</v>
      </c>
      <c r="R41" s="121">
        <v>4002</v>
      </c>
      <c r="S41" s="121"/>
      <c r="T41" s="121">
        <v>0</v>
      </c>
      <c r="U41" s="121">
        <v>39573</v>
      </c>
      <c r="V41" s="121">
        <f>+SUM(D41,M41)</f>
        <v>651537</v>
      </c>
      <c r="W41" s="121">
        <f>+SUM(E41,N41)</f>
        <v>27788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24531</v>
      </c>
      <c r="AB41" s="121">
        <f>+SUM(J41,S41)</f>
        <v>0</v>
      </c>
      <c r="AC41" s="121">
        <f>+SUM(K41,T41)</f>
        <v>3257</v>
      </c>
      <c r="AD41" s="121">
        <f>+SUM(L41,U41)</f>
        <v>623749</v>
      </c>
      <c r="AE41" s="210" t="s">
        <v>326</v>
      </c>
      <c r="AF41" s="209"/>
    </row>
    <row r="42" spans="1:32" s="136" customFormat="1" ht="13.5" customHeight="1" x14ac:dyDescent="0.15">
      <c r="A42" s="119" t="s">
        <v>29</v>
      </c>
      <c r="B42" s="120" t="s">
        <v>420</v>
      </c>
      <c r="C42" s="119" t="s">
        <v>421</v>
      </c>
      <c r="D42" s="121">
        <f>SUM(E42,+L42)</f>
        <v>303369</v>
      </c>
      <c r="E42" s="121">
        <f>+SUM(F42:I42,K42)</f>
        <v>30468</v>
      </c>
      <c r="F42" s="121">
        <v>6699</v>
      </c>
      <c r="G42" s="121">
        <v>18101</v>
      </c>
      <c r="H42" s="121">
        <v>0</v>
      </c>
      <c r="I42" s="121">
        <v>2361</v>
      </c>
      <c r="J42" s="121"/>
      <c r="K42" s="121">
        <v>3307</v>
      </c>
      <c r="L42" s="121">
        <v>272901</v>
      </c>
      <c r="M42" s="121">
        <f>SUM(N42,+U42)</f>
        <v>50586</v>
      </c>
      <c r="N42" s="121">
        <f>+SUM(O42:R42,T42)</f>
        <v>30572</v>
      </c>
      <c r="O42" s="121">
        <v>0</v>
      </c>
      <c r="P42" s="121">
        <v>0</v>
      </c>
      <c r="Q42" s="121">
        <v>0</v>
      </c>
      <c r="R42" s="121">
        <v>2091</v>
      </c>
      <c r="S42" s="121"/>
      <c r="T42" s="121">
        <v>28481</v>
      </c>
      <c r="U42" s="121">
        <v>20014</v>
      </c>
      <c r="V42" s="121">
        <f>+SUM(D42,M42)</f>
        <v>353955</v>
      </c>
      <c r="W42" s="121">
        <f>+SUM(E42,N42)</f>
        <v>61040</v>
      </c>
      <c r="X42" s="121">
        <f>+SUM(F42,O42)</f>
        <v>6699</v>
      </c>
      <c r="Y42" s="121">
        <f>+SUM(G42,P42)</f>
        <v>18101</v>
      </c>
      <c r="Z42" s="121">
        <f>+SUM(H42,Q42)</f>
        <v>0</v>
      </c>
      <c r="AA42" s="121">
        <f>+SUM(I42,R42)</f>
        <v>4452</v>
      </c>
      <c r="AB42" s="121">
        <f>+SUM(J42,S42)</f>
        <v>0</v>
      </c>
      <c r="AC42" s="121">
        <f>+SUM(K42,T42)</f>
        <v>31788</v>
      </c>
      <c r="AD42" s="121">
        <f>+SUM(L42,U42)</f>
        <v>292915</v>
      </c>
      <c r="AE42" s="210" t="s">
        <v>326</v>
      </c>
      <c r="AF42" s="209"/>
    </row>
    <row r="43" spans="1:32" s="136" customFormat="1" ht="13.5" customHeight="1" x14ac:dyDescent="0.15">
      <c r="A43" s="119" t="s">
        <v>29</v>
      </c>
      <c r="B43" s="120" t="s">
        <v>424</v>
      </c>
      <c r="C43" s="119" t="s">
        <v>425</v>
      </c>
      <c r="D43" s="121">
        <f>SUM(E43,+L43)</f>
        <v>184970</v>
      </c>
      <c r="E43" s="121">
        <f>+SUM(F43:I43,K43)</f>
        <v>4710</v>
      </c>
      <c r="F43" s="121">
        <v>0</v>
      </c>
      <c r="G43" s="121">
        <v>0</v>
      </c>
      <c r="H43" s="121">
        <v>1930</v>
      </c>
      <c r="I43" s="121">
        <v>2780</v>
      </c>
      <c r="J43" s="121"/>
      <c r="K43" s="121">
        <v>0</v>
      </c>
      <c r="L43" s="121">
        <v>180260</v>
      </c>
      <c r="M43" s="121">
        <f>SUM(N43,+U43)</f>
        <v>92768</v>
      </c>
      <c r="N43" s="121">
        <f>+SUM(O43:R43,T43)</f>
        <v>24212</v>
      </c>
      <c r="O43" s="121">
        <v>0</v>
      </c>
      <c r="P43" s="121">
        <v>0</v>
      </c>
      <c r="Q43" s="121">
        <v>0</v>
      </c>
      <c r="R43" s="121">
        <v>24212</v>
      </c>
      <c r="S43" s="121"/>
      <c r="T43" s="121">
        <v>0</v>
      </c>
      <c r="U43" s="121">
        <v>68556</v>
      </c>
      <c r="V43" s="121">
        <f>+SUM(D43,M43)</f>
        <v>277738</v>
      </c>
      <c r="W43" s="121">
        <f>+SUM(E43,N43)</f>
        <v>28922</v>
      </c>
      <c r="X43" s="121">
        <f>+SUM(F43,O43)</f>
        <v>0</v>
      </c>
      <c r="Y43" s="121">
        <f>+SUM(G43,P43)</f>
        <v>0</v>
      </c>
      <c r="Z43" s="121">
        <f>+SUM(H43,Q43)</f>
        <v>1930</v>
      </c>
      <c r="AA43" s="121">
        <f>+SUM(I43,R43)</f>
        <v>26992</v>
      </c>
      <c r="AB43" s="121">
        <f>+SUM(J43,S43)</f>
        <v>0</v>
      </c>
      <c r="AC43" s="121">
        <f>+SUM(K43,T43)</f>
        <v>0</v>
      </c>
      <c r="AD43" s="121">
        <f>+SUM(L43,U43)</f>
        <v>248816</v>
      </c>
      <c r="AE43" s="210" t="s">
        <v>326</v>
      </c>
      <c r="AF43" s="209"/>
    </row>
    <row r="44" spans="1:32" s="136" customFormat="1" ht="13.5" customHeight="1" x14ac:dyDescent="0.15">
      <c r="A44" s="119" t="s">
        <v>29</v>
      </c>
      <c r="B44" s="120" t="s">
        <v>426</v>
      </c>
      <c r="C44" s="119" t="s">
        <v>427</v>
      </c>
      <c r="D44" s="121">
        <f>SUM(E44,+L44)</f>
        <v>661795</v>
      </c>
      <c r="E44" s="121">
        <f>+SUM(F44:I44,K44)</f>
        <v>252845</v>
      </c>
      <c r="F44" s="121">
        <v>0</v>
      </c>
      <c r="G44" s="121">
        <v>0</v>
      </c>
      <c r="H44" s="121">
        <v>220000</v>
      </c>
      <c r="I44" s="121">
        <v>32845</v>
      </c>
      <c r="J44" s="121"/>
      <c r="K44" s="121">
        <v>0</v>
      </c>
      <c r="L44" s="121">
        <v>408950</v>
      </c>
      <c r="M44" s="121">
        <f>SUM(N44,+U44)</f>
        <v>30500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30500</v>
      </c>
      <c r="V44" s="121">
        <f>+SUM(D44,M44)</f>
        <v>692295</v>
      </c>
      <c r="W44" s="121">
        <f>+SUM(E44,N44)</f>
        <v>252845</v>
      </c>
      <c r="X44" s="121">
        <f>+SUM(F44,O44)</f>
        <v>0</v>
      </c>
      <c r="Y44" s="121">
        <f>+SUM(G44,P44)</f>
        <v>0</v>
      </c>
      <c r="Z44" s="121">
        <f>+SUM(H44,Q44)</f>
        <v>220000</v>
      </c>
      <c r="AA44" s="121">
        <f>+SUM(I44,R44)</f>
        <v>32845</v>
      </c>
      <c r="AB44" s="121">
        <f>+SUM(J44,S44)</f>
        <v>0</v>
      </c>
      <c r="AC44" s="121">
        <f>+SUM(K44,T44)</f>
        <v>0</v>
      </c>
      <c r="AD44" s="121">
        <f>+SUM(L44,U44)</f>
        <v>439450</v>
      </c>
      <c r="AE44" s="210" t="s">
        <v>326</v>
      </c>
      <c r="AF44" s="209"/>
    </row>
    <row r="45" spans="1:32" s="136" customFormat="1" ht="13.5" customHeight="1" x14ac:dyDescent="0.15">
      <c r="A45" s="119" t="s">
        <v>29</v>
      </c>
      <c r="B45" s="120" t="s">
        <v>428</v>
      </c>
      <c r="C45" s="119" t="s">
        <v>429</v>
      </c>
      <c r="D45" s="121">
        <f>SUM(E45,+L45)</f>
        <v>721159</v>
      </c>
      <c r="E45" s="121">
        <f>+SUM(F45:I45,K45)</f>
        <v>86655</v>
      </c>
      <c r="F45" s="121">
        <v>0</v>
      </c>
      <c r="G45" s="121">
        <v>89</v>
      </c>
      <c r="H45" s="121">
        <v>0</v>
      </c>
      <c r="I45" s="121">
        <v>78530</v>
      </c>
      <c r="J45" s="121"/>
      <c r="K45" s="121">
        <v>8036</v>
      </c>
      <c r="L45" s="121">
        <v>634504</v>
      </c>
      <c r="M45" s="121">
        <f>SUM(N45,+U45)</f>
        <v>154404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154404</v>
      </c>
      <c r="V45" s="121">
        <f>+SUM(D45,M45)</f>
        <v>875563</v>
      </c>
      <c r="W45" s="121">
        <f>+SUM(E45,N45)</f>
        <v>86655</v>
      </c>
      <c r="X45" s="121">
        <f>+SUM(F45,O45)</f>
        <v>0</v>
      </c>
      <c r="Y45" s="121">
        <f>+SUM(G45,P45)</f>
        <v>89</v>
      </c>
      <c r="Z45" s="121">
        <f>+SUM(H45,Q45)</f>
        <v>0</v>
      </c>
      <c r="AA45" s="121">
        <f>+SUM(I45,R45)</f>
        <v>78530</v>
      </c>
      <c r="AB45" s="121">
        <f>+SUM(J45,S45)</f>
        <v>0</v>
      </c>
      <c r="AC45" s="121">
        <f>+SUM(K45,T45)</f>
        <v>8036</v>
      </c>
      <c r="AD45" s="121">
        <f>+SUM(L45,U45)</f>
        <v>788908</v>
      </c>
      <c r="AE45" s="210" t="s">
        <v>326</v>
      </c>
      <c r="AF45" s="209"/>
    </row>
    <row r="46" spans="1:32" s="136" customFormat="1" ht="13.5" customHeight="1" x14ac:dyDescent="0.15">
      <c r="A46" s="119" t="s">
        <v>29</v>
      </c>
      <c r="B46" s="120" t="s">
        <v>430</v>
      </c>
      <c r="C46" s="119" t="s">
        <v>431</v>
      </c>
      <c r="D46" s="121">
        <f>SUM(E46,+L46)</f>
        <v>180713</v>
      </c>
      <c r="E46" s="121">
        <f>+SUM(F46:I46,K46)</f>
        <v>20307</v>
      </c>
      <c r="F46" s="121">
        <v>0</v>
      </c>
      <c r="G46" s="121">
        <v>0</v>
      </c>
      <c r="H46" s="121">
        <v>0</v>
      </c>
      <c r="I46" s="121">
        <v>20307</v>
      </c>
      <c r="J46" s="121"/>
      <c r="K46" s="121">
        <v>0</v>
      </c>
      <c r="L46" s="121">
        <v>160406</v>
      </c>
      <c r="M46" s="121">
        <f>SUM(N46,+U46)</f>
        <v>2507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2507</v>
      </c>
      <c r="V46" s="121">
        <f>+SUM(D46,M46)</f>
        <v>183220</v>
      </c>
      <c r="W46" s="121">
        <f>+SUM(E46,N46)</f>
        <v>20307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20307</v>
      </c>
      <c r="AB46" s="121">
        <f>+SUM(J46,S46)</f>
        <v>0</v>
      </c>
      <c r="AC46" s="121">
        <f>+SUM(K46,T46)</f>
        <v>0</v>
      </c>
      <c r="AD46" s="121">
        <f>+SUM(L46,U46)</f>
        <v>162913</v>
      </c>
      <c r="AE46" s="210" t="s">
        <v>326</v>
      </c>
      <c r="AF46" s="209"/>
    </row>
    <row r="47" spans="1:32" s="136" customFormat="1" ht="13.5" customHeight="1" x14ac:dyDescent="0.15">
      <c r="A47" s="119" t="s">
        <v>29</v>
      </c>
      <c r="B47" s="120" t="s">
        <v>433</v>
      </c>
      <c r="C47" s="119" t="s">
        <v>434</v>
      </c>
      <c r="D47" s="121">
        <f>SUM(E47,+L47)</f>
        <v>362040</v>
      </c>
      <c r="E47" s="121">
        <f>+SUM(F47:I47,K47)</f>
        <v>17503</v>
      </c>
      <c r="F47" s="121">
        <v>0</v>
      </c>
      <c r="G47" s="121">
        <v>0</v>
      </c>
      <c r="H47" s="121">
        <v>9400</v>
      </c>
      <c r="I47" s="121">
        <v>8103</v>
      </c>
      <c r="J47" s="121"/>
      <c r="K47" s="121">
        <v>0</v>
      </c>
      <c r="L47" s="121">
        <v>344537</v>
      </c>
      <c r="M47" s="121">
        <f>SUM(N47,+U47)</f>
        <v>93516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93516</v>
      </c>
      <c r="V47" s="121">
        <f>+SUM(D47,M47)</f>
        <v>455556</v>
      </c>
      <c r="W47" s="121">
        <f>+SUM(E47,N47)</f>
        <v>17503</v>
      </c>
      <c r="X47" s="121">
        <f>+SUM(F47,O47)</f>
        <v>0</v>
      </c>
      <c r="Y47" s="121">
        <f>+SUM(G47,P47)</f>
        <v>0</v>
      </c>
      <c r="Z47" s="121">
        <f>+SUM(H47,Q47)</f>
        <v>9400</v>
      </c>
      <c r="AA47" s="121">
        <f>+SUM(I47,R47)</f>
        <v>8103</v>
      </c>
      <c r="AB47" s="121">
        <f>+SUM(J47,S47)</f>
        <v>0</v>
      </c>
      <c r="AC47" s="121">
        <f>+SUM(K47,T47)</f>
        <v>0</v>
      </c>
      <c r="AD47" s="121">
        <f>+SUM(L47,U47)</f>
        <v>438053</v>
      </c>
      <c r="AE47" s="210" t="s">
        <v>326</v>
      </c>
      <c r="AF47" s="209"/>
    </row>
    <row r="48" spans="1:32" s="136" customFormat="1" ht="13.5" customHeight="1" x14ac:dyDescent="0.15">
      <c r="A48" s="119" t="s">
        <v>29</v>
      </c>
      <c r="B48" s="120" t="s">
        <v>435</v>
      </c>
      <c r="C48" s="119" t="s">
        <v>436</v>
      </c>
      <c r="D48" s="121">
        <f>SUM(E48,+L48)</f>
        <v>159224</v>
      </c>
      <c r="E48" s="121">
        <f>+SUM(F48:I48,K48)</f>
        <v>21279</v>
      </c>
      <c r="F48" s="121">
        <v>0</v>
      </c>
      <c r="G48" s="121">
        <v>0</v>
      </c>
      <c r="H48" s="121">
        <v>0</v>
      </c>
      <c r="I48" s="121">
        <v>17385</v>
      </c>
      <c r="J48" s="121"/>
      <c r="K48" s="121">
        <v>3894</v>
      </c>
      <c r="L48" s="121">
        <v>137945</v>
      </c>
      <c r="M48" s="121">
        <f>SUM(N48,+U48)</f>
        <v>24025</v>
      </c>
      <c r="N48" s="121">
        <f>+SUM(O48:R48,T48)</f>
        <v>2203</v>
      </c>
      <c r="O48" s="121">
        <v>0</v>
      </c>
      <c r="P48" s="121">
        <v>0</v>
      </c>
      <c r="Q48" s="121">
        <v>0</v>
      </c>
      <c r="R48" s="121">
        <v>2203</v>
      </c>
      <c r="S48" s="121"/>
      <c r="T48" s="121">
        <v>0</v>
      </c>
      <c r="U48" s="121">
        <v>21822</v>
      </c>
      <c r="V48" s="121">
        <f>+SUM(D48,M48)</f>
        <v>183249</v>
      </c>
      <c r="W48" s="121">
        <f>+SUM(E48,N48)</f>
        <v>23482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19588</v>
      </c>
      <c r="AB48" s="121">
        <f>+SUM(J48,S48)</f>
        <v>0</v>
      </c>
      <c r="AC48" s="121">
        <f>+SUM(K48,T48)</f>
        <v>3894</v>
      </c>
      <c r="AD48" s="121">
        <f>+SUM(L48,U48)</f>
        <v>159767</v>
      </c>
      <c r="AE48" s="210" t="s">
        <v>326</v>
      </c>
      <c r="AF48" s="209"/>
    </row>
    <row r="49" spans="1:32" s="136" customFormat="1" ht="13.5" customHeight="1" x14ac:dyDescent="0.15">
      <c r="A49" s="119" t="s">
        <v>29</v>
      </c>
      <c r="B49" s="120" t="s">
        <v>437</v>
      </c>
      <c r="C49" s="119" t="s">
        <v>438</v>
      </c>
      <c r="D49" s="121">
        <f>SUM(E49,+L49)</f>
        <v>189916</v>
      </c>
      <c r="E49" s="121">
        <f>+SUM(F49:I49,K49)</f>
        <v>47730</v>
      </c>
      <c r="F49" s="121">
        <v>0</v>
      </c>
      <c r="G49" s="121">
        <v>62</v>
      </c>
      <c r="H49" s="121">
        <v>0</v>
      </c>
      <c r="I49" s="121">
        <v>42828</v>
      </c>
      <c r="J49" s="121"/>
      <c r="K49" s="121">
        <v>4840</v>
      </c>
      <c r="L49" s="121">
        <v>142186</v>
      </c>
      <c r="M49" s="121">
        <f>SUM(N49,+U49)</f>
        <v>20746</v>
      </c>
      <c r="N49" s="121">
        <f>+SUM(O49:R49,T49)</f>
        <v>5412</v>
      </c>
      <c r="O49" s="121">
        <v>0</v>
      </c>
      <c r="P49" s="121">
        <v>0</v>
      </c>
      <c r="Q49" s="121">
        <v>0</v>
      </c>
      <c r="R49" s="121">
        <v>5412</v>
      </c>
      <c r="S49" s="121"/>
      <c r="T49" s="121">
        <v>0</v>
      </c>
      <c r="U49" s="121">
        <v>15334</v>
      </c>
      <c r="V49" s="121">
        <f>+SUM(D49,M49)</f>
        <v>210662</v>
      </c>
      <c r="W49" s="121">
        <f>+SUM(E49,N49)</f>
        <v>53142</v>
      </c>
      <c r="X49" s="121">
        <f>+SUM(F49,O49)</f>
        <v>0</v>
      </c>
      <c r="Y49" s="121">
        <f>+SUM(G49,P49)</f>
        <v>62</v>
      </c>
      <c r="Z49" s="121">
        <f>+SUM(H49,Q49)</f>
        <v>0</v>
      </c>
      <c r="AA49" s="121">
        <f>+SUM(I49,R49)</f>
        <v>48240</v>
      </c>
      <c r="AB49" s="121">
        <f>+SUM(J49,S49)</f>
        <v>0</v>
      </c>
      <c r="AC49" s="121">
        <f>+SUM(K49,T49)</f>
        <v>4840</v>
      </c>
      <c r="AD49" s="121">
        <f>+SUM(L49,U49)</f>
        <v>157520</v>
      </c>
      <c r="AE49" s="210" t="s">
        <v>326</v>
      </c>
      <c r="AF49" s="209"/>
    </row>
    <row r="50" spans="1:32" s="136" customFormat="1" ht="13.5" customHeight="1" x14ac:dyDescent="0.15">
      <c r="A50" s="119" t="s">
        <v>29</v>
      </c>
      <c r="B50" s="120" t="s">
        <v>439</v>
      </c>
      <c r="C50" s="119" t="s">
        <v>440</v>
      </c>
      <c r="D50" s="121">
        <f>SUM(E50,+L50)</f>
        <v>65928</v>
      </c>
      <c r="E50" s="121">
        <f>+SUM(F50:I50,K50)</f>
        <v>8426</v>
      </c>
      <c r="F50" s="121">
        <v>0</v>
      </c>
      <c r="G50" s="121">
        <v>49</v>
      </c>
      <c r="H50" s="121">
        <v>0</v>
      </c>
      <c r="I50" s="121">
        <v>6832</v>
      </c>
      <c r="J50" s="121"/>
      <c r="K50" s="121">
        <v>1545</v>
      </c>
      <c r="L50" s="121">
        <v>57502</v>
      </c>
      <c r="M50" s="121">
        <f>SUM(N50,+U50)</f>
        <v>17922</v>
      </c>
      <c r="N50" s="121">
        <f>+SUM(O50:R50,T50)</f>
        <v>3252</v>
      </c>
      <c r="O50" s="121">
        <v>0</v>
      </c>
      <c r="P50" s="121">
        <v>0</v>
      </c>
      <c r="Q50" s="121">
        <v>0</v>
      </c>
      <c r="R50" s="121">
        <v>3242</v>
      </c>
      <c r="S50" s="121"/>
      <c r="T50" s="121">
        <v>10</v>
      </c>
      <c r="U50" s="121">
        <v>14670</v>
      </c>
      <c r="V50" s="121">
        <f>+SUM(D50,M50)</f>
        <v>83850</v>
      </c>
      <c r="W50" s="121">
        <f>+SUM(E50,N50)</f>
        <v>11678</v>
      </c>
      <c r="X50" s="121">
        <f>+SUM(F50,O50)</f>
        <v>0</v>
      </c>
      <c r="Y50" s="121">
        <f>+SUM(G50,P50)</f>
        <v>49</v>
      </c>
      <c r="Z50" s="121">
        <f>+SUM(H50,Q50)</f>
        <v>0</v>
      </c>
      <c r="AA50" s="121">
        <f>+SUM(I50,R50)</f>
        <v>10074</v>
      </c>
      <c r="AB50" s="121">
        <f>+SUM(J50,S50)</f>
        <v>0</v>
      </c>
      <c r="AC50" s="121">
        <f>+SUM(K50,T50)</f>
        <v>1555</v>
      </c>
      <c r="AD50" s="121">
        <f>+SUM(L50,U50)</f>
        <v>72172</v>
      </c>
      <c r="AE50" s="210" t="s">
        <v>326</v>
      </c>
      <c r="AF50" s="209"/>
    </row>
    <row r="51" spans="1:32" s="136" customFormat="1" ht="13.5" customHeight="1" x14ac:dyDescent="0.15">
      <c r="A51" s="119" t="s">
        <v>29</v>
      </c>
      <c r="B51" s="120" t="s">
        <v>337</v>
      </c>
      <c r="C51" s="119" t="s">
        <v>338</v>
      </c>
      <c r="D51" s="121">
        <f>SUM(E51,+L51)</f>
        <v>2389104</v>
      </c>
      <c r="E51" s="121">
        <f>+SUM(F51:I51,K51)</f>
        <v>1732941</v>
      </c>
      <c r="F51" s="121">
        <v>0</v>
      </c>
      <c r="G51" s="121">
        <v>0</v>
      </c>
      <c r="H51" s="121">
        <v>0</v>
      </c>
      <c r="I51" s="121">
        <v>646455</v>
      </c>
      <c r="J51" s="121">
        <v>855624</v>
      </c>
      <c r="K51" s="121">
        <v>1086486</v>
      </c>
      <c r="L51" s="121">
        <v>656163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2389104</v>
      </c>
      <c r="W51" s="121">
        <f>+SUM(E51,N51)</f>
        <v>1732941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646455</v>
      </c>
      <c r="AB51" s="121">
        <f>+SUM(J51,S51)</f>
        <v>855624</v>
      </c>
      <c r="AC51" s="121">
        <f>+SUM(K51,T51)</f>
        <v>1086486</v>
      </c>
      <c r="AD51" s="121">
        <f>+SUM(L51,U51)</f>
        <v>656163</v>
      </c>
      <c r="AE51" s="210" t="s">
        <v>326</v>
      </c>
      <c r="AF51" s="209"/>
    </row>
    <row r="52" spans="1:32" s="136" customFormat="1" ht="13.5" customHeight="1" x14ac:dyDescent="0.15">
      <c r="A52" s="119" t="s">
        <v>29</v>
      </c>
      <c r="B52" s="120" t="s">
        <v>345</v>
      </c>
      <c r="C52" s="119" t="s">
        <v>346</v>
      </c>
      <c r="D52" s="121">
        <f>SUM(E52,+L52)</f>
        <v>1508930</v>
      </c>
      <c r="E52" s="121">
        <f>+SUM(F52:I52,K52)</f>
        <v>1508930</v>
      </c>
      <c r="F52" s="121">
        <v>1754</v>
      </c>
      <c r="G52" s="121">
        <v>0</v>
      </c>
      <c r="H52" s="121">
        <v>501800</v>
      </c>
      <c r="I52" s="121">
        <v>426130</v>
      </c>
      <c r="J52" s="121">
        <v>626240</v>
      </c>
      <c r="K52" s="121">
        <v>579246</v>
      </c>
      <c r="L52" s="121">
        <v>0</v>
      </c>
      <c r="M52" s="121">
        <f>SUM(N52,+U52)</f>
        <v>46878</v>
      </c>
      <c r="N52" s="121">
        <f>+SUM(O52:R52,T52)</f>
        <v>46878</v>
      </c>
      <c r="O52" s="121">
        <v>0</v>
      </c>
      <c r="P52" s="121">
        <v>0</v>
      </c>
      <c r="Q52" s="121">
        <v>0</v>
      </c>
      <c r="R52" s="121">
        <v>234</v>
      </c>
      <c r="S52" s="121">
        <v>145125</v>
      </c>
      <c r="T52" s="121">
        <v>46644</v>
      </c>
      <c r="U52" s="121">
        <v>0</v>
      </c>
      <c r="V52" s="121">
        <f>+SUM(D52,M52)</f>
        <v>1555808</v>
      </c>
      <c r="W52" s="121">
        <f>+SUM(E52,N52)</f>
        <v>1555808</v>
      </c>
      <c r="X52" s="121">
        <f>+SUM(F52,O52)</f>
        <v>1754</v>
      </c>
      <c r="Y52" s="121">
        <f>+SUM(G52,P52)</f>
        <v>0</v>
      </c>
      <c r="Z52" s="121">
        <f>+SUM(H52,Q52)</f>
        <v>501800</v>
      </c>
      <c r="AA52" s="121">
        <f>+SUM(I52,R52)</f>
        <v>426364</v>
      </c>
      <c r="AB52" s="121">
        <f>+SUM(J52,S52)</f>
        <v>771365</v>
      </c>
      <c r="AC52" s="121">
        <f>+SUM(K52,T52)</f>
        <v>625890</v>
      </c>
      <c r="AD52" s="121">
        <f>+SUM(L52,U52)</f>
        <v>0</v>
      </c>
      <c r="AE52" s="210" t="s">
        <v>326</v>
      </c>
      <c r="AF52" s="209"/>
    </row>
    <row r="53" spans="1:32" s="136" customFormat="1" ht="13.5" customHeight="1" x14ac:dyDescent="0.15">
      <c r="A53" s="119" t="s">
        <v>29</v>
      </c>
      <c r="B53" s="120" t="s">
        <v>389</v>
      </c>
      <c r="C53" s="119" t="s">
        <v>393</v>
      </c>
      <c r="D53" s="121">
        <f>SUM(E53,+L53)</f>
        <v>385752</v>
      </c>
      <c r="E53" s="121">
        <f>+SUM(F53:I53,K53)</f>
        <v>360695</v>
      </c>
      <c r="F53" s="121">
        <v>0</v>
      </c>
      <c r="G53" s="121">
        <v>0</v>
      </c>
      <c r="H53" s="121">
        <v>168600</v>
      </c>
      <c r="I53" s="121">
        <v>181874</v>
      </c>
      <c r="J53" s="121">
        <v>1542286</v>
      </c>
      <c r="K53" s="121">
        <v>10221</v>
      </c>
      <c r="L53" s="121">
        <v>25057</v>
      </c>
      <c r="M53" s="121">
        <f>SUM(N53,+U53)</f>
        <v>56300</v>
      </c>
      <c r="N53" s="121">
        <f>+SUM(O53:R53,T53)</f>
        <v>56300</v>
      </c>
      <c r="O53" s="121">
        <v>0</v>
      </c>
      <c r="P53" s="121">
        <v>0</v>
      </c>
      <c r="Q53" s="121">
        <v>56300</v>
      </c>
      <c r="R53" s="121">
        <v>0</v>
      </c>
      <c r="S53" s="121">
        <v>288536</v>
      </c>
      <c r="T53" s="121">
        <v>0</v>
      </c>
      <c r="U53" s="121">
        <v>0</v>
      </c>
      <c r="V53" s="121">
        <f>+SUM(D53,M53)</f>
        <v>442052</v>
      </c>
      <c r="W53" s="121">
        <f>+SUM(E53,N53)</f>
        <v>416995</v>
      </c>
      <c r="X53" s="121">
        <f>+SUM(F53,O53)</f>
        <v>0</v>
      </c>
      <c r="Y53" s="121">
        <f>+SUM(G53,P53)</f>
        <v>0</v>
      </c>
      <c r="Z53" s="121">
        <f>+SUM(H53,Q53)</f>
        <v>224900</v>
      </c>
      <c r="AA53" s="121">
        <f>+SUM(I53,R53)</f>
        <v>181874</v>
      </c>
      <c r="AB53" s="121">
        <f>+SUM(J53,S53)</f>
        <v>1830822</v>
      </c>
      <c r="AC53" s="121">
        <f>+SUM(K53,T53)</f>
        <v>10221</v>
      </c>
      <c r="AD53" s="121">
        <f>+SUM(L53,U53)</f>
        <v>25057</v>
      </c>
      <c r="AE53" s="210" t="s">
        <v>326</v>
      </c>
      <c r="AF53" s="209"/>
    </row>
    <row r="54" spans="1:32" s="136" customFormat="1" ht="13.5" customHeight="1" x14ac:dyDescent="0.15">
      <c r="A54" s="119" t="s">
        <v>29</v>
      </c>
      <c r="B54" s="120" t="s">
        <v>365</v>
      </c>
      <c r="C54" s="119" t="s">
        <v>366</v>
      </c>
      <c r="D54" s="121">
        <f>SUM(E54,+L54)</f>
        <v>154425</v>
      </c>
      <c r="E54" s="121">
        <f>+SUM(F54:I54,K54)</f>
        <v>154425</v>
      </c>
      <c r="F54" s="121">
        <v>42701</v>
      </c>
      <c r="G54" s="121">
        <v>0</v>
      </c>
      <c r="H54" s="121">
        <v>0</v>
      </c>
      <c r="I54" s="121">
        <v>108904</v>
      </c>
      <c r="J54" s="121">
        <v>1048106</v>
      </c>
      <c r="K54" s="121">
        <v>2820</v>
      </c>
      <c r="L54" s="121">
        <v>0</v>
      </c>
      <c r="M54" s="121">
        <f>SUM(N54,+U54)</f>
        <v>668</v>
      </c>
      <c r="N54" s="121">
        <f>+SUM(O54:R54,T54)</f>
        <v>668</v>
      </c>
      <c r="O54" s="121">
        <v>0</v>
      </c>
      <c r="P54" s="121">
        <v>0</v>
      </c>
      <c r="Q54" s="121">
        <v>0</v>
      </c>
      <c r="R54" s="121">
        <v>0</v>
      </c>
      <c r="S54" s="121">
        <v>263549</v>
      </c>
      <c r="T54" s="121">
        <v>668</v>
      </c>
      <c r="U54" s="121">
        <v>0</v>
      </c>
      <c r="V54" s="121">
        <f>+SUM(D54,M54)</f>
        <v>155093</v>
      </c>
      <c r="W54" s="121">
        <f>+SUM(E54,N54)</f>
        <v>155093</v>
      </c>
      <c r="X54" s="121">
        <f>+SUM(F54,O54)</f>
        <v>42701</v>
      </c>
      <c r="Y54" s="121">
        <f>+SUM(G54,P54)</f>
        <v>0</v>
      </c>
      <c r="Z54" s="121">
        <f>+SUM(H54,Q54)</f>
        <v>0</v>
      </c>
      <c r="AA54" s="121">
        <f>+SUM(I54,R54)</f>
        <v>108904</v>
      </c>
      <c r="AB54" s="121">
        <f>+SUM(J54,S54)</f>
        <v>1311655</v>
      </c>
      <c r="AC54" s="121">
        <f>+SUM(K54,T54)</f>
        <v>3488</v>
      </c>
      <c r="AD54" s="121">
        <f>+SUM(L54,U54)</f>
        <v>0</v>
      </c>
      <c r="AE54" s="210" t="s">
        <v>326</v>
      </c>
      <c r="AF54" s="209"/>
    </row>
    <row r="55" spans="1:32" s="136" customFormat="1" ht="13.5" customHeight="1" x14ac:dyDescent="0.15">
      <c r="A55" s="119" t="s">
        <v>29</v>
      </c>
      <c r="B55" s="120" t="s">
        <v>381</v>
      </c>
      <c r="C55" s="119" t="s">
        <v>382</v>
      </c>
      <c r="D55" s="121">
        <f>SUM(E55,+L55)</f>
        <v>1417840</v>
      </c>
      <c r="E55" s="121">
        <f>+SUM(F55:I55,K55)</f>
        <v>461128</v>
      </c>
      <c r="F55" s="121">
        <v>0</v>
      </c>
      <c r="G55" s="121">
        <v>0</v>
      </c>
      <c r="H55" s="121">
        <v>13500</v>
      </c>
      <c r="I55" s="121">
        <v>358486</v>
      </c>
      <c r="J55" s="121">
        <v>1962291</v>
      </c>
      <c r="K55" s="121">
        <v>89142</v>
      </c>
      <c r="L55" s="121">
        <v>956712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1417840</v>
      </c>
      <c r="W55" s="121">
        <f>+SUM(E55,N55)</f>
        <v>461128</v>
      </c>
      <c r="X55" s="121">
        <f>+SUM(F55,O55)</f>
        <v>0</v>
      </c>
      <c r="Y55" s="121">
        <f>+SUM(G55,P55)</f>
        <v>0</v>
      </c>
      <c r="Z55" s="121">
        <f>+SUM(H55,Q55)</f>
        <v>13500</v>
      </c>
      <c r="AA55" s="121">
        <f>+SUM(I55,R55)</f>
        <v>358486</v>
      </c>
      <c r="AB55" s="121">
        <f>+SUM(J55,S55)</f>
        <v>1962291</v>
      </c>
      <c r="AC55" s="121">
        <f>+SUM(K55,T55)</f>
        <v>89142</v>
      </c>
      <c r="AD55" s="121">
        <f>+SUM(L55,U55)</f>
        <v>956712</v>
      </c>
      <c r="AE55" s="210" t="s">
        <v>326</v>
      </c>
      <c r="AF55" s="209"/>
    </row>
    <row r="56" spans="1:32" s="136" customFormat="1" ht="13.5" customHeight="1" x14ac:dyDescent="0.15">
      <c r="A56" s="119" t="s">
        <v>29</v>
      </c>
      <c r="B56" s="120" t="s">
        <v>410</v>
      </c>
      <c r="C56" s="119" t="s">
        <v>411</v>
      </c>
      <c r="D56" s="121">
        <f>SUM(E56,+L56)</f>
        <v>113239</v>
      </c>
      <c r="E56" s="121">
        <f>+SUM(F56:I56,K56)</f>
        <v>123274</v>
      </c>
      <c r="F56" s="121">
        <v>0</v>
      </c>
      <c r="G56" s="121">
        <v>0</v>
      </c>
      <c r="H56" s="121">
        <v>3000</v>
      </c>
      <c r="I56" s="121">
        <v>1639</v>
      </c>
      <c r="J56" s="121">
        <v>823684</v>
      </c>
      <c r="K56" s="121">
        <v>118635</v>
      </c>
      <c r="L56" s="121">
        <v>-10035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113239</v>
      </c>
      <c r="W56" s="121">
        <f>+SUM(E56,N56)</f>
        <v>123274</v>
      </c>
      <c r="X56" s="121">
        <f>+SUM(F56,O56)</f>
        <v>0</v>
      </c>
      <c r="Y56" s="121">
        <f>+SUM(G56,P56)</f>
        <v>0</v>
      </c>
      <c r="Z56" s="121">
        <f>+SUM(H56,Q56)</f>
        <v>3000</v>
      </c>
      <c r="AA56" s="121">
        <f>+SUM(I56,R56)</f>
        <v>1639</v>
      </c>
      <c r="AB56" s="121">
        <f>+SUM(J56,S56)</f>
        <v>823684</v>
      </c>
      <c r="AC56" s="121">
        <f>+SUM(K56,T56)</f>
        <v>118635</v>
      </c>
      <c r="AD56" s="121">
        <f>+SUM(L56,U56)</f>
        <v>-10035</v>
      </c>
      <c r="AE56" s="210" t="s">
        <v>326</v>
      </c>
      <c r="AF56" s="209"/>
    </row>
    <row r="57" spans="1:32" s="136" customFormat="1" ht="13.5" customHeight="1" x14ac:dyDescent="0.15">
      <c r="A57" s="119" t="s">
        <v>29</v>
      </c>
      <c r="B57" s="120" t="s">
        <v>333</v>
      </c>
      <c r="C57" s="119" t="s">
        <v>334</v>
      </c>
      <c r="D57" s="121">
        <f>SUM(E57,+L57)</f>
        <v>1817916</v>
      </c>
      <c r="E57" s="121">
        <f>+SUM(F57:I57,K57)</f>
        <v>1317203</v>
      </c>
      <c r="F57" s="121">
        <v>195555</v>
      </c>
      <c r="G57" s="121">
        <v>0</v>
      </c>
      <c r="H57" s="121">
        <v>735600</v>
      </c>
      <c r="I57" s="121">
        <v>386048</v>
      </c>
      <c r="J57" s="121">
        <v>1238974</v>
      </c>
      <c r="K57" s="121">
        <v>0</v>
      </c>
      <c r="L57" s="121">
        <v>500713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1817916</v>
      </c>
      <c r="W57" s="121">
        <f>+SUM(E57,N57)</f>
        <v>1317203</v>
      </c>
      <c r="X57" s="121">
        <f>+SUM(F57,O57)</f>
        <v>195555</v>
      </c>
      <c r="Y57" s="121">
        <f>+SUM(G57,P57)</f>
        <v>0</v>
      </c>
      <c r="Z57" s="121">
        <f>+SUM(H57,Q57)</f>
        <v>735600</v>
      </c>
      <c r="AA57" s="121">
        <f>+SUM(I57,R57)</f>
        <v>386048</v>
      </c>
      <c r="AB57" s="121">
        <f>+SUM(J57,S57)</f>
        <v>1238974</v>
      </c>
      <c r="AC57" s="121">
        <f>+SUM(K57,T57)</f>
        <v>0</v>
      </c>
      <c r="AD57" s="121">
        <f>+SUM(L57,U57)</f>
        <v>500713</v>
      </c>
      <c r="AE57" s="210" t="s">
        <v>326</v>
      </c>
      <c r="AF57" s="209"/>
    </row>
    <row r="58" spans="1:32" s="136" customFormat="1" ht="13.5" customHeight="1" x14ac:dyDescent="0.15">
      <c r="A58" s="119" t="s">
        <v>29</v>
      </c>
      <c r="B58" s="120" t="s">
        <v>369</v>
      </c>
      <c r="C58" s="119" t="s">
        <v>376</v>
      </c>
      <c r="D58" s="121">
        <f>SUM(E58,+L58)</f>
        <v>1337747</v>
      </c>
      <c r="E58" s="121">
        <f>+SUM(F58:I58,K58)</f>
        <v>1231809</v>
      </c>
      <c r="F58" s="121">
        <v>289994</v>
      </c>
      <c r="G58" s="121">
        <v>0</v>
      </c>
      <c r="H58" s="121">
        <v>656200</v>
      </c>
      <c r="I58" s="121">
        <v>86732</v>
      </c>
      <c r="J58" s="121">
        <v>1116327</v>
      </c>
      <c r="K58" s="121">
        <v>198883</v>
      </c>
      <c r="L58" s="121">
        <v>105938</v>
      </c>
      <c r="M58" s="121">
        <f>SUM(N58,+U58)</f>
        <v>853567</v>
      </c>
      <c r="N58" s="121">
        <f>+SUM(O58:R58,T58)</f>
        <v>836308</v>
      </c>
      <c r="O58" s="121">
        <v>268942</v>
      </c>
      <c r="P58" s="121">
        <v>0</v>
      </c>
      <c r="Q58" s="121">
        <v>505100</v>
      </c>
      <c r="R58" s="121">
        <v>237</v>
      </c>
      <c r="S58" s="121">
        <v>143594</v>
      </c>
      <c r="T58" s="121">
        <v>62029</v>
      </c>
      <c r="U58" s="121">
        <v>17259</v>
      </c>
      <c r="V58" s="121">
        <f>+SUM(D58,M58)</f>
        <v>2191314</v>
      </c>
      <c r="W58" s="121">
        <f>+SUM(E58,N58)</f>
        <v>2068117</v>
      </c>
      <c r="X58" s="121">
        <f>+SUM(F58,O58)</f>
        <v>558936</v>
      </c>
      <c r="Y58" s="121">
        <f>+SUM(G58,P58)</f>
        <v>0</v>
      </c>
      <c r="Z58" s="121">
        <f>+SUM(H58,Q58)</f>
        <v>1161300</v>
      </c>
      <c r="AA58" s="121">
        <f>+SUM(I58,R58)</f>
        <v>86969</v>
      </c>
      <c r="AB58" s="121">
        <f>+SUM(J58,S58)</f>
        <v>1259921</v>
      </c>
      <c r="AC58" s="121">
        <f>+SUM(K58,T58)</f>
        <v>260912</v>
      </c>
      <c r="AD58" s="121">
        <f>+SUM(L58,U58)</f>
        <v>123197</v>
      </c>
      <c r="AE58" s="210" t="s">
        <v>326</v>
      </c>
      <c r="AF58" s="209"/>
    </row>
    <row r="59" spans="1:32" s="136" customFormat="1" ht="13.5" customHeight="1" x14ac:dyDescent="0.15">
      <c r="A59" s="119" t="s">
        <v>29</v>
      </c>
      <c r="B59" s="120" t="s">
        <v>406</v>
      </c>
      <c r="C59" s="119" t="s">
        <v>407</v>
      </c>
      <c r="D59" s="121">
        <f>SUM(E59,+L59)</f>
        <v>296138</v>
      </c>
      <c r="E59" s="121">
        <f>+SUM(F59:I59,K59)</f>
        <v>210161</v>
      </c>
      <c r="F59" s="121">
        <v>0</v>
      </c>
      <c r="G59" s="121">
        <v>0</v>
      </c>
      <c r="H59" s="121">
        <v>64800</v>
      </c>
      <c r="I59" s="121">
        <v>145361</v>
      </c>
      <c r="J59" s="121">
        <v>961529</v>
      </c>
      <c r="K59" s="121">
        <v>0</v>
      </c>
      <c r="L59" s="121">
        <v>85977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296138</v>
      </c>
      <c r="W59" s="121">
        <f>+SUM(E59,N59)</f>
        <v>210161</v>
      </c>
      <c r="X59" s="121">
        <f>+SUM(F59,O59)</f>
        <v>0</v>
      </c>
      <c r="Y59" s="121">
        <f>+SUM(G59,P59)</f>
        <v>0</v>
      </c>
      <c r="Z59" s="121">
        <f>+SUM(H59,Q59)</f>
        <v>64800</v>
      </c>
      <c r="AA59" s="121">
        <f>+SUM(I59,R59)</f>
        <v>145361</v>
      </c>
      <c r="AB59" s="121">
        <f>+SUM(J59,S59)</f>
        <v>961529</v>
      </c>
      <c r="AC59" s="121">
        <f>+SUM(K59,T59)</f>
        <v>0</v>
      </c>
      <c r="AD59" s="121">
        <f>+SUM(L59,U59)</f>
        <v>85977</v>
      </c>
      <c r="AE59" s="210" t="s">
        <v>326</v>
      </c>
      <c r="AF59" s="209"/>
    </row>
    <row r="60" spans="1:32" s="136" customFormat="1" ht="13.5" customHeight="1" x14ac:dyDescent="0.15">
      <c r="A60" s="119" t="s">
        <v>29</v>
      </c>
      <c r="B60" s="120" t="s">
        <v>355</v>
      </c>
      <c r="C60" s="119" t="s">
        <v>443</v>
      </c>
      <c r="D60" s="121">
        <f>SUM(E60,+L60)</f>
        <v>19282</v>
      </c>
      <c r="E60" s="121">
        <f>+SUM(F60:I60,K60)</f>
        <v>14458</v>
      </c>
      <c r="F60" s="121">
        <v>0</v>
      </c>
      <c r="G60" s="121">
        <v>0</v>
      </c>
      <c r="H60" s="121">
        <v>0</v>
      </c>
      <c r="I60" s="121">
        <v>0</v>
      </c>
      <c r="J60" s="121">
        <v>307010</v>
      </c>
      <c r="K60" s="121">
        <v>14458</v>
      </c>
      <c r="L60" s="121">
        <v>4824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19282</v>
      </c>
      <c r="W60" s="121">
        <f>+SUM(E60,N60)</f>
        <v>14458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307010</v>
      </c>
      <c r="AC60" s="121">
        <f>+SUM(K60,T60)</f>
        <v>14458</v>
      </c>
      <c r="AD60" s="121">
        <f>+SUM(L60,U60)</f>
        <v>4824</v>
      </c>
      <c r="AE60" s="210" t="s">
        <v>326</v>
      </c>
      <c r="AF60" s="209"/>
    </row>
    <row r="61" spans="1:32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SUM(E61,+L61)</f>
        <v>7204466</v>
      </c>
      <c r="E61" s="121">
        <f>+SUM(F61:I61,K61)</f>
        <v>7204466</v>
      </c>
      <c r="F61" s="121">
        <v>2222546</v>
      </c>
      <c r="G61" s="121">
        <v>0</v>
      </c>
      <c r="H61" s="121">
        <v>3051000</v>
      </c>
      <c r="I61" s="121">
        <v>0</v>
      </c>
      <c r="J61" s="121">
        <v>10729165</v>
      </c>
      <c r="K61" s="121">
        <v>1930920</v>
      </c>
      <c r="L61" s="121">
        <v>0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7204466</v>
      </c>
      <c r="W61" s="121">
        <f>+SUM(E61,N61)</f>
        <v>7204466</v>
      </c>
      <c r="X61" s="121">
        <f>+SUM(F61,O61)</f>
        <v>2222546</v>
      </c>
      <c r="Y61" s="121">
        <f>+SUM(G61,P61)</f>
        <v>0</v>
      </c>
      <c r="Z61" s="121">
        <f>+SUM(H61,Q61)</f>
        <v>3051000</v>
      </c>
      <c r="AA61" s="121">
        <f>+SUM(I61,R61)</f>
        <v>0</v>
      </c>
      <c r="AB61" s="121">
        <f>+SUM(J61,S61)</f>
        <v>10729165</v>
      </c>
      <c r="AC61" s="121">
        <f>+SUM(K61,T61)</f>
        <v>1930920</v>
      </c>
      <c r="AD61" s="121">
        <f>+SUM(L61,U61)</f>
        <v>0</v>
      </c>
      <c r="AE61" s="210" t="s">
        <v>326</v>
      </c>
      <c r="AF61" s="209"/>
    </row>
    <row r="62" spans="1:32" s="136" customFormat="1" ht="13.5" customHeight="1" x14ac:dyDescent="0.15">
      <c r="A62" s="119" t="s">
        <v>29</v>
      </c>
      <c r="B62" s="120" t="s">
        <v>357</v>
      </c>
      <c r="C62" s="119" t="s">
        <v>358</v>
      </c>
      <c r="D62" s="121">
        <f>SUM(E62,+L62)</f>
        <v>3793</v>
      </c>
      <c r="E62" s="121">
        <f>+SUM(F62:I62,K62)</f>
        <v>3793</v>
      </c>
      <c r="F62" s="121">
        <v>3793</v>
      </c>
      <c r="G62" s="121">
        <v>0</v>
      </c>
      <c r="H62" s="121">
        <v>0</v>
      </c>
      <c r="I62" s="121">
        <v>0</v>
      </c>
      <c r="J62" s="121">
        <v>23042</v>
      </c>
      <c r="K62" s="121">
        <v>0</v>
      </c>
      <c r="L62" s="121">
        <v>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3793</v>
      </c>
      <c r="W62" s="121">
        <f>+SUM(E62,N62)</f>
        <v>3793</v>
      </c>
      <c r="X62" s="121">
        <f>+SUM(F62,O62)</f>
        <v>3793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23042</v>
      </c>
      <c r="AC62" s="121">
        <f>+SUM(K62,T62)</f>
        <v>0</v>
      </c>
      <c r="AD62" s="121">
        <f>+SUM(L62,U62)</f>
        <v>0</v>
      </c>
      <c r="AE62" s="210" t="s">
        <v>326</v>
      </c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62">
    <sortCondition ref="A8:A62"/>
    <sortCondition ref="B8:B62"/>
    <sortCondition ref="C8:C6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275</v>
      </c>
      <c r="D7" s="140">
        <f>+SUM(E7,J7)</f>
        <v>18870124</v>
      </c>
      <c r="E7" s="140">
        <f>+SUM(F7:I7)</f>
        <v>18672673</v>
      </c>
      <c r="F7" s="140">
        <f t="shared" ref="F7:K7" si="0">SUM(F$8:F$257)</f>
        <v>811322</v>
      </c>
      <c r="G7" s="140">
        <f t="shared" si="0"/>
        <v>17060085</v>
      </c>
      <c r="H7" s="140">
        <f t="shared" si="0"/>
        <v>274930</v>
      </c>
      <c r="I7" s="140">
        <f t="shared" si="0"/>
        <v>526336</v>
      </c>
      <c r="J7" s="140">
        <f t="shared" si="0"/>
        <v>197451</v>
      </c>
      <c r="K7" s="140">
        <f t="shared" si="0"/>
        <v>2283330</v>
      </c>
      <c r="L7" s="140">
        <f>+SUM(M7,R7,V7,W7,AC7)</f>
        <v>102925097</v>
      </c>
      <c r="M7" s="140">
        <f>+SUM(N7:Q7)</f>
        <v>35343684</v>
      </c>
      <c r="N7" s="140">
        <f>SUM(N$8:N$257)</f>
        <v>11650813</v>
      </c>
      <c r="O7" s="140">
        <f>SUM(O$8:O$257)</f>
        <v>19303452</v>
      </c>
      <c r="P7" s="140">
        <f>SUM(P$8:P$257)</f>
        <v>4301869</v>
      </c>
      <c r="Q7" s="140">
        <f>SUM(Q$8:Q$257)</f>
        <v>87550</v>
      </c>
      <c r="R7" s="140">
        <f>+SUM(S7:U7)</f>
        <v>22695438</v>
      </c>
      <c r="S7" s="140">
        <f>SUM(S$8:S$257)</f>
        <v>3397969</v>
      </c>
      <c r="T7" s="140">
        <f>SUM(T$8:T$257)</f>
        <v>19108178</v>
      </c>
      <c r="U7" s="140">
        <f>SUM(U$8:U$257)</f>
        <v>189291</v>
      </c>
      <c r="V7" s="140">
        <f>SUM(V$8:V$257)</f>
        <v>258929</v>
      </c>
      <c r="W7" s="140">
        <f>+SUM(X7:AA7)</f>
        <v>44547106</v>
      </c>
      <c r="X7" s="140">
        <f t="shared" ref="X7:AD7" si="1">SUM(X$8:X$257)</f>
        <v>27856201</v>
      </c>
      <c r="Y7" s="140">
        <f t="shared" si="1"/>
        <v>13032443</v>
      </c>
      <c r="Z7" s="140">
        <f t="shared" si="1"/>
        <v>3033126</v>
      </c>
      <c r="AA7" s="140">
        <f t="shared" si="1"/>
        <v>625336</v>
      </c>
      <c r="AB7" s="140">
        <f t="shared" si="1"/>
        <v>18815892</v>
      </c>
      <c r="AC7" s="140">
        <f t="shared" si="1"/>
        <v>79940</v>
      </c>
      <c r="AD7" s="140">
        <f t="shared" si="1"/>
        <v>4722197</v>
      </c>
      <c r="AE7" s="140">
        <f>+SUM(D7,L7,AD7)</f>
        <v>126517418</v>
      </c>
      <c r="AF7" s="140">
        <f>+SUM(AG7,AL7)</f>
        <v>1070884</v>
      </c>
      <c r="AG7" s="140">
        <f>+SUM(AH7:AK7)</f>
        <v>1034030</v>
      </c>
      <c r="AH7" s="140">
        <f t="shared" ref="AH7:AM7" si="2">SUM(AH$8:AH$257)</f>
        <v>0</v>
      </c>
      <c r="AI7" s="140">
        <f t="shared" si="2"/>
        <v>1030917</v>
      </c>
      <c r="AJ7" s="140">
        <f t="shared" si="2"/>
        <v>0</v>
      </c>
      <c r="AK7" s="140">
        <f t="shared" si="2"/>
        <v>3113</v>
      </c>
      <c r="AL7" s="140">
        <f t="shared" si="2"/>
        <v>36854</v>
      </c>
      <c r="AM7" s="140">
        <f t="shared" si="2"/>
        <v>25013</v>
      </c>
      <c r="AN7" s="140">
        <f>+SUM(AO7,AT7,AX7,AY7,BE7)</f>
        <v>5702167</v>
      </c>
      <c r="AO7" s="140">
        <f>+SUM(AP7:AS7)</f>
        <v>1674152</v>
      </c>
      <c r="AP7" s="140">
        <f>SUM(AP$8:AP$257)</f>
        <v>907540</v>
      </c>
      <c r="AQ7" s="140">
        <f>SUM(AQ$8:AQ$257)</f>
        <v>624135</v>
      </c>
      <c r="AR7" s="140">
        <f>SUM(AR$8:AR$257)</f>
        <v>142477</v>
      </c>
      <c r="AS7" s="140">
        <f>SUM(AS$8:AS$257)</f>
        <v>0</v>
      </c>
      <c r="AT7" s="140">
        <f>+SUM(AU7:AW7)</f>
        <v>1511070</v>
      </c>
      <c r="AU7" s="140">
        <f>SUM(AU$8:AU$257)</f>
        <v>90060</v>
      </c>
      <c r="AV7" s="140">
        <f>SUM(AV$8:AV$257)</f>
        <v>1351334</v>
      </c>
      <c r="AW7" s="140">
        <f>SUM(AW$8:AW$257)</f>
        <v>69676</v>
      </c>
      <c r="AX7" s="140">
        <f>SUM(AX$8:AX$257)</f>
        <v>21837</v>
      </c>
      <c r="AY7" s="140">
        <f>+SUM(AZ7:BC7)</f>
        <v>2474802</v>
      </c>
      <c r="AZ7" s="140">
        <f t="shared" ref="AZ7:BF7" si="3">SUM(AZ$8:AZ$257)</f>
        <v>976682</v>
      </c>
      <c r="BA7" s="140">
        <f t="shared" si="3"/>
        <v>1286480</v>
      </c>
      <c r="BB7" s="140">
        <f t="shared" si="3"/>
        <v>153604</v>
      </c>
      <c r="BC7" s="140">
        <f t="shared" si="3"/>
        <v>58036</v>
      </c>
      <c r="BD7" s="140">
        <f t="shared" si="3"/>
        <v>815791</v>
      </c>
      <c r="BE7" s="140">
        <f t="shared" si="3"/>
        <v>20306</v>
      </c>
      <c r="BF7" s="140">
        <f t="shared" si="3"/>
        <v>225424</v>
      </c>
      <c r="BG7" s="140">
        <f>+SUM(BF7,AN7,AF7)</f>
        <v>6998475</v>
      </c>
      <c r="BH7" s="140">
        <f t="shared" ref="BH7:CI7" si="4">SUM(D7,AF7)</f>
        <v>19941008</v>
      </c>
      <c r="BI7" s="140">
        <f t="shared" si="4"/>
        <v>19706703</v>
      </c>
      <c r="BJ7" s="140">
        <f t="shared" si="4"/>
        <v>811322</v>
      </c>
      <c r="BK7" s="140">
        <f t="shared" si="4"/>
        <v>18091002</v>
      </c>
      <c r="BL7" s="140">
        <f t="shared" si="4"/>
        <v>274930</v>
      </c>
      <c r="BM7" s="140">
        <f t="shared" si="4"/>
        <v>529449</v>
      </c>
      <c r="BN7" s="140">
        <f t="shared" si="4"/>
        <v>234305</v>
      </c>
      <c r="BO7" s="140">
        <f t="shared" si="4"/>
        <v>2308343</v>
      </c>
      <c r="BP7" s="140">
        <f t="shared" si="4"/>
        <v>108627264</v>
      </c>
      <c r="BQ7" s="140">
        <f t="shared" si="4"/>
        <v>37017836</v>
      </c>
      <c r="BR7" s="140">
        <f t="shared" si="4"/>
        <v>12558353</v>
      </c>
      <c r="BS7" s="140">
        <f t="shared" si="4"/>
        <v>19927587</v>
      </c>
      <c r="BT7" s="140">
        <f t="shared" si="4"/>
        <v>4444346</v>
      </c>
      <c r="BU7" s="140">
        <f t="shared" si="4"/>
        <v>87550</v>
      </c>
      <c r="BV7" s="140">
        <f t="shared" si="4"/>
        <v>24206508</v>
      </c>
      <c r="BW7" s="140">
        <f t="shared" si="4"/>
        <v>3488029</v>
      </c>
      <c r="BX7" s="140">
        <f t="shared" si="4"/>
        <v>20459512</v>
      </c>
      <c r="BY7" s="140">
        <f t="shared" si="4"/>
        <v>258967</v>
      </c>
      <c r="BZ7" s="140">
        <f t="shared" si="4"/>
        <v>280766</v>
      </c>
      <c r="CA7" s="140">
        <f t="shared" si="4"/>
        <v>47021908</v>
      </c>
      <c r="CB7" s="140">
        <f t="shared" si="4"/>
        <v>28832883</v>
      </c>
      <c r="CC7" s="140">
        <f t="shared" si="4"/>
        <v>14318923</v>
      </c>
      <c r="CD7" s="140">
        <f t="shared" si="4"/>
        <v>3186730</v>
      </c>
      <c r="CE7" s="140">
        <f t="shared" si="4"/>
        <v>683372</v>
      </c>
      <c r="CF7" s="140">
        <f t="shared" si="4"/>
        <v>19631683</v>
      </c>
      <c r="CG7" s="140">
        <f t="shared" si="4"/>
        <v>100246</v>
      </c>
      <c r="CH7" s="140">
        <f t="shared" si="4"/>
        <v>4947621</v>
      </c>
      <c r="CI7" s="140">
        <f t="shared" si="4"/>
        <v>133515893</v>
      </c>
    </row>
    <row r="8" spans="1:8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+SUM(E8,J8)</f>
        <v>837299</v>
      </c>
      <c r="E8" s="121">
        <f>+SUM(F8:I8)</f>
        <v>837299</v>
      </c>
      <c r="F8" s="121">
        <v>811322</v>
      </c>
      <c r="G8" s="121">
        <v>0</v>
      </c>
      <c r="H8" s="121">
        <v>25977</v>
      </c>
      <c r="I8" s="121">
        <v>0</v>
      </c>
      <c r="J8" s="121">
        <v>0</v>
      </c>
      <c r="K8" s="121">
        <v>1343497</v>
      </c>
      <c r="L8" s="121">
        <f>+SUM(M8,R8,V8,W8,AC8)</f>
        <v>17949672</v>
      </c>
      <c r="M8" s="121">
        <f>+SUM(N8:Q8)</f>
        <v>12646990</v>
      </c>
      <c r="N8" s="121">
        <v>2091760</v>
      </c>
      <c r="O8" s="121">
        <v>10555230</v>
      </c>
      <c r="P8" s="121">
        <v>0</v>
      </c>
      <c r="Q8" s="121">
        <v>0</v>
      </c>
      <c r="R8" s="121">
        <f>+SUM(S8:U8)</f>
        <v>1593459</v>
      </c>
      <c r="S8" s="121">
        <v>1593459</v>
      </c>
      <c r="T8" s="121">
        <v>0</v>
      </c>
      <c r="U8" s="121">
        <v>0</v>
      </c>
      <c r="V8" s="121">
        <v>77000</v>
      </c>
      <c r="W8" s="121">
        <f>+SUM(X8:AA8)</f>
        <v>3632223</v>
      </c>
      <c r="X8" s="121">
        <v>2780804</v>
      </c>
      <c r="Y8" s="121">
        <v>850429</v>
      </c>
      <c r="Z8" s="121">
        <v>0</v>
      </c>
      <c r="AA8" s="121">
        <v>990</v>
      </c>
      <c r="AB8" s="121">
        <v>7499273</v>
      </c>
      <c r="AC8" s="121">
        <v>0</v>
      </c>
      <c r="AD8" s="121">
        <v>48901</v>
      </c>
      <c r="AE8" s="121">
        <f>+SUM(D8,L8,AD8)</f>
        <v>18835872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71614</v>
      </c>
      <c r="AO8" s="121">
        <f>+SUM(AP8:AS8)</f>
        <v>51923</v>
      </c>
      <c r="AP8" s="121">
        <v>14835</v>
      </c>
      <c r="AQ8" s="121">
        <v>0</v>
      </c>
      <c r="AR8" s="121">
        <v>37088</v>
      </c>
      <c r="AS8" s="121">
        <v>0</v>
      </c>
      <c r="AT8" s="121">
        <f>+SUM(AU8:AW8)</f>
        <v>15949</v>
      </c>
      <c r="AU8" s="121">
        <v>0</v>
      </c>
      <c r="AV8" s="121">
        <v>15949</v>
      </c>
      <c r="AW8" s="121">
        <v>0</v>
      </c>
      <c r="AX8" s="121">
        <v>0</v>
      </c>
      <c r="AY8" s="121">
        <f>+SUM(AZ8:BC8)</f>
        <v>3742</v>
      </c>
      <c r="AZ8" s="121">
        <v>3742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71614</v>
      </c>
      <c r="BH8" s="121">
        <f>SUM(D8,AF8)</f>
        <v>837299</v>
      </c>
      <c r="BI8" s="121">
        <f>SUM(E8,AG8)</f>
        <v>837299</v>
      </c>
      <c r="BJ8" s="121">
        <f>SUM(F8,AH8)</f>
        <v>811322</v>
      </c>
      <c r="BK8" s="121">
        <f>SUM(G8,AI8)</f>
        <v>0</v>
      </c>
      <c r="BL8" s="121">
        <f>SUM(H8,AJ8)</f>
        <v>25977</v>
      </c>
      <c r="BM8" s="121">
        <f>SUM(I8,AK8)</f>
        <v>0</v>
      </c>
      <c r="BN8" s="121">
        <f>SUM(J8,AL8)</f>
        <v>0</v>
      </c>
      <c r="BO8" s="121">
        <f>SUM(K8,AM8)</f>
        <v>1343497</v>
      </c>
      <c r="BP8" s="121">
        <f>SUM(L8,AN8)</f>
        <v>18021286</v>
      </c>
      <c r="BQ8" s="121">
        <f>SUM(M8,AO8)</f>
        <v>12698913</v>
      </c>
      <c r="BR8" s="121">
        <f>SUM(N8,AP8)</f>
        <v>2106595</v>
      </c>
      <c r="BS8" s="121">
        <f>SUM(O8,AQ8)</f>
        <v>10555230</v>
      </c>
      <c r="BT8" s="121">
        <f>SUM(P8,AR8)</f>
        <v>37088</v>
      </c>
      <c r="BU8" s="121">
        <f>SUM(Q8,AS8)</f>
        <v>0</v>
      </c>
      <c r="BV8" s="121">
        <f>SUM(R8,AT8)</f>
        <v>1609408</v>
      </c>
      <c r="BW8" s="121">
        <f>SUM(S8,AU8)</f>
        <v>1593459</v>
      </c>
      <c r="BX8" s="121">
        <f>SUM(T8,AV8)</f>
        <v>15949</v>
      </c>
      <c r="BY8" s="121">
        <f>SUM(U8,AW8)</f>
        <v>0</v>
      </c>
      <c r="BZ8" s="121">
        <f>SUM(V8,AX8)</f>
        <v>77000</v>
      </c>
      <c r="CA8" s="121">
        <f>SUM(W8,AY8)</f>
        <v>3635965</v>
      </c>
      <c r="CB8" s="121">
        <f>SUM(X8,AZ8)</f>
        <v>2784546</v>
      </c>
      <c r="CC8" s="121">
        <f>SUM(Y8,BA8)</f>
        <v>850429</v>
      </c>
      <c r="CD8" s="121">
        <f>SUM(Z8,BB8)</f>
        <v>0</v>
      </c>
      <c r="CE8" s="121">
        <f>SUM(AA8,BC8)</f>
        <v>990</v>
      </c>
      <c r="CF8" s="121">
        <f>SUM(AB8,BD8)</f>
        <v>7499273</v>
      </c>
      <c r="CG8" s="121">
        <f>SUM(AC8,BE8)</f>
        <v>0</v>
      </c>
      <c r="CH8" s="121">
        <f>SUM(AD8,BF8)</f>
        <v>48901</v>
      </c>
      <c r="CI8" s="121">
        <f>SUM(AE8,BG8)</f>
        <v>18907486</v>
      </c>
    </row>
    <row r="9" spans="1:8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+SUM(E9,J9)</f>
        <v>11998</v>
      </c>
      <c r="E9" s="121">
        <f>+SUM(F9:I9)</f>
        <v>11998</v>
      </c>
      <c r="F9" s="121">
        <v>0</v>
      </c>
      <c r="G9" s="121">
        <v>0</v>
      </c>
      <c r="H9" s="121">
        <v>11998</v>
      </c>
      <c r="I9" s="121">
        <v>0</v>
      </c>
      <c r="J9" s="121">
        <v>0</v>
      </c>
      <c r="K9" s="121">
        <v>0</v>
      </c>
      <c r="L9" s="121">
        <f>+SUM(M9,R9,V9,W9,AC9)</f>
        <v>9092344</v>
      </c>
      <c r="M9" s="121">
        <f>+SUM(N9:Q9)</f>
        <v>961962</v>
      </c>
      <c r="N9" s="121">
        <v>659490</v>
      </c>
      <c r="O9" s="121">
        <v>99171</v>
      </c>
      <c r="P9" s="121">
        <v>203301</v>
      </c>
      <c r="Q9" s="121">
        <v>0</v>
      </c>
      <c r="R9" s="121">
        <f>+SUM(S9:U9)</f>
        <v>851925</v>
      </c>
      <c r="S9" s="121">
        <v>55681</v>
      </c>
      <c r="T9" s="121">
        <v>752507</v>
      </c>
      <c r="U9" s="121">
        <v>43737</v>
      </c>
      <c r="V9" s="121">
        <v>16236</v>
      </c>
      <c r="W9" s="121">
        <f>+SUM(X9:AA9)</f>
        <v>7262221</v>
      </c>
      <c r="X9" s="121">
        <v>5341608</v>
      </c>
      <c r="Y9" s="121">
        <v>1679962</v>
      </c>
      <c r="Z9" s="121">
        <v>240651</v>
      </c>
      <c r="AA9" s="121">
        <v>0</v>
      </c>
      <c r="AB9" s="121">
        <v>0</v>
      </c>
      <c r="AC9" s="121">
        <v>0</v>
      </c>
      <c r="AD9" s="121">
        <v>65090</v>
      </c>
      <c r="AE9" s="121">
        <f>+SUM(D9,L9,AD9)</f>
        <v>9169432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772954</v>
      </c>
      <c r="AO9" s="121">
        <f>+SUM(AP9:AS9)</f>
        <v>171353</v>
      </c>
      <c r="AP9" s="121">
        <v>171353</v>
      </c>
      <c r="AQ9" s="121">
        <v>0</v>
      </c>
      <c r="AR9" s="121">
        <v>0</v>
      </c>
      <c r="AS9" s="121">
        <v>0</v>
      </c>
      <c r="AT9" s="121">
        <f>+SUM(AU9:AW9)</f>
        <v>188522</v>
      </c>
      <c r="AU9" s="121">
        <v>12519</v>
      </c>
      <c r="AV9" s="121">
        <v>176003</v>
      </c>
      <c r="AW9" s="121">
        <v>0</v>
      </c>
      <c r="AX9" s="121">
        <v>0</v>
      </c>
      <c r="AY9" s="121">
        <f>+SUM(AZ9:BC9)</f>
        <v>413079</v>
      </c>
      <c r="AZ9" s="121">
        <v>337829</v>
      </c>
      <c r="BA9" s="121">
        <v>75250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772954</v>
      </c>
      <c r="BH9" s="121">
        <f>SUM(D9,AF9)</f>
        <v>11998</v>
      </c>
      <c r="BI9" s="121">
        <f>SUM(E9,AG9)</f>
        <v>11998</v>
      </c>
      <c r="BJ9" s="121">
        <f>SUM(F9,AH9)</f>
        <v>0</v>
      </c>
      <c r="BK9" s="121">
        <f>SUM(G9,AI9)</f>
        <v>0</v>
      </c>
      <c r="BL9" s="121">
        <f>SUM(H9,AJ9)</f>
        <v>11998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9865298</v>
      </c>
      <c r="BQ9" s="121">
        <f>SUM(M9,AO9)</f>
        <v>1133315</v>
      </c>
      <c r="BR9" s="121">
        <f>SUM(N9,AP9)</f>
        <v>830843</v>
      </c>
      <c r="BS9" s="121">
        <f>SUM(O9,AQ9)</f>
        <v>99171</v>
      </c>
      <c r="BT9" s="121">
        <f>SUM(P9,AR9)</f>
        <v>203301</v>
      </c>
      <c r="BU9" s="121">
        <f>SUM(Q9,AS9)</f>
        <v>0</v>
      </c>
      <c r="BV9" s="121">
        <f>SUM(R9,AT9)</f>
        <v>1040447</v>
      </c>
      <c r="BW9" s="121">
        <f>SUM(S9,AU9)</f>
        <v>68200</v>
      </c>
      <c r="BX9" s="121">
        <f>SUM(T9,AV9)</f>
        <v>928510</v>
      </c>
      <c r="BY9" s="121">
        <f>SUM(U9,AW9)</f>
        <v>43737</v>
      </c>
      <c r="BZ9" s="121">
        <f>SUM(V9,AX9)</f>
        <v>16236</v>
      </c>
      <c r="CA9" s="121">
        <f>SUM(W9,AY9)</f>
        <v>7675300</v>
      </c>
      <c r="CB9" s="121">
        <f>SUM(X9,AZ9)</f>
        <v>5679437</v>
      </c>
      <c r="CC9" s="121">
        <f>SUM(Y9,BA9)</f>
        <v>1755212</v>
      </c>
      <c r="CD9" s="121">
        <f>SUM(Z9,BB9)</f>
        <v>240651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65090</v>
      </c>
      <c r="CI9" s="121">
        <f>SUM(AE9,BG9)</f>
        <v>9942386</v>
      </c>
    </row>
    <row r="10" spans="1:87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188264</v>
      </c>
      <c r="L10" s="121">
        <f>+SUM(M10,R10,V10,W10,AC10)</f>
        <v>1561987</v>
      </c>
      <c r="M10" s="121">
        <f>+SUM(N10:Q10)</f>
        <v>247149</v>
      </c>
      <c r="N10" s="121">
        <v>50697</v>
      </c>
      <c r="O10" s="121">
        <v>196452</v>
      </c>
      <c r="P10" s="121">
        <v>0</v>
      </c>
      <c r="Q10" s="121">
        <v>0</v>
      </c>
      <c r="R10" s="121">
        <f>+SUM(S10:U10)</f>
        <v>119063</v>
      </c>
      <c r="S10" s="121">
        <v>119063</v>
      </c>
      <c r="T10" s="121">
        <v>0</v>
      </c>
      <c r="U10" s="121">
        <v>0</v>
      </c>
      <c r="V10" s="121">
        <v>0</v>
      </c>
      <c r="W10" s="121">
        <f>+SUM(X10:AA10)</f>
        <v>1195775</v>
      </c>
      <c r="X10" s="121">
        <v>1101843</v>
      </c>
      <c r="Y10" s="121">
        <v>93932</v>
      </c>
      <c r="Z10" s="121">
        <v>0</v>
      </c>
      <c r="AA10" s="121">
        <v>0</v>
      </c>
      <c r="AB10" s="121">
        <v>622520</v>
      </c>
      <c r="AC10" s="121">
        <v>0</v>
      </c>
      <c r="AD10" s="121">
        <v>23827</v>
      </c>
      <c r="AE10" s="121">
        <f>+SUM(D10,L10,AD10)</f>
        <v>1585814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74998</v>
      </c>
      <c r="AO10" s="121">
        <f>+SUM(AP10:AS10)</f>
        <v>13726</v>
      </c>
      <c r="AP10" s="121">
        <v>13726</v>
      </c>
      <c r="AQ10" s="121">
        <v>0</v>
      </c>
      <c r="AR10" s="121">
        <v>0</v>
      </c>
      <c r="AS10" s="121">
        <v>0</v>
      </c>
      <c r="AT10" s="121">
        <f>+SUM(AU10:AW10)</f>
        <v>19053</v>
      </c>
      <c r="AU10" s="121">
        <v>0</v>
      </c>
      <c r="AV10" s="121">
        <v>19053</v>
      </c>
      <c r="AW10" s="121">
        <v>0</v>
      </c>
      <c r="AX10" s="121">
        <v>0</v>
      </c>
      <c r="AY10" s="121">
        <f>+SUM(AZ10:BC10)</f>
        <v>34519</v>
      </c>
      <c r="AZ10" s="121">
        <v>0</v>
      </c>
      <c r="BA10" s="121">
        <v>34519</v>
      </c>
      <c r="BB10" s="121">
        <v>0</v>
      </c>
      <c r="BC10" s="121">
        <v>0</v>
      </c>
      <c r="BD10" s="121">
        <v>0</v>
      </c>
      <c r="BE10" s="121">
        <v>7700</v>
      </c>
      <c r="BF10" s="121">
        <v>0</v>
      </c>
      <c r="BG10" s="121">
        <f>+SUM(BF10,AN10,AF10)</f>
        <v>74998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188264</v>
      </c>
      <c r="BP10" s="121">
        <f>SUM(L10,AN10)</f>
        <v>1636985</v>
      </c>
      <c r="BQ10" s="121">
        <f>SUM(M10,AO10)</f>
        <v>260875</v>
      </c>
      <c r="BR10" s="121">
        <f>SUM(N10,AP10)</f>
        <v>64423</v>
      </c>
      <c r="BS10" s="121">
        <f>SUM(O10,AQ10)</f>
        <v>196452</v>
      </c>
      <c r="BT10" s="121">
        <f>SUM(P10,AR10)</f>
        <v>0</v>
      </c>
      <c r="BU10" s="121">
        <f>SUM(Q10,AS10)</f>
        <v>0</v>
      </c>
      <c r="BV10" s="121">
        <f>SUM(R10,AT10)</f>
        <v>138116</v>
      </c>
      <c r="BW10" s="121">
        <f>SUM(S10,AU10)</f>
        <v>119063</v>
      </c>
      <c r="BX10" s="121">
        <f>SUM(T10,AV10)</f>
        <v>19053</v>
      </c>
      <c r="BY10" s="121">
        <f>SUM(U10,AW10)</f>
        <v>0</v>
      </c>
      <c r="BZ10" s="121">
        <f>SUM(V10,AX10)</f>
        <v>0</v>
      </c>
      <c r="CA10" s="121">
        <f>SUM(W10,AY10)</f>
        <v>1230294</v>
      </c>
      <c r="CB10" s="121">
        <f>SUM(X10,AZ10)</f>
        <v>1101843</v>
      </c>
      <c r="CC10" s="121">
        <f>SUM(Y10,BA10)</f>
        <v>128451</v>
      </c>
      <c r="CD10" s="121">
        <f>SUM(Z10,BB10)</f>
        <v>0</v>
      </c>
      <c r="CE10" s="121">
        <f>SUM(AA10,BC10)</f>
        <v>0</v>
      </c>
      <c r="CF10" s="121">
        <f>SUM(AB10,BD10)</f>
        <v>622520</v>
      </c>
      <c r="CG10" s="121">
        <f>SUM(AC10,BE10)</f>
        <v>7700</v>
      </c>
      <c r="CH10" s="121">
        <f>SUM(AD10,BF10)</f>
        <v>23827</v>
      </c>
      <c r="CI10" s="121">
        <f>SUM(AE10,BG10)</f>
        <v>1660812</v>
      </c>
    </row>
    <row r="11" spans="1:87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8532</v>
      </c>
      <c r="L11" s="121">
        <f>+SUM(M11,R11,V11,W11,AC11)</f>
        <v>2486084</v>
      </c>
      <c r="M11" s="121">
        <f>+SUM(N11:Q11)</f>
        <v>1591603</v>
      </c>
      <c r="N11" s="121">
        <v>822899</v>
      </c>
      <c r="O11" s="121">
        <v>768704</v>
      </c>
      <c r="P11" s="121">
        <v>0</v>
      </c>
      <c r="Q11" s="121">
        <v>0</v>
      </c>
      <c r="R11" s="121">
        <f>+SUM(S11:U11)</f>
        <v>49766</v>
      </c>
      <c r="S11" s="121">
        <v>49766</v>
      </c>
      <c r="T11" s="121">
        <v>0</v>
      </c>
      <c r="U11" s="121">
        <v>0</v>
      </c>
      <c r="V11" s="121">
        <v>50805</v>
      </c>
      <c r="W11" s="121">
        <f>+SUM(X11:AA11)</f>
        <v>793910</v>
      </c>
      <c r="X11" s="121">
        <v>752111</v>
      </c>
      <c r="Y11" s="121">
        <v>11515</v>
      </c>
      <c r="Z11" s="121">
        <v>0</v>
      </c>
      <c r="AA11" s="121">
        <v>30284</v>
      </c>
      <c r="AB11" s="121">
        <v>561912</v>
      </c>
      <c r="AC11" s="121">
        <v>0</v>
      </c>
      <c r="AD11" s="121">
        <v>110813</v>
      </c>
      <c r="AE11" s="121">
        <f>+SUM(D11,L11,AD11)</f>
        <v>2596897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56564</v>
      </c>
      <c r="AO11" s="121">
        <f>+SUM(AP11:AS11)</f>
        <v>12509</v>
      </c>
      <c r="AP11" s="121">
        <v>12509</v>
      </c>
      <c r="AQ11" s="121">
        <v>0</v>
      </c>
      <c r="AR11" s="121">
        <v>0</v>
      </c>
      <c r="AS11" s="121">
        <v>0</v>
      </c>
      <c r="AT11" s="121">
        <f>+SUM(AU11:AW11)</f>
        <v>161</v>
      </c>
      <c r="AU11" s="121">
        <v>161</v>
      </c>
      <c r="AV11" s="121">
        <v>0</v>
      </c>
      <c r="AW11" s="121">
        <v>0</v>
      </c>
      <c r="AX11" s="121">
        <v>0</v>
      </c>
      <c r="AY11" s="121">
        <f>+SUM(AZ11:BC11)</f>
        <v>43894</v>
      </c>
      <c r="AZ11" s="121">
        <v>17820</v>
      </c>
      <c r="BA11" s="121">
        <v>26074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56564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8532</v>
      </c>
      <c r="BP11" s="121">
        <f>SUM(L11,AN11)</f>
        <v>2542648</v>
      </c>
      <c r="BQ11" s="121">
        <f>SUM(M11,AO11)</f>
        <v>1604112</v>
      </c>
      <c r="BR11" s="121">
        <f>SUM(N11,AP11)</f>
        <v>835408</v>
      </c>
      <c r="BS11" s="121">
        <f>SUM(O11,AQ11)</f>
        <v>768704</v>
      </c>
      <c r="BT11" s="121">
        <f>SUM(P11,AR11)</f>
        <v>0</v>
      </c>
      <c r="BU11" s="121">
        <f>SUM(Q11,AS11)</f>
        <v>0</v>
      </c>
      <c r="BV11" s="121">
        <f>SUM(R11,AT11)</f>
        <v>49927</v>
      </c>
      <c r="BW11" s="121">
        <f>SUM(S11,AU11)</f>
        <v>49927</v>
      </c>
      <c r="BX11" s="121">
        <f>SUM(T11,AV11)</f>
        <v>0</v>
      </c>
      <c r="BY11" s="121">
        <f>SUM(U11,AW11)</f>
        <v>0</v>
      </c>
      <c r="BZ11" s="121">
        <f>SUM(V11,AX11)</f>
        <v>50805</v>
      </c>
      <c r="CA11" s="121">
        <f>SUM(W11,AY11)</f>
        <v>837804</v>
      </c>
      <c r="CB11" s="121">
        <f>SUM(X11,AZ11)</f>
        <v>769931</v>
      </c>
      <c r="CC11" s="121">
        <f>SUM(Y11,BA11)</f>
        <v>37589</v>
      </c>
      <c r="CD11" s="121">
        <f>SUM(Z11,BB11)</f>
        <v>0</v>
      </c>
      <c r="CE11" s="121">
        <f>SUM(AA11,BC11)</f>
        <v>30284</v>
      </c>
      <c r="CF11" s="121">
        <f>SUM(AB11,BD11)</f>
        <v>561912</v>
      </c>
      <c r="CG11" s="121">
        <f>SUM(AC11,BE11)</f>
        <v>0</v>
      </c>
      <c r="CH11" s="121">
        <f>SUM(AD11,BF11)</f>
        <v>110813</v>
      </c>
      <c r="CI11" s="121">
        <f>SUM(AE11,BG11)</f>
        <v>2653461</v>
      </c>
    </row>
    <row r="12" spans="1:87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+SUM(E12,J12)</f>
        <v>6686</v>
      </c>
      <c r="E12" s="121">
        <f>+SUM(F12:I12)</f>
        <v>6668</v>
      </c>
      <c r="F12" s="121">
        <v>0</v>
      </c>
      <c r="G12" s="121">
        <v>0</v>
      </c>
      <c r="H12" s="121">
        <v>6668</v>
      </c>
      <c r="I12" s="121">
        <v>0</v>
      </c>
      <c r="J12" s="121">
        <v>18</v>
      </c>
      <c r="K12" s="121">
        <v>0</v>
      </c>
      <c r="L12" s="121">
        <f>+SUM(M12,R12,V12,W12,AC12)</f>
        <v>1186335</v>
      </c>
      <c r="M12" s="121">
        <f>+SUM(N12:Q12)</f>
        <v>482900</v>
      </c>
      <c r="N12" s="121">
        <v>12530</v>
      </c>
      <c r="O12" s="121">
        <v>332732</v>
      </c>
      <c r="P12" s="121">
        <v>137638</v>
      </c>
      <c r="Q12" s="121">
        <v>0</v>
      </c>
      <c r="R12" s="121">
        <f>+SUM(S12:U12)</f>
        <v>267866</v>
      </c>
      <c r="S12" s="121">
        <v>25725</v>
      </c>
      <c r="T12" s="121">
        <v>242141</v>
      </c>
      <c r="U12" s="121">
        <v>0</v>
      </c>
      <c r="V12" s="121">
        <v>13420</v>
      </c>
      <c r="W12" s="121">
        <f>+SUM(X12:AA12)</f>
        <v>422149</v>
      </c>
      <c r="X12" s="121">
        <v>150671</v>
      </c>
      <c r="Y12" s="121">
        <v>220615</v>
      </c>
      <c r="Z12" s="121">
        <v>50863</v>
      </c>
      <c r="AA12" s="121">
        <v>0</v>
      </c>
      <c r="AB12" s="121">
        <v>0</v>
      </c>
      <c r="AC12" s="121">
        <v>0</v>
      </c>
      <c r="AD12" s="121">
        <v>0</v>
      </c>
      <c r="AE12" s="121">
        <f>+SUM(D12,L12,AD12)</f>
        <v>1193021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34769</v>
      </c>
      <c r="AO12" s="121">
        <f>+SUM(AP12:AS12)</f>
        <v>28145</v>
      </c>
      <c r="AP12" s="121">
        <v>0</v>
      </c>
      <c r="AQ12" s="121">
        <v>28145</v>
      </c>
      <c r="AR12" s="121">
        <v>0</v>
      </c>
      <c r="AS12" s="121">
        <v>0</v>
      </c>
      <c r="AT12" s="121">
        <f>+SUM(AU12:AW12)</f>
        <v>6624</v>
      </c>
      <c r="AU12" s="121">
        <v>6624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34769</v>
      </c>
      <c r="BH12" s="121">
        <f>SUM(D12,AF12)</f>
        <v>6686</v>
      </c>
      <c r="BI12" s="121">
        <f>SUM(E12,AG12)</f>
        <v>6668</v>
      </c>
      <c r="BJ12" s="121">
        <f>SUM(F12,AH12)</f>
        <v>0</v>
      </c>
      <c r="BK12" s="121">
        <f>SUM(G12,AI12)</f>
        <v>0</v>
      </c>
      <c r="BL12" s="121">
        <f>SUM(H12,AJ12)</f>
        <v>6668</v>
      </c>
      <c r="BM12" s="121">
        <f>SUM(I12,AK12)</f>
        <v>0</v>
      </c>
      <c r="BN12" s="121">
        <f>SUM(J12,AL12)</f>
        <v>18</v>
      </c>
      <c r="BO12" s="121">
        <f>SUM(K12,AM12)</f>
        <v>0</v>
      </c>
      <c r="BP12" s="121">
        <f>SUM(L12,AN12)</f>
        <v>1221104</v>
      </c>
      <c r="BQ12" s="121">
        <f>SUM(M12,AO12)</f>
        <v>511045</v>
      </c>
      <c r="BR12" s="121">
        <f>SUM(N12,AP12)</f>
        <v>12530</v>
      </c>
      <c r="BS12" s="121">
        <f>SUM(O12,AQ12)</f>
        <v>360877</v>
      </c>
      <c r="BT12" s="121">
        <f>SUM(P12,AR12)</f>
        <v>137638</v>
      </c>
      <c r="BU12" s="121">
        <f>SUM(Q12,AS12)</f>
        <v>0</v>
      </c>
      <c r="BV12" s="121">
        <f>SUM(R12,AT12)</f>
        <v>274490</v>
      </c>
      <c r="BW12" s="121">
        <f>SUM(S12,AU12)</f>
        <v>32349</v>
      </c>
      <c r="BX12" s="121">
        <f>SUM(T12,AV12)</f>
        <v>242141</v>
      </c>
      <c r="BY12" s="121">
        <f>SUM(U12,AW12)</f>
        <v>0</v>
      </c>
      <c r="BZ12" s="121">
        <f>SUM(V12,AX12)</f>
        <v>13420</v>
      </c>
      <c r="CA12" s="121">
        <f>SUM(W12,AY12)</f>
        <v>422149</v>
      </c>
      <c r="CB12" s="121">
        <f>SUM(X12,AZ12)</f>
        <v>150671</v>
      </c>
      <c r="CC12" s="121">
        <f>SUM(Y12,BA12)</f>
        <v>220615</v>
      </c>
      <c r="CD12" s="121">
        <f>SUM(Z12,BB12)</f>
        <v>50863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1227790</v>
      </c>
    </row>
    <row r="13" spans="1:87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+SUM(E13,J13)</f>
        <v>791176</v>
      </c>
      <c r="E13" s="121">
        <f>+SUM(F13:I13)</f>
        <v>791176</v>
      </c>
      <c r="F13" s="121">
        <v>0</v>
      </c>
      <c r="G13" s="121">
        <v>787897</v>
      </c>
      <c r="H13" s="121">
        <v>3279</v>
      </c>
      <c r="I13" s="121">
        <v>0</v>
      </c>
      <c r="J13" s="121">
        <v>0</v>
      </c>
      <c r="K13" s="121">
        <v>0</v>
      </c>
      <c r="L13" s="121">
        <f>+SUM(M13,R13,V13,W13,AC13)</f>
        <v>4960607</v>
      </c>
      <c r="M13" s="121">
        <f>+SUM(N13:Q13)</f>
        <v>957182</v>
      </c>
      <c r="N13" s="121">
        <v>449732</v>
      </c>
      <c r="O13" s="121">
        <v>507450</v>
      </c>
      <c r="P13" s="121">
        <v>0</v>
      </c>
      <c r="Q13" s="121">
        <v>0</v>
      </c>
      <c r="R13" s="121">
        <f>+SUM(S13:U13)</f>
        <v>1249154</v>
      </c>
      <c r="S13" s="121">
        <v>48076</v>
      </c>
      <c r="T13" s="121">
        <v>1201078</v>
      </c>
      <c r="U13" s="121">
        <v>0</v>
      </c>
      <c r="V13" s="121">
        <v>0</v>
      </c>
      <c r="W13" s="121">
        <f>+SUM(X13:AA13)</f>
        <v>2730594</v>
      </c>
      <c r="X13" s="121">
        <v>1919332</v>
      </c>
      <c r="Y13" s="121">
        <v>614024</v>
      </c>
      <c r="Z13" s="121">
        <v>143444</v>
      </c>
      <c r="AA13" s="121">
        <v>53794</v>
      </c>
      <c r="AB13" s="121">
        <v>0</v>
      </c>
      <c r="AC13" s="121">
        <v>23677</v>
      </c>
      <c r="AD13" s="121">
        <v>806083</v>
      </c>
      <c r="AE13" s="121">
        <f>+SUM(D13,L13,AD13)</f>
        <v>6557866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73983</v>
      </c>
      <c r="AO13" s="121">
        <f>+SUM(AP13:AS13)</f>
        <v>45922</v>
      </c>
      <c r="AP13" s="121">
        <v>38268</v>
      </c>
      <c r="AQ13" s="121">
        <v>7654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28061</v>
      </c>
      <c r="AZ13" s="121">
        <v>26004</v>
      </c>
      <c r="BA13" s="121">
        <v>0</v>
      </c>
      <c r="BB13" s="121">
        <v>0</v>
      </c>
      <c r="BC13" s="121">
        <v>2057</v>
      </c>
      <c r="BD13" s="121">
        <v>0</v>
      </c>
      <c r="BE13" s="121">
        <v>0</v>
      </c>
      <c r="BF13" s="121">
        <v>8533</v>
      </c>
      <c r="BG13" s="121">
        <f>+SUM(BF13,AN13,AF13)</f>
        <v>82516</v>
      </c>
      <c r="BH13" s="121">
        <f>SUM(D13,AF13)</f>
        <v>791176</v>
      </c>
      <c r="BI13" s="121">
        <f>SUM(E13,AG13)</f>
        <v>791176</v>
      </c>
      <c r="BJ13" s="121">
        <f>SUM(F13,AH13)</f>
        <v>0</v>
      </c>
      <c r="BK13" s="121">
        <f>SUM(G13,AI13)</f>
        <v>787897</v>
      </c>
      <c r="BL13" s="121">
        <f>SUM(H13,AJ13)</f>
        <v>3279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5034590</v>
      </c>
      <c r="BQ13" s="121">
        <f>SUM(M13,AO13)</f>
        <v>1003104</v>
      </c>
      <c r="BR13" s="121">
        <f>SUM(N13,AP13)</f>
        <v>488000</v>
      </c>
      <c r="BS13" s="121">
        <f>SUM(O13,AQ13)</f>
        <v>515104</v>
      </c>
      <c r="BT13" s="121">
        <f>SUM(P13,AR13)</f>
        <v>0</v>
      </c>
      <c r="BU13" s="121">
        <f>SUM(Q13,AS13)</f>
        <v>0</v>
      </c>
      <c r="BV13" s="121">
        <f>SUM(R13,AT13)</f>
        <v>1249154</v>
      </c>
      <c r="BW13" s="121">
        <f>SUM(S13,AU13)</f>
        <v>48076</v>
      </c>
      <c r="BX13" s="121">
        <f>SUM(T13,AV13)</f>
        <v>1201078</v>
      </c>
      <c r="BY13" s="121">
        <f>SUM(U13,AW13)</f>
        <v>0</v>
      </c>
      <c r="BZ13" s="121">
        <f>SUM(V13,AX13)</f>
        <v>0</v>
      </c>
      <c r="CA13" s="121">
        <f>SUM(W13,AY13)</f>
        <v>2758655</v>
      </c>
      <c r="CB13" s="121">
        <f>SUM(X13,AZ13)</f>
        <v>1945336</v>
      </c>
      <c r="CC13" s="121">
        <f>SUM(Y13,BA13)</f>
        <v>614024</v>
      </c>
      <c r="CD13" s="121">
        <f>SUM(Z13,BB13)</f>
        <v>143444</v>
      </c>
      <c r="CE13" s="121">
        <f>SUM(AA13,BC13)</f>
        <v>55851</v>
      </c>
      <c r="CF13" s="121">
        <f>SUM(AB13,BD13)</f>
        <v>0</v>
      </c>
      <c r="CG13" s="121">
        <f>SUM(AC13,BE13)</f>
        <v>23677</v>
      </c>
      <c r="CH13" s="121">
        <f>SUM(AD13,BF13)</f>
        <v>814616</v>
      </c>
      <c r="CI13" s="121">
        <f>SUM(AE13,BG13)</f>
        <v>6640382</v>
      </c>
    </row>
    <row r="14" spans="1:87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+SUM(E14,J14)</f>
        <v>14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14</v>
      </c>
      <c r="K14" s="121">
        <v>9150</v>
      </c>
      <c r="L14" s="121">
        <f>+SUM(M14,R14,V14,W14,AC14)</f>
        <v>579201</v>
      </c>
      <c r="M14" s="121">
        <f>+SUM(N14:Q14)</f>
        <v>27223</v>
      </c>
      <c r="N14" s="121">
        <v>18517</v>
      </c>
      <c r="O14" s="121">
        <v>8706</v>
      </c>
      <c r="P14" s="121">
        <v>0</v>
      </c>
      <c r="Q14" s="121">
        <v>0</v>
      </c>
      <c r="R14" s="121">
        <f>+SUM(S14:U14)</f>
        <v>644</v>
      </c>
      <c r="S14" s="121">
        <v>644</v>
      </c>
      <c r="T14" s="121">
        <v>0</v>
      </c>
      <c r="U14" s="121">
        <v>0</v>
      </c>
      <c r="V14" s="121">
        <v>0</v>
      </c>
      <c r="W14" s="121">
        <f>+SUM(X14:AA14)</f>
        <v>551334</v>
      </c>
      <c r="X14" s="121">
        <v>527950</v>
      </c>
      <c r="Y14" s="121">
        <v>0</v>
      </c>
      <c r="Z14" s="121">
        <v>0</v>
      </c>
      <c r="AA14" s="121">
        <v>23384</v>
      </c>
      <c r="AB14" s="121">
        <v>147691</v>
      </c>
      <c r="AC14" s="121">
        <v>0</v>
      </c>
      <c r="AD14" s="121">
        <v>66328</v>
      </c>
      <c r="AE14" s="121">
        <f>+SUM(D14,L14,AD14)</f>
        <v>645543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493</v>
      </c>
      <c r="AN14" s="121">
        <f>+SUM(AO14,AT14,AX14,AY14,BE14)</f>
        <v>9259</v>
      </c>
      <c r="AO14" s="121">
        <f>+SUM(AP14:AS14)</f>
        <v>9259</v>
      </c>
      <c r="AP14" s="121">
        <v>9259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27730</v>
      </c>
      <c r="BE14" s="121">
        <v>0</v>
      </c>
      <c r="BF14" s="121">
        <v>6573</v>
      </c>
      <c r="BG14" s="121">
        <f>+SUM(BF14,AN14,AF14)</f>
        <v>15832</v>
      </c>
      <c r="BH14" s="121">
        <f>SUM(D14,AF14)</f>
        <v>14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14</v>
      </c>
      <c r="BO14" s="121">
        <f>SUM(K14,AM14)</f>
        <v>9643</v>
      </c>
      <c r="BP14" s="121">
        <f>SUM(L14,AN14)</f>
        <v>588460</v>
      </c>
      <c r="BQ14" s="121">
        <f>SUM(M14,AO14)</f>
        <v>36482</v>
      </c>
      <c r="BR14" s="121">
        <f>SUM(N14,AP14)</f>
        <v>27776</v>
      </c>
      <c r="BS14" s="121">
        <f>SUM(O14,AQ14)</f>
        <v>8706</v>
      </c>
      <c r="BT14" s="121">
        <f>SUM(P14,AR14)</f>
        <v>0</v>
      </c>
      <c r="BU14" s="121">
        <f>SUM(Q14,AS14)</f>
        <v>0</v>
      </c>
      <c r="BV14" s="121">
        <f>SUM(R14,AT14)</f>
        <v>644</v>
      </c>
      <c r="BW14" s="121">
        <f>SUM(S14,AU14)</f>
        <v>644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551334</v>
      </c>
      <c r="CB14" s="121">
        <f>SUM(X14,AZ14)</f>
        <v>527950</v>
      </c>
      <c r="CC14" s="121">
        <f>SUM(Y14,BA14)</f>
        <v>0</v>
      </c>
      <c r="CD14" s="121">
        <f>SUM(Z14,BB14)</f>
        <v>0</v>
      </c>
      <c r="CE14" s="121">
        <f>SUM(AA14,BC14)</f>
        <v>23384</v>
      </c>
      <c r="CF14" s="121">
        <f>SUM(AB14,BD14)</f>
        <v>175421</v>
      </c>
      <c r="CG14" s="121">
        <f>SUM(AC14,BE14)</f>
        <v>0</v>
      </c>
      <c r="CH14" s="121">
        <f>SUM(AD14,BF14)</f>
        <v>72901</v>
      </c>
      <c r="CI14" s="121">
        <f>SUM(AE14,BG14)</f>
        <v>661375</v>
      </c>
    </row>
    <row r="15" spans="1:87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+SUM(E15,J15)</f>
        <v>1300394</v>
      </c>
      <c r="E15" s="121">
        <f>+SUM(F15:I15)</f>
        <v>1300394</v>
      </c>
      <c r="F15" s="121">
        <v>0</v>
      </c>
      <c r="G15" s="121">
        <v>1294216</v>
      </c>
      <c r="H15" s="121">
        <v>6178</v>
      </c>
      <c r="I15" s="121">
        <v>0</v>
      </c>
      <c r="J15" s="121">
        <v>0</v>
      </c>
      <c r="K15" s="121">
        <v>0</v>
      </c>
      <c r="L15" s="121">
        <f>+SUM(M15,R15,V15,W15,AC15)</f>
        <v>2487046</v>
      </c>
      <c r="M15" s="121">
        <f>+SUM(N15:Q15)</f>
        <v>740759</v>
      </c>
      <c r="N15" s="121">
        <v>471763</v>
      </c>
      <c r="O15" s="121">
        <v>168413</v>
      </c>
      <c r="P15" s="121">
        <v>95312</v>
      </c>
      <c r="Q15" s="121">
        <v>5271</v>
      </c>
      <c r="R15" s="121">
        <f>+SUM(S15:U15)</f>
        <v>13599</v>
      </c>
      <c r="S15" s="121">
        <v>13599</v>
      </c>
      <c r="T15" s="121">
        <v>0</v>
      </c>
      <c r="U15" s="121">
        <v>0</v>
      </c>
      <c r="V15" s="121">
        <v>0</v>
      </c>
      <c r="W15" s="121">
        <f>+SUM(X15:AA15)</f>
        <v>1732688</v>
      </c>
      <c r="X15" s="121">
        <v>1165554</v>
      </c>
      <c r="Y15" s="121">
        <v>459179</v>
      </c>
      <c r="Z15" s="121">
        <v>107955</v>
      </c>
      <c r="AA15" s="121">
        <v>0</v>
      </c>
      <c r="AB15" s="121">
        <v>0</v>
      </c>
      <c r="AC15" s="121">
        <v>0</v>
      </c>
      <c r="AD15" s="121">
        <v>90558</v>
      </c>
      <c r="AE15" s="121">
        <f>+SUM(D15,L15,AD15)</f>
        <v>3877998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268967</v>
      </c>
      <c r="AO15" s="121">
        <f>+SUM(AP15:AS15)</f>
        <v>57434</v>
      </c>
      <c r="AP15" s="121">
        <v>52603</v>
      </c>
      <c r="AQ15" s="121">
        <v>4831</v>
      </c>
      <c r="AR15" s="121">
        <v>0</v>
      </c>
      <c r="AS15" s="121">
        <v>0</v>
      </c>
      <c r="AT15" s="121">
        <f>+SUM(AU15:AW15)</f>
        <v>67653</v>
      </c>
      <c r="AU15" s="121">
        <v>0</v>
      </c>
      <c r="AV15" s="121">
        <v>67653</v>
      </c>
      <c r="AW15" s="121">
        <v>0</v>
      </c>
      <c r="AX15" s="121">
        <v>0</v>
      </c>
      <c r="AY15" s="121">
        <f>+SUM(AZ15:BC15)</f>
        <v>143880</v>
      </c>
      <c r="AZ15" s="121">
        <v>128726</v>
      </c>
      <c r="BA15" s="121">
        <v>15154</v>
      </c>
      <c r="BB15" s="121">
        <v>0</v>
      </c>
      <c r="BC15" s="121">
        <v>0</v>
      </c>
      <c r="BD15" s="121">
        <v>0</v>
      </c>
      <c r="BE15" s="121">
        <v>0</v>
      </c>
      <c r="BF15" s="121">
        <v>998</v>
      </c>
      <c r="BG15" s="121">
        <f>+SUM(BF15,AN15,AF15)</f>
        <v>269965</v>
      </c>
      <c r="BH15" s="121">
        <f>SUM(D15,AF15)</f>
        <v>1300394</v>
      </c>
      <c r="BI15" s="121">
        <f>SUM(E15,AG15)</f>
        <v>1300394</v>
      </c>
      <c r="BJ15" s="121">
        <f>SUM(F15,AH15)</f>
        <v>0</v>
      </c>
      <c r="BK15" s="121">
        <f>SUM(G15,AI15)</f>
        <v>1294216</v>
      </c>
      <c r="BL15" s="121">
        <f>SUM(H15,AJ15)</f>
        <v>6178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2756013</v>
      </c>
      <c r="BQ15" s="121">
        <f>SUM(M15,AO15)</f>
        <v>798193</v>
      </c>
      <c r="BR15" s="121">
        <f>SUM(N15,AP15)</f>
        <v>524366</v>
      </c>
      <c r="BS15" s="121">
        <f>SUM(O15,AQ15)</f>
        <v>173244</v>
      </c>
      <c r="BT15" s="121">
        <f>SUM(P15,AR15)</f>
        <v>95312</v>
      </c>
      <c r="BU15" s="121">
        <f>SUM(Q15,AS15)</f>
        <v>5271</v>
      </c>
      <c r="BV15" s="121">
        <f>SUM(R15,AT15)</f>
        <v>81252</v>
      </c>
      <c r="BW15" s="121">
        <f>SUM(S15,AU15)</f>
        <v>13599</v>
      </c>
      <c r="BX15" s="121">
        <f>SUM(T15,AV15)</f>
        <v>67653</v>
      </c>
      <c r="BY15" s="121">
        <f>SUM(U15,AW15)</f>
        <v>0</v>
      </c>
      <c r="BZ15" s="121">
        <f>SUM(V15,AX15)</f>
        <v>0</v>
      </c>
      <c r="CA15" s="121">
        <f>SUM(W15,AY15)</f>
        <v>1876568</v>
      </c>
      <c r="CB15" s="121">
        <f>SUM(X15,AZ15)</f>
        <v>1294280</v>
      </c>
      <c r="CC15" s="121">
        <f>SUM(Y15,BA15)</f>
        <v>474333</v>
      </c>
      <c r="CD15" s="121">
        <f>SUM(Z15,BB15)</f>
        <v>107955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91556</v>
      </c>
      <c r="CI15" s="121">
        <f>SUM(AE15,BG15)</f>
        <v>4147963</v>
      </c>
    </row>
    <row r="16" spans="1:87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99426</v>
      </c>
      <c r="L16" s="121">
        <f>+SUM(M16,R16,V16,W16,AC16)</f>
        <v>533750</v>
      </c>
      <c r="M16" s="121">
        <f>+SUM(N16:Q16)</f>
        <v>199311</v>
      </c>
      <c r="N16" s="121">
        <v>36290</v>
      </c>
      <c r="O16" s="121">
        <v>163021</v>
      </c>
      <c r="P16" s="121">
        <v>0</v>
      </c>
      <c r="Q16" s="121">
        <v>0</v>
      </c>
      <c r="R16" s="121">
        <f>+SUM(S16:U16)</f>
        <v>9277</v>
      </c>
      <c r="S16" s="121">
        <v>9277</v>
      </c>
      <c r="T16" s="121">
        <v>0</v>
      </c>
      <c r="U16" s="121">
        <v>0</v>
      </c>
      <c r="V16" s="121">
        <v>0</v>
      </c>
      <c r="W16" s="121">
        <f>+SUM(X16:AA16)</f>
        <v>325162</v>
      </c>
      <c r="X16" s="121">
        <v>260631</v>
      </c>
      <c r="Y16" s="121">
        <v>53879</v>
      </c>
      <c r="Z16" s="121">
        <v>0</v>
      </c>
      <c r="AA16" s="121">
        <v>10652</v>
      </c>
      <c r="AB16" s="121">
        <v>328764</v>
      </c>
      <c r="AC16" s="121">
        <v>0</v>
      </c>
      <c r="AD16" s="121">
        <v>0</v>
      </c>
      <c r="AE16" s="121">
        <f>+SUM(D16,L16,AD16)</f>
        <v>533750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152805</v>
      </c>
      <c r="AO16" s="121">
        <f>+SUM(AP16:AS16)</f>
        <v>2656</v>
      </c>
      <c r="AP16" s="121">
        <v>2656</v>
      </c>
      <c r="AQ16" s="121">
        <v>0</v>
      </c>
      <c r="AR16" s="121">
        <v>0</v>
      </c>
      <c r="AS16" s="121">
        <v>0</v>
      </c>
      <c r="AT16" s="121">
        <f>+SUM(AU16:AW16)</f>
        <v>53470</v>
      </c>
      <c r="AU16" s="121">
        <v>25541</v>
      </c>
      <c r="AV16" s="121">
        <v>17816</v>
      </c>
      <c r="AW16" s="121">
        <v>10113</v>
      </c>
      <c r="AX16" s="121">
        <v>0</v>
      </c>
      <c r="AY16" s="121">
        <f>+SUM(AZ16:BC16)</f>
        <v>96679</v>
      </c>
      <c r="AZ16" s="121">
        <v>0</v>
      </c>
      <c r="BA16" s="121">
        <v>96662</v>
      </c>
      <c r="BB16" s="121">
        <v>17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152805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99426</v>
      </c>
      <c r="BP16" s="121">
        <f>SUM(L16,AN16)</f>
        <v>686555</v>
      </c>
      <c r="BQ16" s="121">
        <f>SUM(M16,AO16)</f>
        <v>201967</v>
      </c>
      <c r="BR16" s="121">
        <f>SUM(N16,AP16)</f>
        <v>38946</v>
      </c>
      <c r="BS16" s="121">
        <f>SUM(O16,AQ16)</f>
        <v>163021</v>
      </c>
      <c r="BT16" s="121">
        <f>SUM(P16,AR16)</f>
        <v>0</v>
      </c>
      <c r="BU16" s="121">
        <f>SUM(Q16,AS16)</f>
        <v>0</v>
      </c>
      <c r="BV16" s="121">
        <f>SUM(R16,AT16)</f>
        <v>62747</v>
      </c>
      <c r="BW16" s="121">
        <f>SUM(S16,AU16)</f>
        <v>34818</v>
      </c>
      <c r="BX16" s="121">
        <f>SUM(T16,AV16)</f>
        <v>17816</v>
      </c>
      <c r="BY16" s="121">
        <f>SUM(U16,AW16)</f>
        <v>10113</v>
      </c>
      <c r="BZ16" s="121">
        <f>SUM(V16,AX16)</f>
        <v>0</v>
      </c>
      <c r="CA16" s="121">
        <f>SUM(W16,AY16)</f>
        <v>421841</v>
      </c>
      <c r="CB16" s="121">
        <f>SUM(X16,AZ16)</f>
        <v>260631</v>
      </c>
      <c r="CC16" s="121">
        <f>SUM(Y16,BA16)</f>
        <v>150541</v>
      </c>
      <c r="CD16" s="121">
        <f>SUM(Z16,BB16)</f>
        <v>17</v>
      </c>
      <c r="CE16" s="121">
        <f>SUM(AA16,BC16)</f>
        <v>10652</v>
      </c>
      <c r="CF16" s="121">
        <f>SUM(AB16,BD16)</f>
        <v>328764</v>
      </c>
      <c r="CG16" s="121">
        <f>SUM(AC16,BE16)</f>
        <v>0</v>
      </c>
      <c r="CH16" s="121">
        <f>SUM(AD16,BF16)</f>
        <v>0</v>
      </c>
      <c r="CI16" s="121">
        <f>SUM(AE16,BG16)</f>
        <v>686555</v>
      </c>
    </row>
    <row r="17" spans="1:87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+SUM(E17,J17)</f>
        <v>128522</v>
      </c>
      <c r="E17" s="121">
        <f>+SUM(F17:I17)</f>
        <v>118114</v>
      </c>
      <c r="F17" s="121">
        <v>0</v>
      </c>
      <c r="G17" s="121">
        <v>118114</v>
      </c>
      <c r="H17" s="121">
        <v>0</v>
      </c>
      <c r="I17" s="121">
        <v>0</v>
      </c>
      <c r="J17" s="121">
        <v>10408</v>
      </c>
      <c r="K17" s="121">
        <v>0</v>
      </c>
      <c r="L17" s="121">
        <f>+SUM(M17,R17,V17,W17,AC17)</f>
        <v>1140235</v>
      </c>
      <c r="M17" s="121">
        <f>+SUM(N17:Q17)</f>
        <v>163340</v>
      </c>
      <c r="N17" s="121">
        <v>163340</v>
      </c>
      <c r="O17" s="121">
        <v>0</v>
      </c>
      <c r="P17" s="121">
        <v>0</v>
      </c>
      <c r="Q17" s="121">
        <v>0</v>
      </c>
      <c r="R17" s="121">
        <f>+SUM(S17:U17)</f>
        <v>2334</v>
      </c>
      <c r="S17" s="121">
        <v>0</v>
      </c>
      <c r="T17" s="121">
        <v>2334</v>
      </c>
      <c r="U17" s="121">
        <v>0</v>
      </c>
      <c r="V17" s="121">
        <v>0</v>
      </c>
      <c r="W17" s="121">
        <f>+SUM(X17:AA17)</f>
        <v>974561</v>
      </c>
      <c r="X17" s="121">
        <v>643684</v>
      </c>
      <c r="Y17" s="121">
        <v>306764</v>
      </c>
      <c r="Z17" s="121">
        <v>2161</v>
      </c>
      <c r="AA17" s="121">
        <v>21952</v>
      </c>
      <c r="AB17" s="121">
        <v>631579</v>
      </c>
      <c r="AC17" s="121">
        <v>0</v>
      </c>
      <c r="AD17" s="121">
        <v>98003</v>
      </c>
      <c r="AE17" s="121">
        <f>+SUM(D17,L17,AD17)</f>
        <v>1366760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9083</v>
      </c>
      <c r="AO17" s="121">
        <f>+SUM(AP17:AS17)</f>
        <v>9083</v>
      </c>
      <c r="AP17" s="121">
        <v>9083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9083</v>
      </c>
      <c r="BH17" s="121">
        <f>SUM(D17,AF17)</f>
        <v>128522</v>
      </c>
      <c r="BI17" s="121">
        <f>SUM(E17,AG17)</f>
        <v>118114</v>
      </c>
      <c r="BJ17" s="121">
        <f>SUM(F17,AH17)</f>
        <v>0</v>
      </c>
      <c r="BK17" s="121">
        <f>SUM(G17,AI17)</f>
        <v>118114</v>
      </c>
      <c r="BL17" s="121">
        <f>SUM(H17,AJ17)</f>
        <v>0</v>
      </c>
      <c r="BM17" s="121">
        <f>SUM(I17,AK17)</f>
        <v>0</v>
      </c>
      <c r="BN17" s="121">
        <f>SUM(J17,AL17)</f>
        <v>10408</v>
      </c>
      <c r="BO17" s="121">
        <f>SUM(K17,AM17)</f>
        <v>0</v>
      </c>
      <c r="BP17" s="121">
        <f>SUM(L17,AN17)</f>
        <v>1149318</v>
      </c>
      <c r="BQ17" s="121">
        <f>SUM(M17,AO17)</f>
        <v>172423</v>
      </c>
      <c r="BR17" s="121">
        <f>SUM(N17,AP17)</f>
        <v>172423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2334</v>
      </c>
      <c r="BW17" s="121">
        <f>SUM(S17,AU17)</f>
        <v>0</v>
      </c>
      <c r="BX17" s="121">
        <f>SUM(T17,AV17)</f>
        <v>2334</v>
      </c>
      <c r="BY17" s="121">
        <f>SUM(U17,AW17)</f>
        <v>0</v>
      </c>
      <c r="BZ17" s="121">
        <f>SUM(V17,AX17)</f>
        <v>0</v>
      </c>
      <c r="CA17" s="121">
        <f>SUM(W17,AY17)</f>
        <v>974561</v>
      </c>
      <c r="CB17" s="121">
        <f>SUM(X17,AZ17)</f>
        <v>643684</v>
      </c>
      <c r="CC17" s="121">
        <f>SUM(Y17,BA17)</f>
        <v>306764</v>
      </c>
      <c r="CD17" s="121">
        <f>SUM(Z17,BB17)</f>
        <v>2161</v>
      </c>
      <c r="CE17" s="121">
        <f>SUM(AA17,BC17)</f>
        <v>21952</v>
      </c>
      <c r="CF17" s="121">
        <f>SUM(AB17,BD17)</f>
        <v>631579</v>
      </c>
      <c r="CG17" s="121">
        <f>SUM(AC17,BE17)</f>
        <v>0</v>
      </c>
      <c r="CH17" s="121">
        <f>SUM(AD17,BF17)</f>
        <v>98003</v>
      </c>
      <c r="CI17" s="121">
        <f>SUM(AE17,BG17)</f>
        <v>1375843</v>
      </c>
    </row>
    <row r="18" spans="1:87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+SUM(E18,J18)</f>
        <v>13101</v>
      </c>
      <c r="E18" s="121">
        <f>+SUM(F18:I18)</f>
        <v>13101</v>
      </c>
      <c r="F18" s="121">
        <v>0</v>
      </c>
      <c r="G18" s="121">
        <v>0</v>
      </c>
      <c r="H18" s="121">
        <v>13101</v>
      </c>
      <c r="I18" s="121">
        <v>0</v>
      </c>
      <c r="J18" s="121">
        <v>0</v>
      </c>
      <c r="K18" s="121">
        <v>13989</v>
      </c>
      <c r="L18" s="121">
        <f>+SUM(M18,R18,V18,W18,AC18)</f>
        <v>4853485</v>
      </c>
      <c r="M18" s="121">
        <f>+SUM(N18:Q18)</f>
        <v>1633601</v>
      </c>
      <c r="N18" s="121">
        <v>704394</v>
      </c>
      <c r="O18" s="121">
        <v>852642</v>
      </c>
      <c r="P18" s="121">
        <v>76565</v>
      </c>
      <c r="Q18" s="121">
        <v>0</v>
      </c>
      <c r="R18" s="121">
        <f>+SUM(S18:U18)</f>
        <v>1356384</v>
      </c>
      <c r="S18" s="121">
        <v>62989</v>
      </c>
      <c r="T18" s="121">
        <v>1292927</v>
      </c>
      <c r="U18" s="121">
        <v>468</v>
      </c>
      <c r="V18" s="121">
        <v>0</v>
      </c>
      <c r="W18" s="121">
        <f>+SUM(X18:AA18)</f>
        <v>1863500</v>
      </c>
      <c r="X18" s="121">
        <v>979732</v>
      </c>
      <c r="Y18" s="121">
        <v>671639</v>
      </c>
      <c r="Z18" s="121">
        <v>149990</v>
      </c>
      <c r="AA18" s="121">
        <v>62139</v>
      </c>
      <c r="AB18" s="121">
        <v>135771</v>
      </c>
      <c r="AC18" s="121">
        <v>0</v>
      </c>
      <c r="AD18" s="121">
        <v>388877</v>
      </c>
      <c r="AE18" s="121">
        <f>+SUM(D18,L18,AD18)</f>
        <v>5255463</v>
      </c>
      <c r="AF18" s="121">
        <f>+SUM(AG18,AL18)</f>
        <v>4924</v>
      </c>
      <c r="AG18" s="121">
        <f>+SUM(AH18:AK18)</f>
        <v>4924</v>
      </c>
      <c r="AH18" s="121">
        <v>0</v>
      </c>
      <c r="AI18" s="121">
        <v>4924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299006</v>
      </c>
      <c r="AO18" s="121">
        <f>+SUM(AP18:AS18)</f>
        <v>151177</v>
      </c>
      <c r="AP18" s="121">
        <v>60471</v>
      </c>
      <c r="AQ18" s="121">
        <v>68030</v>
      </c>
      <c r="AR18" s="121">
        <v>22676</v>
      </c>
      <c r="AS18" s="121">
        <v>0</v>
      </c>
      <c r="AT18" s="121">
        <f>+SUM(AU18:AW18)</f>
        <v>120879</v>
      </c>
      <c r="AU18" s="121">
        <v>3821</v>
      </c>
      <c r="AV18" s="121">
        <v>117058</v>
      </c>
      <c r="AW18" s="121">
        <v>0</v>
      </c>
      <c r="AX18" s="121">
        <v>0</v>
      </c>
      <c r="AY18" s="121">
        <f>+SUM(AZ18:BC18)</f>
        <v>26950</v>
      </c>
      <c r="AZ18" s="121">
        <v>0</v>
      </c>
      <c r="BA18" s="121">
        <v>19577</v>
      </c>
      <c r="BB18" s="121">
        <v>7373</v>
      </c>
      <c r="BC18" s="121">
        <v>0</v>
      </c>
      <c r="BD18" s="121">
        <v>0</v>
      </c>
      <c r="BE18" s="121">
        <v>0</v>
      </c>
      <c r="BF18" s="121">
        <v>89</v>
      </c>
      <c r="BG18" s="121">
        <f>+SUM(BF18,AN18,AF18)</f>
        <v>304019</v>
      </c>
      <c r="BH18" s="121">
        <f>SUM(D18,AF18)</f>
        <v>18025</v>
      </c>
      <c r="BI18" s="121">
        <f>SUM(E18,AG18)</f>
        <v>18025</v>
      </c>
      <c r="BJ18" s="121">
        <f>SUM(F18,AH18)</f>
        <v>0</v>
      </c>
      <c r="BK18" s="121">
        <f>SUM(G18,AI18)</f>
        <v>4924</v>
      </c>
      <c r="BL18" s="121">
        <f>SUM(H18,AJ18)</f>
        <v>13101</v>
      </c>
      <c r="BM18" s="121">
        <f>SUM(I18,AK18)</f>
        <v>0</v>
      </c>
      <c r="BN18" s="121">
        <f>SUM(J18,AL18)</f>
        <v>0</v>
      </c>
      <c r="BO18" s="121">
        <f>SUM(K18,AM18)</f>
        <v>13989</v>
      </c>
      <c r="BP18" s="121">
        <f>SUM(L18,AN18)</f>
        <v>5152491</v>
      </c>
      <c r="BQ18" s="121">
        <f>SUM(M18,AO18)</f>
        <v>1784778</v>
      </c>
      <c r="BR18" s="121">
        <f>SUM(N18,AP18)</f>
        <v>764865</v>
      </c>
      <c r="BS18" s="121">
        <f>SUM(O18,AQ18)</f>
        <v>920672</v>
      </c>
      <c r="BT18" s="121">
        <f>SUM(P18,AR18)</f>
        <v>99241</v>
      </c>
      <c r="BU18" s="121">
        <f>SUM(Q18,AS18)</f>
        <v>0</v>
      </c>
      <c r="BV18" s="121">
        <f>SUM(R18,AT18)</f>
        <v>1477263</v>
      </c>
      <c r="BW18" s="121">
        <f>SUM(S18,AU18)</f>
        <v>66810</v>
      </c>
      <c r="BX18" s="121">
        <f>SUM(T18,AV18)</f>
        <v>1409985</v>
      </c>
      <c r="BY18" s="121">
        <f>SUM(U18,AW18)</f>
        <v>468</v>
      </c>
      <c r="BZ18" s="121">
        <f>SUM(V18,AX18)</f>
        <v>0</v>
      </c>
      <c r="CA18" s="121">
        <f>SUM(W18,AY18)</f>
        <v>1890450</v>
      </c>
      <c r="CB18" s="121">
        <f>SUM(X18,AZ18)</f>
        <v>979732</v>
      </c>
      <c r="CC18" s="121">
        <f>SUM(Y18,BA18)</f>
        <v>691216</v>
      </c>
      <c r="CD18" s="121">
        <f>SUM(Z18,BB18)</f>
        <v>157363</v>
      </c>
      <c r="CE18" s="121">
        <f>SUM(AA18,BC18)</f>
        <v>62139</v>
      </c>
      <c r="CF18" s="121">
        <f>SUM(AB18,BD18)</f>
        <v>135771</v>
      </c>
      <c r="CG18" s="121">
        <f>SUM(AC18,BE18)</f>
        <v>0</v>
      </c>
      <c r="CH18" s="121">
        <f>SUM(AD18,BF18)</f>
        <v>388966</v>
      </c>
      <c r="CI18" s="121">
        <f>SUM(AE18,BG18)</f>
        <v>5559482</v>
      </c>
    </row>
    <row r="19" spans="1:87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+SUM(E19,J19)</f>
        <v>3957441</v>
      </c>
      <c r="E19" s="121">
        <f>+SUM(F19:I19)</f>
        <v>3957441</v>
      </c>
      <c r="F19" s="121">
        <v>0</v>
      </c>
      <c r="G19" s="121">
        <v>3953630</v>
      </c>
      <c r="H19" s="121">
        <v>3811</v>
      </c>
      <c r="I19" s="121">
        <v>0</v>
      </c>
      <c r="J19" s="121">
        <v>0</v>
      </c>
      <c r="K19" s="121">
        <v>0</v>
      </c>
      <c r="L19" s="121">
        <f>+SUM(M19,R19,V19,W19,AC19)</f>
        <v>3656895</v>
      </c>
      <c r="M19" s="121">
        <f>+SUM(N19:Q19)</f>
        <v>530594</v>
      </c>
      <c r="N19" s="121">
        <v>129067</v>
      </c>
      <c r="O19" s="121">
        <v>401527</v>
      </c>
      <c r="P19" s="121">
        <v>0</v>
      </c>
      <c r="Q19" s="121">
        <v>0</v>
      </c>
      <c r="R19" s="121">
        <f>+SUM(S19:U19)</f>
        <v>1396039</v>
      </c>
      <c r="S19" s="121">
        <v>43914</v>
      </c>
      <c r="T19" s="121">
        <v>1352125</v>
      </c>
      <c r="U19" s="121">
        <v>0</v>
      </c>
      <c r="V19" s="121">
        <v>31257</v>
      </c>
      <c r="W19" s="121">
        <f>+SUM(X19:AA19)</f>
        <v>1699005</v>
      </c>
      <c r="X19" s="121">
        <v>1024195</v>
      </c>
      <c r="Y19" s="121">
        <v>598610</v>
      </c>
      <c r="Z19" s="121">
        <v>76200</v>
      </c>
      <c r="AA19" s="121">
        <v>0</v>
      </c>
      <c r="AB19" s="121">
        <v>0</v>
      </c>
      <c r="AC19" s="121">
        <v>0</v>
      </c>
      <c r="AD19" s="121">
        <v>379</v>
      </c>
      <c r="AE19" s="121">
        <f>+SUM(D19,L19,AD19)</f>
        <v>7614715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203452</v>
      </c>
      <c r="AO19" s="121">
        <f>+SUM(AP19:AS19)</f>
        <v>156713</v>
      </c>
      <c r="AP19" s="121">
        <v>21604</v>
      </c>
      <c r="AQ19" s="121">
        <v>135109</v>
      </c>
      <c r="AR19" s="121">
        <v>0</v>
      </c>
      <c r="AS19" s="121">
        <v>0</v>
      </c>
      <c r="AT19" s="121">
        <f>+SUM(AU19:AW19)</f>
        <v>26292</v>
      </c>
      <c r="AU19" s="121">
        <v>9146</v>
      </c>
      <c r="AV19" s="121">
        <v>17146</v>
      </c>
      <c r="AW19" s="121">
        <v>0</v>
      </c>
      <c r="AX19" s="121">
        <v>0</v>
      </c>
      <c r="AY19" s="121">
        <f>+SUM(AZ19:BC19)</f>
        <v>20447</v>
      </c>
      <c r="AZ19" s="121">
        <v>4036</v>
      </c>
      <c r="BA19" s="121">
        <v>16411</v>
      </c>
      <c r="BB19" s="121">
        <v>0</v>
      </c>
      <c r="BC19" s="121">
        <v>0</v>
      </c>
      <c r="BD19" s="121">
        <v>0</v>
      </c>
      <c r="BE19" s="121">
        <v>0</v>
      </c>
      <c r="BF19" s="121">
        <v>21693</v>
      </c>
      <c r="BG19" s="121">
        <f>+SUM(BF19,AN19,AF19)</f>
        <v>225145</v>
      </c>
      <c r="BH19" s="121">
        <f>SUM(D19,AF19)</f>
        <v>3957441</v>
      </c>
      <c r="BI19" s="121">
        <f>SUM(E19,AG19)</f>
        <v>3957441</v>
      </c>
      <c r="BJ19" s="121">
        <f>SUM(F19,AH19)</f>
        <v>0</v>
      </c>
      <c r="BK19" s="121">
        <f>SUM(G19,AI19)</f>
        <v>3953630</v>
      </c>
      <c r="BL19" s="121">
        <f>SUM(H19,AJ19)</f>
        <v>3811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3860347</v>
      </c>
      <c r="BQ19" s="121">
        <f>SUM(M19,AO19)</f>
        <v>687307</v>
      </c>
      <c r="BR19" s="121">
        <f>SUM(N19,AP19)</f>
        <v>150671</v>
      </c>
      <c r="BS19" s="121">
        <f>SUM(O19,AQ19)</f>
        <v>536636</v>
      </c>
      <c r="BT19" s="121">
        <f>SUM(P19,AR19)</f>
        <v>0</v>
      </c>
      <c r="BU19" s="121">
        <f>SUM(Q19,AS19)</f>
        <v>0</v>
      </c>
      <c r="BV19" s="121">
        <f>SUM(R19,AT19)</f>
        <v>1422331</v>
      </c>
      <c r="BW19" s="121">
        <f>SUM(S19,AU19)</f>
        <v>53060</v>
      </c>
      <c r="BX19" s="121">
        <f>SUM(T19,AV19)</f>
        <v>1369271</v>
      </c>
      <c r="BY19" s="121">
        <f>SUM(U19,AW19)</f>
        <v>0</v>
      </c>
      <c r="BZ19" s="121">
        <f>SUM(V19,AX19)</f>
        <v>31257</v>
      </c>
      <c r="CA19" s="121">
        <f>SUM(W19,AY19)</f>
        <v>1719452</v>
      </c>
      <c r="CB19" s="121">
        <f>SUM(X19,AZ19)</f>
        <v>1028231</v>
      </c>
      <c r="CC19" s="121">
        <f>SUM(Y19,BA19)</f>
        <v>615021</v>
      </c>
      <c r="CD19" s="121">
        <f>SUM(Z19,BB19)</f>
        <v>76200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22072</v>
      </c>
      <c r="CI19" s="121">
        <f>SUM(AE19,BG19)</f>
        <v>7839860</v>
      </c>
    </row>
    <row r="20" spans="1:87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+SUM(E20,J20)</f>
        <v>6278</v>
      </c>
      <c r="E20" s="121">
        <f>+SUM(F20:I20)</f>
        <v>6278</v>
      </c>
      <c r="F20" s="121">
        <v>0</v>
      </c>
      <c r="G20" s="121">
        <v>0</v>
      </c>
      <c r="H20" s="121">
        <v>6278</v>
      </c>
      <c r="I20" s="121">
        <v>0</v>
      </c>
      <c r="J20" s="121">
        <v>0</v>
      </c>
      <c r="K20" s="121">
        <v>0</v>
      </c>
      <c r="L20" s="121">
        <f>+SUM(M20,R20,V20,W20,AC20)</f>
        <v>2549928</v>
      </c>
      <c r="M20" s="121">
        <f>+SUM(N20:Q20)</f>
        <v>1869972</v>
      </c>
      <c r="N20" s="121">
        <v>193201</v>
      </c>
      <c r="O20" s="121">
        <v>1502125</v>
      </c>
      <c r="P20" s="121">
        <v>129821</v>
      </c>
      <c r="Q20" s="121">
        <v>44825</v>
      </c>
      <c r="R20" s="121">
        <f>+SUM(S20:U20)</f>
        <v>268503</v>
      </c>
      <c r="S20" s="121">
        <v>99060</v>
      </c>
      <c r="T20" s="121">
        <v>134820</v>
      </c>
      <c r="U20" s="121">
        <v>34623</v>
      </c>
      <c r="V20" s="121">
        <v>36168</v>
      </c>
      <c r="W20" s="121">
        <f>+SUM(X20:AA20)</f>
        <v>375285</v>
      </c>
      <c r="X20" s="121">
        <v>23319</v>
      </c>
      <c r="Y20" s="121">
        <v>172840</v>
      </c>
      <c r="Z20" s="121">
        <v>8989</v>
      </c>
      <c r="AA20" s="121">
        <v>170137</v>
      </c>
      <c r="AB20" s="121">
        <v>825526</v>
      </c>
      <c r="AC20" s="121">
        <v>0</v>
      </c>
      <c r="AD20" s="121">
        <v>52219</v>
      </c>
      <c r="AE20" s="121">
        <f>+SUM(D20,L20,AD20)</f>
        <v>2608425</v>
      </c>
      <c r="AF20" s="121">
        <f>+SUM(AG20,AL20)</f>
        <v>61039</v>
      </c>
      <c r="AG20" s="121">
        <f>+SUM(AH20:AK20)</f>
        <v>61039</v>
      </c>
      <c r="AH20" s="121">
        <v>0</v>
      </c>
      <c r="AI20" s="121">
        <v>61039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573288</v>
      </c>
      <c r="AO20" s="121">
        <f>+SUM(AP20:AS20)</f>
        <v>388354</v>
      </c>
      <c r="AP20" s="121">
        <v>36637</v>
      </c>
      <c r="AQ20" s="121">
        <v>351717</v>
      </c>
      <c r="AR20" s="121">
        <v>0</v>
      </c>
      <c r="AS20" s="121">
        <v>0</v>
      </c>
      <c r="AT20" s="121">
        <f>+SUM(AU20:AW20)</f>
        <v>104125</v>
      </c>
      <c r="AU20" s="121">
        <v>21868</v>
      </c>
      <c r="AV20" s="121">
        <v>82257</v>
      </c>
      <c r="AW20" s="121">
        <v>0</v>
      </c>
      <c r="AX20" s="121">
        <v>21837</v>
      </c>
      <c r="AY20" s="121">
        <f>+SUM(AZ20:BC20)</f>
        <v>58972</v>
      </c>
      <c r="AZ20" s="121">
        <v>0</v>
      </c>
      <c r="BA20" s="121">
        <v>53193</v>
      </c>
      <c r="BB20" s="121">
        <v>5779</v>
      </c>
      <c r="BC20" s="121">
        <v>0</v>
      </c>
      <c r="BD20" s="121">
        <v>0</v>
      </c>
      <c r="BE20" s="121">
        <v>0</v>
      </c>
      <c r="BF20" s="121">
        <v>29454</v>
      </c>
      <c r="BG20" s="121">
        <f>+SUM(BF20,AN20,AF20)</f>
        <v>663781</v>
      </c>
      <c r="BH20" s="121">
        <f>SUM(D20,AF20)</f>
        <v>67317</v>
      </c>
      <c r="BI20" s="121">
        <f>SUM(E20,AG20)</f>
        <v>67317</v>
      </c>
      <c r="BJ20" s="121">
        <f>SUM(F20,AH20)</f>
        <v>0</v>
      </c>
      <c r="BK20" s="121">
        <f>SUM(G20,AI20)</f>
        <v>61039</v>
      </c>
      <c r="BL20" s="121">
        <f>SUM(H20,AJ20)</f>
        <v>6278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3123216</v>
      </c>
      <c r="BQ20" s="121">
        <f>SUM(M20,AO20)</f>
        <v>2258326</v>
      </c>
      <c r="BR20" s="121">
        <f>SUM(N20,AP20)</f>
        <v>229838</v>
      </c>
      <c r="BS20" s="121">
        <f>SUM(O20,AQ20)</f>
        <v>1853842</v>
      </c>
      <c r="BT20" s="121">
        <f>SUM(P20,AR20)</f>
        <v>129821</v>
      </c>
      <c r="BU20" s="121">
        <f>SUM(Q20,AS20)</f>
        <v>44825</v>
      </c>
      <c r="BV20" s="121">
        <f>SUM(R20,AT20)</f>
        <v>372628</v>
      </c>
      <c r="BW20" s="121">
        <f>SUM(S20,AU20)</f>
        <v>120928</v>
      </c>
      <c r="BX20" s="121">
        <f>SUM(T20,AV20)</f>
        <v>217077</v>
      </c>
      <c r="BY20" s="121">
        <f>SUM(U20,AW20)</f>
        <v>34623</v>
      </c>
      <c r="BZ20" s="121">
        <f>SUM(V20,AX20)</f>
        <v>58005</v>
      </c>
      <c r="CA20" s="121">
        <f>SUM(W20,AY20)</f>
        <v>434257</v>
      </c>
      <c r="CB20" s="121">
        <f>SUM(X20,AZ20)</f>
        <v>23319</v>
      </c>
      <c r="CC20" s="121">
        <f>SUM(Y20,BA20)</f>
        <v>226033</v>
      </c>
      <c r="CD20" s="121">
        <f>SUM(Z20,BB20)</f>
        <v>14768</v>
      </c>
      <c r="CE20" s="121">
        <f>SUM(AA20,BC20)</f>
        <v>170137</v>
      </c>
      <c r="CF20" s="121">
        <f>SUM(AB20,BD20)</f>
        <v>825526</v>
      </c>
      <c r="CG20" s="121">
        <f>SUM(AC20,BE20)</f>
        <v>0</v>
      </c>
      <c r="CH20" s="121">
        <f>SUM(AD20,BF20)</f>
        <v>81673</v>
      </c>
      <c r="CI20" s="121">
        <f>SUM(AE20,BG20)</f>
        <v>3272206</v>
      </c>
    </row>
    <row r="21" spans="1:87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42003</v>
      </c>
      <c r="L21" s="121">
        <f>+SUM(M21,R21,V21,W21,AC21)</f>
        <v>1049829</v>
      </c>
      <c r="M21" s="121">
        <f>+SUM(N21:Q21)</f>
        <v>106375</v>
      </c>
      <c r="N21" s="121">
        <v>0</v>
      </c>
      <c r="O21" s="121">
        <v>106375</v>
      </c>
      <c r="P21" s="121">
        <v>0</v>
      </c>
      <c r="Q21" s="121">
        <v>0</v>
      </c>
      <c r="R21" s="121">
        <f>+SUM(S21:U21)</f>
        <v>4069</v>
      </c>
      <c r="S21" s="121">
        <v>4069</v>
      </c>
      <c r="T21" s="121">
        <v>0</v>
      </c>
      <c r="U21" s="121">
        <v>0</v>
      </c>
      <c r="V21" s="121">
        <v>0</v>
      </c>
      <c r="W21" s="121">
        <f>+SUM(X21:AA21)</f>
        <v>939385</v>
      </c>
      <c r="X21" s="121">
        <v>861047</v>
      </c>
      <c r="Y21" s="121">
        <v>62898</v>
      </c>
      <c r="Z21" s="121">
        <v>0</v>
      </c>
      <c r="AA21" s="121">
        <v>15440</v>
      </c>
      <c r="AB21" s="121">
        <v>915235</v>
      </c>
      <c r="AC21" s="121">
        <v>0</v>
      </c>
      <c r="AD21" s="121">
        <v>86923</v>
      </c>
      <c r="AE21" s="121">
        <f>+SUM(D21,L21,AD21)</f>
        <v>1136752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15556</v>
      </c>
      <c r="AO21" s="121">
        <f>+SUM(AP21:AS21)</f>
        <v>15556</v>
      </c>
      <c r="AP21" s="121">
        <v>15556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162822</v>
      </c>
      <c r="BE21" s="121">
        <v>0</v>
      </c>
      <c r="BF21" s="121">
        <v>0</v>
      </c>
      <c r="BG21" s="121">
        <f>+SUM(BF21,AN21,AF21)</f>
        <v>15556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42003</v>
      </c>
      <c r="BP21" s="121">
        <f>SUM(L21,AN21)</f>
        <v>1065385</v>
      </c>
      <c r="BQ21" s="121">
        <f>SUM(M21,AO21)</f>
        <v>121931</v>
      </c>
      <c r="BR21" s="121">
        <f>SUM(N21,AP21)</f>
        <v>15556</v>
      </c>
      <c r="BS21" s="121">
        <f>SUM(O21,AQ21)</f>
        <v>106375</v>
      </c>
      <c r="BT21" s="121">
        <f>SUM(P21,AR21)</f>
        <v>0</v>
      </c>
      <c r="BU21" s="121">
        <f>SUM(Q21,AS21)</f>
        <v>0</v>
      </c>
      <c r="BV21" s="121">
        <f>SUM(R21,AT21)</f>
        <v>4069</v>
      </c>
      <c r="BW21" s="121">
        <f>SUM(S21,AU21)</f>
        <v>4069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939385</v>
      </c>
      <c r="CB21" s="121">
        <f>SUM(X21,AZ21)</f>
        <v>861047</v>
      </c>
      <c r="CC21" s="121">
        <f>SUM(Y21,BA21)</f>
        <v>62898</v>
      </c>
      <c r="CD21" s="121">
        <f>SUM(Z21,BB21)</f>
        <v>0</v>
      </c>
      <c r="CE21" s="121">
        <f>SUM(AA21,BC21)</f>
        <v>15440</v>
      </c>
      <c r="CF21" s="121">
        <f>SUM(AB21,BD21)</f>
        <v>1078057</v>
      </c>
      <c r="CG21" s="121">
        <f>SUM(AC21,BE21)</f>
        <v>0</v>
      </c>
      <c r="CH21" s="121">
        <f>SUM(AD21,BF21)</f>
        <v>86923</v>
      </c>
      <c r="CI21" s="121">
        <f>SUM(AE21,BG21)</f>
        <v>1152308</v>
      </c>
    </row>
    <row r="22" spans="1:87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1398</v>
      </c>
      <c r="L22" s="121">
        <f>+SUM(M22,R22,V22,W22,AC22)</f>
        <v>1018279</v>
      </c>
      <c r="M22" s="121">
        <f>+SUM(N22:Q22)</f>
        <v>154517</v>
      </c>
      <c r="N22" s="121">
        <v>24172</v>
      </c>
      <c r="O22" s="121">
        <v>130345</v>
      </c>
      <c r="P22" s="121">
        <v>0</v>
      </c>
      <c r="Q22" s="121">
        <v>0</v>
      </c>
      <c r="R22" s="121">
        <f>+SUM(S22:U22)</f>
        <v>7579</v>
      </c>
      <c r="S22" s="121">
        <v>7579</v>
      </c>
      <c r="T22" s="121">
        <v>0</v>
      </c>
      <c r="U22" s="121">
        <v>0</v>
      </c>
      <c r="V22" s="121">
        <v>0</v>
      </c>
      <c r="W22" s="121">
        <f>+SUM(X22:AA22)</f>
        <v>856183</v>
      </c>
      <c r="X22" s="121">
        <v>721828</v>
      </c>
      <c r="Y22" s="121">
        <v>133524</v>
      </c>
      <c r="Z22" s="121">
        <v>0</v>
      </c>
      <c r="AA22" s="121">
        <v>831</v>
      </c>
      <c r="AB22" s="121">
        <v>432363</v>
      </c>
      <c r="AC22" s="121">
        <v>0</v>
      </c>
      <c r="AD22" s="121">
        <v>198705</v>
      </c>
      <c r="AE22" s="121">
        <f>+SUM(D22,L22,AD22)</f>
        <v>1216984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2571</v>
      </c>
      <c r="AN22" s="121">
        <f>+SUM(AO22,AT22,AX22,AY22,BE22)</f>
        <v>46062</v>
      </c>
      <c r="AO22" s="121">
        <f>+SUM(AP22:AS22)</f>
        <v>4951</v>
      </c>
      <c r="AP22" s="121">
        <v>4951</v>
      </c>
      <c r="AQ22" s="121">
        <v>0</v>
      </c>
      <c r="AR22" s="121">
        <v>0</v>
      </c>
      <c r="AS22" s="121">
        <v>0</v>
      </c>
      <c r="AT22" s="121">
        <f>+SUM(AU22:AW22)</f>
        <v>845</v>
      </c>
      <c r="AU22" s="121">
        <v>845</v>
      </c>
      <c r="AV22" s="121">
        <v>0</v>
      </c>
      <c r="AW22" s="121">
        <v>0</v>
      </c>
      <c r="AX22" s="121">
        <v>0</v>
      </c>
      <c r="AY22" s="121">
        <f>+SUM(AZ22:BC22)</f>
        <v>40266</v>
      </c>
      <c r="AZ22" s="121">
        <v>40266</v>
      </c>
      <c r="BA22" s="121">
        <v>0</v>
      </c>
      <c r="BB22" s="121">
        <v>0</v>
      </c>
      <c r="BC22" s="121">
        <v>0</v>
      </c>
      <c r="BD22" s="121">
        <v>92944</v>
      </c>
      <c r="BE22" s="121">
        <v>0</v>
      </c>
      <c r="BF22" s="121">
        <v>84786</v>
      </c>
      <c r="BG22" s="121">
        <f>+SUM(BF22,AN22,AF22)</f>
        <v>130848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3969</v>
      </c>
      <c r="BP22" s="121">
        <f>SUM(L22,AN22)</f>
        <v>1064341</v>
      </c>
      <c r="BQ22" s="121">
        <f>SUM(M22,AO22)</f>
        <v>159468</v>
      </c>
      <c r="BR22" s="121">
        <f>SUM(N22,AP22)</f>
        <v>29123</v>
      </c>
      <c r="BS22" s="121">
        <f>SUM(O22,AQ22)</f>
        <v>130345</v>
      </c>
      <c r="BT22" s="121">
        <f>SUM(P22,AR22)</f>
        <v>0</v>
      </c>
      <c r="BU22" s="121">
        <f>SUM(Q22,AS22)</f>
        <v>0</v>
      </c>
      <c r="BV22" s="121">
        <f>SUM(R22,AT22)</f>
        <v>8424</v>
      </c>
      <c r="BW22" s="121">
        <f>SUM(S22,AU22)</f>
        <v>8424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896449</v>
      </c>
      <c r="CB22" s="121">
        <f>SUM(X22,AZ22)</f>
        <v>762094</v>
      </c>
      <c r="CC22" s="121">
        <f>SUM(Y22,BA22)</f>
        <v>133524</v>
      </c>
      <c r="CD22" s="121">
        <f>SUM(Z22,BB22)</f>
        <v>0</v>
      </c>
      <c r="CE22" s="121">
        <f>SUM(AA22,BC22)</f>
        <v>831</v>
      </c>
      <c r="CF22" s="121">
        <f>SUM(AB22,BD22)</f>
        <v>525307</v>
      </c>
      <c r="CG22" s="121">
        <f>SUM(AC22,BE22)</f>
        <v>0</v>
      </c>
      <c r="CH22" s="121">
        <f>SUM(AD22,BF22)</f>
        <v>283491</v>
      </c>
      <c r="CI22" s="121">
        <f>SUM(AE22,BG22)</f>
        <v>1347832</v>
      </c>
    </row>
    <row r="23" spans="1:87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+SUM(E23,J23)</f>
        <v>355879</v>
      </c>
      <c r="E23" s="121">
        <f>+SUM(F23:I23)</f>
        <v>355879</v>
      </c>
      <c r="F23" s="121">
        <v>0</v>
      </c>
      <c r="G23" s="121">
        <v>351249</v>
      </c>
      <c r="H23" s="121">
        <v>4630</v>
      </c>
      <c r="I23" s="121">
        <v>0</v>
      </c>
      <c r="J23" s="121">
        <v>0</v>
      </c>
      <c r="K23" s="121">
        <v>0</v>
      </c>
      <c r="L23" s="121">
        <f>+SUM(M23,R23,V23,W23,AC23)</f>
        <v>1946382</v>
      </c>
      <c r="M23" s="121">
        <f>+SUM(N23:Q23)</f>
        <v>671364</v>
      </c>
      <c r="N23" s="121">
        <v>222431</v>
      </c>
      <c r="O23" s="121">
        <v>422620</v>
      </c>
      <c r="P23" s="121">
        <v>26313</v>
      </c>
      <c r="Q23" s="121">
        <v>0</v>
      </c>
      <c r="R23" s="121">
        <f>+SUM(S23:U23)</f>
        <v>375321</v>
      </c>
      <c r="S23" s="121">
        <v>34301</v>
      </c>
      <c r="T23" s="121">
        <v>341020</v>
      </c>
      <c r="U23" s="121">
        <v>0</v>
      </c>
      <c r="V23" s="121">
        <v>14102</v>
      </c>
      <c r="W23" s="121">
        <f>+SUM(X23:AA23)</f>
        <v>876894</v>
      </c>
      <c r="X23" s="121">
        <v>487198</v>
      </c>
      <c r="Y23" s="121">
        <v>296972</v>
      </c>
      <c r="Z23" s="121">
        <v>92724</v>
      </c>
      <c r="AA23" s="121">
        <v>0</v>
      </c>
      <c r="AB23" s="121">
        <v>89651</v>
      </c>
      <c r="AC23" s="121">
        <v>8701</v>
      </c>
      <c r="AD23" s="121">
        <v>47056</v>
      </c>
      <c r="AE23" s="121">
        <f>+SUM(D23,L23,AD23)</f>
        <v>2349317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98198</v>
      </c>
      <c r="AO23" s="121">
        <f>+SUM(AP23:AS23)</f>
        <v>18902</v>
      </c>
      <c r="AP23" s="121">
        <v>18902</v>
      </c>
      <c r="AQ23" s="121">
        <v>0</v>
      </c>
      <c r="AR23" s="121">
        <v>0</v>
      </c>
      <c r="AS23" s="121">
        <v>0</v>
      </c>
      <c r="AT23" s="121">
        <f>+SUM(AU23:AW23)</f>
        <v>32156</v>
      </c>
      <c r="AU23" s="121">
        <v>0</v>
      </c>
      <c r="AV23" s="121">
        <v>32156</v>
      </c>
      <c r="AW23" s="121">
        <v>0</v>
      </c>
      <c r="AX23" s="121">
        <v>0</v>
      </c>
      <c r="AY23" s="121">
        <f>+SUM(AZ23:BC23)</f>
        <v>46609</v>
      </c>
      <c r="AZ23" s="121">
        <v>30040</v>
      </c>
      <c r="BA23" s="121">
        <v>16569</v>
      </c>
      <c r="BB23" s="121">
        <v>0</v>
      </c>
      <c r="BC23" s="121">
        <v>0</v>
      </c>
      <c r="BD23" s="121">
        <v>0</v>
      </c>
      <c r="BE23" s="121">
        <v>531</v>
      </c>
      <c r="BF23" s="121">
        <v>103</v>
      </c>
      <c r="BG23" s="121">
        <f>+SUM(BF23,AN23,AF23)</f>
        <v>98301</v>
      </c>
      <c r="BH23" s="121">
        <f>SUM(D23,AF23)</f>
        <v>355879</v>
      </c>
      <c r="BI23" s="121">
        <f>SUM(E23,AG23)</f>
        <v>355879</v>
      </c>
      <c r="BJ23" s="121">
        <f>SUM(F23,AH23)</f>
        <v>0</v>
      </c>
      <c r="BK23" s="121">
        <f>SUM(G23,AI23)</f>
        <v>351249</v>
      </c>
      <c r="BL23" s="121">
        <f>SUM(H23,AJ23)</f>
        <v>4630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2044580</v>
      </c>
      <c r="BQ23" s="121">
        <f>SUM(M23,AO23)</f>
        <v>690266</v>
      </c>
      <c r="BR23" s="121">
        <f>SUM(N23,AP23)</f>
        <v>241333</v>
      </c>
      <c r="BS23" s="121">
        <f>SUM(O23,AQ23)</f>
        <v>422620</v>
      </c>
      <c r="BT23" s="121">
        <f>SUM(P23,AR23)</f>
        <v>26313</v>
      </c>
      <c r="BU23" s="121">
        <f>SUM(Q23,AS23)</f>
        <v>0</v>
      </c>
      <c r="BV23" s="121">
        <f>SUM(R23,AT23)</f>
        <v>407477</v>
      </c>
      <c r="BW23" s="121">
        <f>SUM(S23,AU23)</f>
        <v>34301</v>
      </c>
      <c r="BX23" s="121">
        <f>SUM(T23,AV23)</f>
        <v>373176</v>
      </c>
      <c r="BY23" s="121">
        <f>SUM(U23,AW23)</f>
        <v>0</v>
      </c>
      <c r="BZ23" s="121">
        <f>SUM(V23,AX23)</f>
        <v>14102</v>
      </c>
      <c r="CA23" s="121">
        <f>SUM(W23,AY23)</f>
        <v>923503</v>
      </c>
      <c r="CB23" s="121">
        <f>SUM(X23,AZ23)</f>
        <v>517238</v>
      </c>
      <c r="CC23" s="121">
        <f>SUM(Y23,BA23)</f>
        <v>313541</v>
      </c>
      <c r="CD23" s="121">
        <f>SUM(Z23,BB23)</f>
        <v>92724</v>
      </c>
      <c r="CE23" s="121">
        <f>SUM(AA23,BC23)</f>
        <v>0</v>
      </c>
      <c r="CF23" s="121">
        <f>SUM(AB23,BD23)</f>
        <v>89651</v>
      </c>
      <c r="CG23" s="121">
        <f>SUM(AC23,BE23)</f>
        <v>9232</v>
      </c>
      <c r="CH23" s="121">
        <f>SUM(AD23,BF23)</f>
        <v>47159</v>
      </c>
      <c r="CI23" s="121">
        <f>SUM(AE23,BG23)</f>
        <v>2447618</v>
      </c>
    </row>
    <row r="24" spans="1:87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1319</v>
      </c>
      <c r="L24" s="121">
        <f>+SUM(M24,R24,V24,W24,AC24)</f>
        <v>877906</v>
      </c>
      <c r="M24" s="121">
        <f>+SUM(N24:Q24)</f>
        <v>64059</v>
      </c>
      <c r="N24" s="121">
        <v>64059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813847</v>
      </c>
      <c r="X24" s="121">
        <v>714955</v>
      </c>
      <c r="Y24" s="121">
        <v>93962</v>
      </c>
      <c r="Z24" s="121">
        <v>0</v>
      </c>
      <c r="AA24" s="121">
        <v>4930</v>
      </c>
      <c r="AB24" s="121">
        <v>353536</v>
      </c>
      <c r="AC24" s="121">
        <v>0</v>
      </c>
      <c r="AD24" s="121">
        <v>749</v>
      </c>
      <c r="AE24" s="121">
        <f>+SUM(D24,L24,AD24)</f>
        <v>878655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134009</v>
      </c>
      <c r="AO24" s="121">
        <f>+SUM(AP24:AS24)</f>
        <v>11621</v>
      </c>
      <c r="AP24" s="121">
        <v>11621</v>
      </c>
      <c r="AQ24" s="121">
        <v>0</v>
      </c>
      <c r="AR24" s="121">
        <v>0</v>
      </c>
      <c r="AS24" s="121">
        <v>0</v>
      </c>
      <c r="AT24" s="121">
        <f>+SUM(AU24:AW24)</f>
        <v>24761</v>
      </c>
      <c r="AU24" s="121">
        <v>0</v>
      </c>
      <c r="AV24" s="121">
        <v>24705</v>
      </c>
      <c r="AW24" s="121">
        <v>56</v>
      </c>
      <c r="AX24" s="121">
        <v>0</v>
      </c>
      <c r="AY24" s="121">
        <f>+SUM(AZ24:BC24)</f>
        <v>97627</v>
      </c>
      <c r="AZ24" s="121">
        <v>29053</v>
      </c>
      <c r="BA24" s="121">
        <v>64141</v>
      </c>
      <c r="BB24" s="121">
        <v>4433</v>
      </c>
      <c r="BC24" s="121">
        <v>0</v>
      </c>
      <c r="BD24" s="121">
        <v>0</v>
      </c>
      <c r="BE24" s="121">
        <v>0</v>
      </c>
      <c r="BF24" s="121">
        <v>7558</v>
      </c>
      <c r="BG24" s="121">
        <f>+SUM(BF24,AN24,AF24)</f>
        <v>141567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1319</v>
      </c>
      <c r="BP24" s="121">
        <f>SUM(L24,AN24)</f>
        <v>1011915</v>
      </c>
      <c r="BQ24" s="121">
        <f>SUM(M24,AO24)</f>
        <v>75680</v>
      </c>
      <c r="BR24" s="121">
        <f>SUM(N24,AP24)</f>
        <v>75680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24761</v>
      </c>
      <c r="BW24" s="121">
        <f>SUM(S24,AU24)</f>
        <v>0</v>
      </c>
      <c r="BX24" s="121">
        <f>SUM(T24,AV24)</f>
        <v>24705</v>
      </c>
      <c r="BY24" s="121">
        <f>SUM(U24,AW24)</f>
        <v>56</v>
      </c>
      <c r="BZ24" s="121">
        <f>SUM(V24,AX24)</f>
        <v>0</v>
      </c>
      <c r="CA24" s="121">
        <f>SUM(W24,AY24)</f>
        <v>911474</v>
      </c>
      <c r="CB24" s="121">
        <f>SUM(X24,AZ24)</f>
        <v>744008</v>
      </c>
      <c r="CC24" s="121">
        <f>SUM(Y24,BA24)</f>
        <v>158103</v>
      </c>
      <c r="CD24" s="121">
        <f>SUM(Z24,BB24)</f>
        <v>4433</v>
      </c>
      <c r="CE24" s="121">
        <f>SUM(AA24,BC24)</f>
        <v>4930</v>
      </c>
      <c r="CF24" s="121">
        <f>SUM(AB24,BD24)</f>
        <v>353536</v>
      </c>
      <c r="CG24" s="121">
        <f>SUM(AC24,BE24)</f>
        <v>0</v>
      </c>
      <c r="CH24" s="121">
        <f>SUM(AD24,BF24)</f>
        <v>8307</v>
      </c>
      <c r="CI24" s="121">
        <f>SUM(AE24,BG24)</f>
        <v>1020222</v>
      </c>
    </row>
    <row r="25" spans="1:87" s="136" customFormat="1" ht="13.5" customHeight="1" x14ac:dyDescent="0.15">
      <c r="A25" s="119" t="s">
        <v>29</v>
      </c>
      <c r="B25" s="120" t="s">
        <v>377</v>
      </c>
      <c r="C25" s="119" t="s">
        <v>378</v>
      </c>
      <c r="D25" s="121">
        <f>+SUM(E25,J25)</f>
        <v>2662</v>
      </c>
      <c r="E25" s="121">
        <f>+SUM(F25:I25)</f>
        <v>2640</v>
      </c>
      <c r="F25" s="121">
        <v>0</v>
      </c>
      <c r="G25" s="121">
        <v>0</v>
      </c>
      <c r="H25" s="121">
        <v>2640</v>
      </c>
      <c r="I25" s="121">
        <v>0</v>
      </c>
      <c r="J25" s="121">
        <v>22</v>
      </c>
      <c r="K25" s="121">
        <v>0</v>
      </c>
      <c r="L25" s="121">
        <f>+SUM(M25,R25,V25,W25,AC25)</f>
        <v>1097118</v>
      </c>
      <c r="M25" s="121">
        <f>+SUM(N25:Q25)</f>
        <v>415973</v>
      </c>
      <c r="N25" s="121">
        <v>96018</v>
      </c>
      <c r="O25" s="121">
        <v>319955</v>
      </c>
      <c r="P25" s="121">
        <v>0</v>
      </c>
      <c r="Q25" s="121">
        <v>0</v>
      </c>
      <c r="R25" s="121">
        <f>+SUM(S25:U25)</f>
        <v>38782</v>
      </c>
      <c r="S25" s="121">
        <v>34688</v>
      </c>
      <c r="T25" s="121">
        <v>3445</v>
      </c>
      <c r="U25" s="121">
        <v>649</v>
      </c>
      <c r="V25" s="121">
        <v>0</v>
      </c>
      <c r="W25" s="121">
        <f>+SUM(X25:AA25)</f>
        <v>642363</v>
      </c>
      <c r="X25" s="121">
        <v>506059</v>
      </c>
      <c r="Y25" s="121">
        <v>77621</v>
      </c>
      <c r="Z25" s="121">
        <v>33013</v>
      </c>
      <c r="AA25" s="121">
        <v>25670</v>
      </c>
      <c r="AB25" s="121">
        <v>429290</v>
      </c>
      <c r="AC25" s="121">
        <v>0</v>
      </c>
      <c r="AD25" s="121">
        <v>7492</v>
      </c>
      <c r="AE25" s="121">
        <f>+SUM(D25,L25,AD25)</f>
        <v>1107272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193710</v>
      </c>
      <c r="AO25" s="121">
        <f>+SUM(AP25:AS25)</f>
        <v>35144</v>
      </c>
      <c r="AP25" s="121">
        <v>35144</v>
      </c>
      <c r="AQ25" s="121">
        <v>0</v>
      </c>
      <c r="AR25" s="121">
        <v>0</v>
      </c>
      <c r="AS25" s="121">
        <v>0</v>
      </c>
      <c r="AT25" s="121">
        <f>+SUM(AU25:AW25)</f>
        <v>27217</v>
      </c>
      <c r="AU25" s="121">
        <v>8608</v>
      </c>
      <c r="AV25" s="121">
        <v>18576</v>
      </c>
      <c r="AW25" s="121">
        <v>33</v>
      </c>
      <c r="AX25" s="121">
        <v>0</v>
      </c>
      <c r="AY25" s="121">
        <f>+SUM(AZ25:BC25)</f>
        <v>131349</v>
      </c>
      <c r="AZ25" s="121">
        <v>4177</v>
      </c>
      <c r="BA25" s="121">
        <v>53131</v>
      </c>
      <c r="BB25" s="121">
        <v>74041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193710</v>
      </c>
      <c r="BH25" s="121">
        <f>SUM(D25,AF25)</f>
        <v>2662</v>
      </c>
      <c r="BI25" s="121">
        <f>SUM(E25,AG25)</f>
        <v>2640</v>
      </c>
      <c r="BJ25" s="121">
        <f>SUM(F25,AH25)</f>
        <v>0</v>
      </c>
      <c r="BK25" s="121">
        <f>SUM(G25,AI25)</f>
        <v>0</v>
      </c>
      <c r="BL25" s="121">
        <f>SUM(H25,AJ25)</f>
        <v>2640</v>
      </c>
      <c r="BM25" s="121">
        <f>SUM(I25,AK25)</f>
        <v>0</v>
      </c>
      <c r="BN25" s="121">
        <f>SUM(J25,AL25)</f>
        <v>22</v>
      </c>
      <c r="BO25" s="121">
        <f>SUM(K25,AM25)</f>
        <v>0</v>
      </c>
      <c r="BP25" s="121">
        <f>SUM(L25,AN25)</f>
        <v>1290828</v>
      </c>
      <c r="BQ25" s="121">
        <f>SUM(M25,AO25)</f>
        <v>451117</v>
      </c>
      <c r="BR25" s="121">
        <f>SUM(N25,AP25)</f>
        <v>131162</v>
      </c>
      <c r="BS25" s="121">
        <f>SUM(O25,AQ25)</f>
        <v>319955</v>
      </c>
      <c r="BT25" s="121">
        <f>SUM(P25,AR25)</f>
        <v>0</v>
      </c>
      <c r="BU25" s="121">
        <f>SUM(Q25,AS25)</f>
        <v>0</v>
      </c>
      <c r="BV25" s="121">
        <f>SUM(R25,AT25)</f>
        <v>65999</v>
      </c>
      <c r="BW25" s="121">
        <f>SUM(S25,AU25)</f>
        <v>43296</v>
      </c>
      <c r="BX25" s="121">
        <f>SUM(T25,AV25)</f>
        <v>22021</v>
      </c>
      <c r="BY25" s="121">
        <f>SUM(U25,AW25)</f>
        <v>682</v>
      </c>
      <c r="BZ25" s="121">
        <f>SUM(V25,AX25)</f>
        <v>0</v>
      </c>
      <c r="CA25" s="121">
        <f>SUM(W25,AY25)</f>
        <v>773712</v>
      </c>
      <c r="CB25" s="121">
        <f>SUM(X25,AZ25)</f>
        <v>510236</v>
      </c>
      <c r="CC25" s="121">
        <f>SUM(Y25,BA25)</f>
        <v>130752</v>
      </c>
      <c r="CD25" s="121">
        <f>SUM(Z25,BB25)</f>
        <v>107054</v>
      </c>
      <c r="CE25" s="121">
        <f>SUM(AA25,BC25)</f>
        <v>25670</v>
      </c>
      <c r="CF25" s="121">
        <f>SUM(AB25,BD25)</f>
        <v>429290</v>
      </c>
      <c r="CG25" s="121">
        <f>SUM(AC25,BE25)</f>
        <v>0</v>
      </c>
      <c r="CH25" s="121">
        <f>SUM(AD25,BF25)</f>
        <v>7492</v>
      </c>
      <c r="CI25" s="121">
        <f>SUM(AE25,BG25)</f>
        <v>1300982</v>
      </c>
    </row>
    <row r="26" spans="1:87" s="136" customFormat="1" ht="13.5" customHeight="1" x14ac:dyDescent="0.15">
      <c r="A26" s="119" t="s">
        <v>29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97020</v>
      </c>
      <c r="L26" s="121">
        <f>+SUM(M26,R26,V26,W26,AC26)</f>
        <v>1242782</v>
      </c>
      <c r="M26" s="121">
        <f>+SUM(N26:Q26)</f>
        <v>41409</v>
      </c>
      <c r="N26" s="121">
        <v>27607</v>
      </c>
      <c r="O26" s="121">
        <v>13802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1201373</v>
      </c>
      <c r="X26" s="121">
        <v>1176084</v>
      </c>
      <c r="Y26" s="121">
        <v>4381</v>
      </c>
      <c r="Z26" s="121">
        <v>0</v>
      </c>
      <c r="AA26" s="121">
        <v>20908</v>
      </c>
      <c r="AB26" s="121">
        <v>320682</v>
      </c>
      <c r="AC26" s="121">
        <v>0</v>
      </c>
      <c r="AD26" s="121">
        <v>0</v>
      </c>
      <c r="AE26" s="121">
        <f>+SUM(D26,L26,AD26)</f>
        <v>1242782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35966</v>
      </c>
      <c r="AO26" s="121">
        <f>+SUM(AP26:AS26)</f>
        <v>9482</v>
      </c>
      <c r="AP26" s="121">
        <v>9482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26484</v>
      </c>
      <c r="AZ26" s="121">
        <v>26400</v>
      </c>
      <c r="BA26" s="121">
        <v>0</v>
      </c>
      <c r="BB26" s="121">
        <v>0</v>
      </c>
      <c r="BC26" s="121">
        <v>84</v>
      </c>
      <c r="BD26" s="121">
        <v>0</v>
      </c>
      <c r="BE26" s="121">
        <v>0</v>
      </c>
      <c r="BF26" s="121">
        <v>0</v>
      </c>
      <c r="BG26" s="121">
        <f>+SUM(BF26,AN26,AF26)</f>
        <v>35966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97020</v>
      </c>
      <c r="BP26" s="121">
        <f>SUM(L26,AN26)</f>
        <v>1278748</v>
      </c>
      <c r="BQ26" s="121">
        <f>SUM(M26,AO26)</f>
        <v>50891</v>
      </c>
      <c r="BR26" s="121">
        <f>SUM(N26,AP26)</f>
        <v>37089</v>
      </c>
      <c r="BS26" s="121">
        <f>SUM(O26,AQ26)</f>
        <v>13802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1227857</v>
      </c>
      <c r="CB26" s="121">
        <f>SUM(X26,AZ26)</f>
        <v>1202484</v>
      </c>
      <c r="CC26" s="121">
        <f>SUM(Y26,BA26)</f>
        <v>4381</v>
      </c>
      <c r="CD26" s="121">
        <f>SUM(Z26,BB26)</f>
        <v>0</v>
      </c>
      <c r="CE26" s="121">
        <f>SUM(AA26,BC26)</f>
        <v>20992</v>
      </c>
      <c r="CF26" s="121">
        <f>SUM(AB26,BD26)</f>
        <v>320682</v>
      </c>
      <c r="CG26" s="121">
        <f>SUM(AC26,BE26)</f>
        <v>0</v>
      </c>
      <c r="CH26" s="121">
        <f>SUM(AD26,BF26)</f>
        <v>0</v>
      </c>
      <c r="CI26" s="121">
        <f>SUM(AE26,BG26)</f>
        <v>1278748</v>
      </c>
    </row>
    <row r="27" spans="1:87" s="136" customFormat="1" ht="13.5" customHeight="1" x14ac:dyDescent="0.15">
      <c r="A27" s="119" t="s">
        <v>29</v>
      </c>
      <c r="B27" s="120" t="s">
        <v>383</v>
      </c>
      <c r="C27" s="119" t="s">
        <v>384</v>
      </c>
      <c r="D27" s="121">
        <f>+SUM(E27,J27)</f>
        <v>32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32</v>
      </c>
      <c r="K27" s="121">
        <v>16237</v>
      </c>
      <c r="L27" s="121">
        <f>+SUM(M27,R27,V27,W27,AC27)</f>
        <v>1073767</v>
      </c>
      <c r="M27" s="121">
        <f>+SUM(N27:Q27)</f>
        <v>65699</v>
      </c>
      <c r="N27" s="121">
        <v>49221</v>
      </c>
      <c r="O27" s="121">
        <v>16478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1008068</v>
      </c>
      <c r="X27" s="121">
        <v>1008068</v>
      </c>
      <c r="Y27" s="121">
        <v>0</v>
      </c>
      <c r="Z27" s="121">
        <v>0</v>
      </c>
      <c r="AA27" s="121">
        <v>0</v>
      </c>
      <c r="AB27" s="121">
        <v>347366</v>
      </c>
      <c r="AC27" s="121">
        <v>0</v>
      </c>
      <c r="AD27" s="121">
        <v>217614</v>
      </c>
      <c r="AE27" s="121">
        <f>+SUM(D27,L27,AD27)</f>
        <v>1291413</v>
      </c>
      <c r="AF27" s="121">
        <f>+SUM(AG27,AL27)</f>
        <v>5920</v>
      </c>
      <c r="AG27" s="121">
        <f>+SUM(AH27:AK27)</f>
        <v>5920</v>
      </c>
      <c r="AH27" s="121">
        <v>0</v>
      </c>
      <c r="AI27" s="121">
        <v>5920</v>
      </c>
      <c r="AJ27" s="121">
        <v>0</v>
      </c>
      <c r="AK27" s="121">
        <v>0</v>
      </c>
      <c r="AL27" s="121">
        <v>0</v>
      </c>
      <c r="AM27" s="121">
        <v>1111</v>
      </c>
      <c r="AN27" s="121">
        <f>+SUM(AO27,AT27,AX27,AY27,BE27)</f>
        <v>40815</v>
      </c>
      <c r="AO27" s="121">
        <f>+SUM(AP27:AS27)</f>
        <v>30986</v>
      </c>
      <c r="AP27" s="121">
        <v>30986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9829</v>
      </c>
      <c r="AZ27" s="121">
        <v>4622</v>
      </c>
      <c r="BA27" s="121">
        <v>3174</v>
      </c>
      <c r="BB27" s="121">
        <v>0</v>
      </c>
      <c r="BC27" s="121">
        <v>2033</v>
      </c>
      <c r="BD27" s="121">
        <v>94740</v>
      </c>
      <c r="BE27" s="121">
        <v>0</v>
      </c>
      <c r="BF27" s="121">
        <v>29017</v>
      </c>
      <c r="BG27" s="121">
        <f>+SUM(BF27,AN27,AF27)</f>
        <v>75752</v>
      </c>
      <c r="BH27" s="121">
        <f>SUM(D27,AF27)</f>
        <v>5952</v>
      </c>
      <c r="BI27" s="121">
        <f>SUM(E27,AG27)</f>
        <v>5920</v>
      </c>
      <c r="BJ27" s="121">
        <f>SUM(F27,AH27)</f>
        <v>0</v>
      </c>
      <c r="BK27" s="121">
        <f>SUM(G27,AI27)</f>
        <v>5920</v>
      </c>
      <c r="BL27" s="121">
        <f>SUM(H27,AJ27)</f>
        <v>0</v>
      </c>
      <c r="BM27" s="121">
        <f>SUM(I27,AK27)</f>
        <v>0</v>
      </c>
      <c r="BN27" s="121">
        <f>SUM(J27,AL27)</f>
        <v>32</v>
      </c>
      <c r="BO27" s="121">
        <f>SUM(K27,AM27)</f>
        <v>17348</v>
      </c>
      <c r="BP27" s="121">
        <f>SUM(L27,AN27)</f>
        <v>1114582</v>
      </c>
      <c r="BQ27" s="121">
        <f>SUM(M27,AO27)</f>
        <v>96685</v>
      </c>
      <c r="BR27" s="121">
        <f>SUM(N27,AP27)</f>
        <v>80207</v>
      </c>
      <c r="BS27" s="121">
        <f>SUM(O27,AQ27)</f>
        <v>16478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1017897</v>
      </c>
      <c r="CB27" s="121">
        <f>SUM(X27,AZ27)</f>
        <v>1012690</v>
      </c>
      <c r="CC27" s="121">
        <f>SUM(Y27,BA27)</f>
        <v>3174</v>
      </c>
      <c r="CD27" s="121">
        <f>SUM(Z27,BB27)</f>
        <v>0</v>
      </c>
      <c r="CE27" s="121">
        <f>SUM(AA27,BC27)</f>
        <v>2033</v>
      </c>
      <c r="CF27" s="121">
        <f>SUM(AB27,BD27)</f>
        <v>442106</v>
      </c>
      <c r="CG27" s="121">
        <f>SUM(AC27,BE27)</f>
        <v>0</v>
      </c>
      <c r="CH27" s="121">
        <f>SUM(AD27,BF27)</f>
        <v>246631</v>
      </c>
      <c r="CI27" s="121">
        <f>SUM(AE27,BG27)</f>
        <v>1367165</v>
      </c>
    </row>
    <row r="28" spans="1:87" s="136" customFormat="1" ht="13.5" customHeight="1" x14ac:dyDescent="0.15">
      <c r="A28" s="119" t="s">
        <v>29</v>
      </c>
      <c r="B28" s="120" t="s">
        <v>385</v>
      </c>
      <c r="C28" s="119" t="s">
        <v>386</v>
      </c>
      <c r="D28" s="121">
        <f>+SUM(E28,J28)</f>
        <v>1873</v>
      </c>
      <c r="E28" s="121">
        <f>+SUM(F28:I28)</f>
        <v>1873</v>
      </c>
      <c r="F28" s="121">
        <v>0</v>
      </c>
      <c r="G28" s="121">
        <v>0</v>
      </c>
      <c r="H28" s="121">
        <v>1873</v>
      </c>
      <c r="I28" s="121">
        <v>0</v>
      </c>
      <c r="J28" s="121">
        <v>0</v>
      </c>
      <c r="K28" s="121">
        <v>0</v>
      </c>
      <c r="L28" s="121">
        <f>+SUM(M28,R28,V28,W28,AC28)</f>
        <v>1783226</v>
      </c>
      <c r="M28" s="121">
        <f>+SUM(N28:Q28)</f>
        <v>413948</v>
      </c>
      <c r="N28" s="121">
        <v>29049</v>
      </c>
      <c r="O28" s="121">
        <v>297752</v>
      </c>
      <c r="P28" s="121">
        <v>87147</v>
      </c>
      <c r="Q28" s="121">
        <v>0</v>
      </c>
      <c r="R28" s="121">
        <f>+SUM(S28:U28)</f>
        <v>33397</v>
      </c>
      <c r="S28" s="121">
        <v>28331</v>
      </c>
      <c r="T28" s="121">
        <v>5066</v>
      </c>
      <c r="U28" s="121">
        <v>0</v>
      </c>
      <c r="V28" s="121">
        <v>0</v>
      </c>
      <c r="W28" s="121">
        <f>+SUM(X28:AA28)</f>
        <v>1332456</v>
      </c>
      <c r="X28" s="121">
        <v>349020</v>
      </c>
      <c r="Y28" s="121">
        <v>915978</v>
      </c>
      <c r="Z28" s="121">
        <v>67458</v>
      </c>
      <c r="AA28" s="121">
        <v>0</v>
      </c>
      <c r="AB28" s="121">
        <v>0</v>
      </c>
      <c r="AC28" s="121">
        <v>3425</v>
      </c>
      <c r="AD28" s="121">
        <v>118228</v>
      </c>
      <c r="AE28" s="121">
        <f>+SUM(D28,L28,AD28)</f>
        <v>1903327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16696</v>
      </c>
      <c r="AO28" s="121">
        <f>+SUM(AP28:AS28)</f>
        <v>14524</v>
      </c>
      <c r="AP28" s="121">
        <v>0</v>
      </c>
      <c r="AQ28" s="121">
        <v>14524</v>
      </c>
      <c r="AR28" s="121">
        <v>0</v>
      </c>
      <c r="AS28" s="121">
        <v>0</v>
      </c>
      <c r="AT28" s="121">
        <f>+SUM(AU28:AW28)</f>
        <v>2172</v>
      </c>
      <c r="AU28" s="121">
        <v>419</v>
      </c>
      <c r="AV28" s="121">
        <v>1252</v>
      </c>
      <c r="AW28" s="121">
        <v>501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16696</v>
      </c>
      <c r="BH28" s="121">
        <f>SUM(D28,AF28)</f>
        <v>1873</v>
      </c>
      <c r="BI28" s="121">
        <f>SUM(E28,AG28)</f>
        <v>1873</v>
      </c>
      <c r="BJ28" s="121">
        <f>SUM(F28,AH28)</f>
        <v>0</v>
      </c>
      <c r="BK28" s="121">
        <f>SUM(G28,AI28)</f>
        <v>0</v>
      </c>
      <c r="BL28" s="121">
        <f>SUM(H28,AJ28)</f>
        <v>1873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1799922</v>
      </c>
      <c r="BQ28" s="121">
        <f>SUM(M28,AO28)</f>
        <v>428472</v>
      </c>
      <c r="BR28" s="121">
        <f>SUM(N28,AP28)</f>
        <v>29049</v>
      </c>
      <c r="BS28" s="121">
        <f>SUM(O28,AQ28)</f>
        <v>312276</v>
      </c>
      <c r="BT28" s="121">
        <f>SUM(P28,AR28)</f>
        <v>87147</v>
      </c>
      <c r="BU28" s="121">
        <f>SUM(Q28,AS28)</f>
        <v>0</v>
      </c>
      <c r="BV28" s="121">
        <f>SUM(R28,AT28)</f>
        <v>35569</v>
      </c>
      <c r="BW28" s="121">
        <f>SUM(S28,AU28)</f>
        <v>28750</v>
      </c>
      <c r="BX28" s="121">
        <f>SUM(T28,AV28)</f>
        <v>6318</v>
      </c>
      <c r="BY28" s="121">
        <f>SUM(U28,AW28)</f>
        <v>501</v>
      </c>
      <c r="BZ28" s="121">
        <f>SUM(V28,AX28)</f>
        <v>0</v>
      </c>
      <c r="CA28" s="121">
        <f>SUM(W28,AY28)</f>
        <v>1332456</v>
      </c>
      <c r="CB28" s="121">
        <f>SUM(X28,AZ28)</f>
        <v>349020</v>
      </c>
      <c r="CC28" s="121">
        <f>SUM(Y28,BA28)</f>
        <v>915978</v>
      </c>
      <c r="CD28" s="121">
        <f>SUM(Z28,BB28)</f>
        <v>67458</v>
      </c>
      <c r="CE28" s="121">
        <f>SUM(AA28,BC28)</f>
        <v>0</v>
      </c>
      <c r="CF28" s="121">
        <f>SUM(AB28,BD28)</f>
        <v>0</v>
      </c>
      <c r="CG28" s="121">
        <f>SUM(AC28,BE28)</f>
        <v>3425</v>
      </c>
      <c r="CH28" s="121">
        <f>SUM(AD28,BF28)</f>
        <v>118228</v>
      </c>
      <c r="CI28" s="121">
        <f>SUM(AE28,BG28)</f>
        <v>1920023</v>
      </c>
    </row>
    <row r="29" spans="1:87" s="136" customFormat="1" ht="13.5" customHeight="1" x14ac:dyDescent="0.15">
      <c r="A29" s="119" t="s">
        <v>29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28255</v>
      </c>
      <c r="L29" s="121">
        <f>+SUM(M29,R29,V29,W29,AC29)</f>
        <v>361709</v>
      </c>
      <c r="M29" s="121">
        <f>+SUM(N29:Q29)</f>
        <v>31499</v>
      </c>
      <c r="N29" s="121">
        <v>13956</v>
      </c>
      <c r="O29" s="121">
        <v>17543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330210</v>
      </c>
      <c r="X29" s="121">
        <v>330210</v>
      </c>
      <c r="Y29" s="121">
        <v>0</v>
      </c>
      <c r="Z29" s="121">
        <v>0</v>
      </c>
      <c r="AA29" s="121">
        <v>0</v>
      </c>
      <c r="AB29" s="121">
        <v>423566</v>
      </c>
      <c r="AC29" s="121">
        <v>0</v>
      </c>
      <c r="AD29" s="121">
        <v>0</v>
      </c>
      <c r="AE29" s="121">
        <f>+SUM(D29,L29,AD29)</f>
        <v>361709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5813</v>
      </c>
      <c r="AN29" s="121">
        <f>+SUM(AO29,AT29,AX29,AY29,BE29)</f>
        <v>34410</v>
      </c>
      <c r="AO29" s="121">
        <f>+SUM(AP29:AS29)</f>
        <v>7574</v>
      </c>
      <c r="AP29" s="121">
        <v>7574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26836</v>
      </c>
      <c r="AZ29" s="121">
        <v>26836</v>
      </c>
      <c r="BA29" s="121">
        <v>0</v>
      </c>
      <c r="BB29" s="121">
        <v>0</v>
      </c>
      <c r="BC29" s="121">
        <v>0</v>
      </c>
      <c r="BD29" s="121">
        <v>83256</v>
      </c>
      <c r="BE29" s="121">
        <v>0</v>
      </c>
      <c r="BF29" s="121">
        <v>0</v>
      </c>
      <c r="BG29" s="121">
        <f>+SUM(BF29,AN29,AF29)</f>
        <v>34410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34068</v>
      </c>
      <c r="BP29" s="121">
        <f>SUM(L29,AN29)</f>
        <v>396119</v>
      </c>
      <c r="BQ29" s="121">
        <f>SUM(M29,AO29)</f>
        <v>39073</v>
      </c>
      <c r="BR29" s="121">
        <f>SUM(N29,AP29)</f>
        <v>21530</v>
      </c>
      <c r="BS29" s="121">
        <f>SUM(O29,AQ29)</f>
        <v>17543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357046</v>
      </c>
      <c r="CB29" s="121">
        <f>SUM(X29,AZ29)</f>
        <v>357046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506822</v>
      </c>
      <c r="CG29" s="121">
        <f>SUM(AC29,BE29)</f>
        <v>0</v>
      </c>
      <c r="CH29" s="121">
        <f>SUM(AD29,BF29)</f>
        <v>0</v>
      </c>
      <c r="CI29" s="121">
        <f>SUM(AE29,BG29)</f>
        <v>396119</v>
      </c>
    </row>
    <row r="30" spans="1:87" s="136" customFormat="1" ht="13.5" customHeight="1" x14ac:dyDescent="0.15">
      <c r="A30" s="119" t="s">
        <v>29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39486</v>
      </c>
      <c r="L30" s="121">
        <f>+SUM(M30,R30,V30,W30,AC30)</f>
        <v>714779</v>
      </c>
      <c r="M30" s="121">
        <f>+SUM(N30:Q30)</f>
        <v>15938</v>
      </c>
      <c r="N30" s="121">
        <v>15938</v>
      </c>
      <c r="O30" s="121">
        <v>0</v>
      </c>
      <c r="P30" s="121">
        <v>0</v>
      </c>
      <c r="Q30" s="121">
        <v>0</v>
      </c>
      <c r="R30" s="121">
        <f>+SUM(S30:U30)</f>
        <v>640</v>
      </c>
      <c r="S30" s="121">
        <v>640</v>
      </c>
      <c r="T30" s="121">
        <v>0</v>
      </c>
      <c r="U30" s="121">
        <v>0</v>
      </c>
      <c r="V30" s="121">
        <v>0</v>
      </c>
      <c r="W30" s="121">
        <f>+SUM(X30:AA30)</f>
        <v>698201</v>
      </c>
      <c r="X30" s="121">
        <v>698201</v>
      </c>
      <c r="Y30" s="121">
        <v>0</v>
      </c>
      <c r="Z30" s="121">
        <v>0</v>
      </c>
      <c r="AA30" s="121">
        <v>0</v>
      </c>
      <c r="AB30" s="121">
        <v>591943</v>
      </c>
      <c r="AC30" s="121">
        <v>0</v>
      </c>
      <c r="AD30" s="121">
        <v>0</v>
      </c>
      <c r="AE30" s="121">
        <f>+SUM(D30,L30,AD30)</f>
        <v>714779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8290</v>
      </c>
      <c r="AN30" s="121">
        <f>+SUM(AO30,AT30,AX30,AY30,BE30)</f>
        <v>35430</v>
      </c>
      <c r="AO30" s="121">
        <f>+SUM(AP30:AS30)</f>
        <v>19357</v>
      </c>
      <c r="AP30" s="121">
        <v>19357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16073</v>
      </c>
      <c r="AZ30" s="121">
        <v>16073</v>
      </c>
      <c r="BA30" s="121">
        <v>0</v>
      </c>
      <c r="BB30" s="121">
        <v>0</v>
      </c>
      <c r="BC30" s="121">
        <v>0</v>
      </c>
      <c r="BD30" s="121">
        <v>118740</v>
      </c>
      <c r="BE30" s="121">
        <v>0</v>
      </c>
      <c r="BF30" s="121">
        <v>0</v>
      </c>
      <c r="BG30" s="121">
        <f>+SUM(BF30,AN30,AF30)</f>
        <v>35430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47776</v>
      </c>
      <c r="BP30" s="121">
        <f>SUM(L30,AN30)</f>
        <v>750209</v>
      </c>
      <c r="BQ30" s="121">
        <f>SUM(M30,AO30)</f>
        <v>35295</v>
      </c>
      <c r="BR30" s="121">
        <f>SUM(N30,AP30)</f>
        <v>35295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640</v>
      </c>
      <c r="BW30" s="121">
        <f>SUM(S30,AU30)</f>
        <v>640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714274</v>
      </c>
      <c r="CB30" s="121">
        <f>SUM(X30,AZ30)</f>
        <v>714274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710683</v>
      </c>
      <c r="CG30" s="121">
        <f>SUM(AC30,BE30)</f>
        <v>0</v>
      </c>
      <c r="CH30" s="121">
        <f>SUM(AD30,BF30)</f>
        <v>0</v>
      </c>
      <c r="CI30" s="121">
        <f>SUM(AE30,BG30)</f>
        <v>750209</v>
      </c>
    </row>
    <row r="31" spans="1:87" s="136" customFormat="1" ht="13.5" customHeight="1" x14ac:dyDescent="0.15">
      <c r="A31" s="119" t="s">
        <v>29</v>
      </c>
      <c r="B31" s="120" t="s">
        <v>394</v>
      </c>
      <c r="C31" s="119" t="s">
        <v>395</v>
      </c>
      <c r="D31" s="121">
        <f>+SUM(E31,J31)</f>
        <v>188812</v>
      </c>
      <c r="E31" s="121">
        <f>+SUM(F31:I31)</f>
        <v>188789</v>
      </c>
      <c r="F31" s="121">
        <v>0</v>
      </c>
      <c r="G31" s="121">
        <v>184635</v>
      </c>
      <c r="H31" s="121">
        <v>4154</v>
      </c>
      <c r="I31" s="121">
        <v>0</v>
      </c>
      <c r="J31" s="121">
        <v>23</v>
      </c>
      <c r="K31" s="121">
        <v>0</v>
      </c>
      <c r="L31" s="121">
        <f>+SUM(M31,R31,V31,W31,AC31)</f>
        <v>2095908</v>
      </c>
      <c r="M31" s="121">
        <f>+SUM(N31:Q31)</f>
        <v>633365</v>
      </c>
      <c r="N31" s="121">
        <v>196254</v>
      </c>
      <c r="O31" s="121">
        <v>267619</v>
      </c>
      <c r="P31" s="121">
        <v>169492</v>
      </c>
      <c r="Q31" s="121">
        <v>0</v>
      </c>
      <c r="R31" s="121">
        <f>+SUM(S31:U31)</f>
        <v>283039</v>
      </c>
      <c r="S31" s="121">
        <v>13484</v>
      </c>
      <c r="T31" s="121">
        <v>269555</v>
      </c>
      <c r="U31" s="121">
        <v>0</v>
      </c>
      <c r="V31" s="121">
        <v>2673</v>
      </c>
      <c r="W31" s="121">
        <f>+SUM(X31:AA31)</f>
        <v>1176831</v>
      </c>
      <c r="X31" s="121">
        <v>299406</v>
      </c>
      <c r="Y31" s="121">
        <v>795158</v>
      </c>
      <c r="Z31" s="121">
        <v>82267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2284720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216259</v>
      </c>
      <c r="AO31" s="121">
        <f>+SUM(AP31:AS31)</f>
        <v>25575</v>
      </c>
      <c r="AP31" s="121">
        <v>17050</v>
      </c>
      <c r="AQ31" s="121">
        <v>8525</v>
      </c>
      <c r="AR31" s="121">
        <v>0</v>
      </c>
      <c r="AS31" s="121">
        <v>0</v>
      </c>
      <c r="AT31" s="121">
        <f>+SUM(AU31:AW31)</f>
        <v>160962</v>
      </c>
      <c r="AU31" s="121">
        <v>0</v>
      </c>
      <c r="AV31" s="121">
        <v>160962</v>
      </c>
      <c r="AW31" s="121">
        <v>0</v>
      </c>
      <c r="AX31" s="121">
        <v>0</v>
      </c>
      <c r="AY31" s="121">
        <f>+SUM(AZ31:BC31)</f>
        <v>29722</v>
      </c>
      <c r="AZ31" s="121">
        <v>27635</v>
      </c>
      <c r="BA31" s="121">
        <v>2087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216259</v>
      </c>
      <c r="BH31" s="121">
        <f>SUM(D31,AF31)</f>
        <v>188812</v>
      </c>
      <c r="BI31" s="121">
        <f>SUM(E31,AG31)</f>
        <v>188789</v>
      </c>
      <c r="BJ31" s="121">
        <f>SUM(F31,AH31)</f>
        <v>0</v>
      </c>
      <c r="BK31" s="121">
        <f>SUM(G31,AI31)</f>
        <v>184635</v>
      </c>
      <c r="BL31" s="121">
        <f>SUM(H31,AJ31)</f>
        <v>4154</v>
      </c>
      <c r="BM31" s="121">
        <f>SUM(I31,AK31)</f>
        <v>0</v>
      </c>
      <c r="BN31" s="121">
        <f>SUM(J31,AL31)</f>
        <v>23</v>
      </c>
      <c r="BO31" s="121">
        <f>SUM(K31,AM31)</f>
        <v>0</v>
      </c>
      <c r="BP31" s="121">
        <f>SUM(L31,AN31)</f>
        <v>2312167</v>
      </c>
      <c r="BQ31" s="121">
        <f>SUM(M31,AO31)</f>
        <v>658940</v>
      </c>
      <c r="BR31" s="121">
        <f>SUM(N31,AP31)</f>
        <v>213304</v>
      </c>
      <c r="BS31" s="121">
        <f>SUM(O31,AQ31)</f>
        <v>276144</v>
      </c>
      <c r="BT31" s="121">
        <f>SUM(P31,AR31)</f>
        <v>169492</v>
      </c>
      <c r="BU31" s="121">
        <f>SUM(Q31,AS31)</f>
        <v>0</v>
      </c>
      <c r="BV31" s="121">
        <f>SUM(R31,AT31)</f>
        <v>444001</v>
      </c>
      <c r="BW31" s="121">
        <f>SUM(S31,AU31)</f>
        <v>13484</v>
      </c>
      <c r="BX31" s="121">
        <f>SUM(T31,AV31)</f>
        <v>430517</v>
      </c>
      <c r="BY31" s="121">
        <f>SUM(U31,AW31)</f>
        <v>0</v>
      </c>
      <c r="BZ31" s="121">
        <f>SUM(V31,AX31)</f>
        <v>2673</v>
      </c>
      <c r="CA31" s="121">
        <f>SUM(W31,AY31)</f>
        <v>1206553</v>
      </c>
      <c r="CB31" s="121">
        <f>SUM(X31,AZ31)</f>
        <v>327041</v>
      </c>
      <c r="CC31" s="121">
        <f>SUM(Y31,BA31)</f>
        <v>797245</v>
      </c>
      <c r="CD31" s="121">
        <f>SUM(Z31,BB31)</f>
        <v>82267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2500979</v>
      </c>
    </row>
    <row r="32" spans="1:87" s="136" customFormat="1" ht="13.5" customHeight="1" x14ac:dyDescent="0.15">
      <c r="A32" s="119" t="s">
        <v>29</v>
      </c>
      <c r="B32" s="120" t="s">
        <v>396</v>
      </c>
      <c r="C32" s="119" t="s">
        <v>397</v>
      </c>
      <c r="D32" s="121">
        <f>+SUM(E32,J32)</f>
        <v>934103</v>
      </c>
      <c r="E32" s="121">
        <f>+SUM(F32:I32)</f>
        <v>934103</v>
      </c>
      <c r="F32" s="121">
        <v>0</v>
      </c>
      <c r="G32" s="121">
        <v>934103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1229929</v>
      </c>
      <c r="M32" s="121">
        <f>+SUM(N32:Q32)</f>
        <v>375140</v>
      </c>
      <c r="N32" s="121">
        <v>66355</v>
      </c>
      <c r="O32" s="121">
        <v>198824</v>
      </c>
      <c r="P32" s="121">
        <v>109961</v>
      </c>
      <c r="Q32" s="121">
        <v>0</v>
      </c>
      <c r="R32" s="121">
        <f>+SUM(S32:U32)</f>
        <v>268516</v>
      </c>
      <c r="S32" s="121">
        <v>30939</v>
      </c>
      <c r="T32" s="121">
        <v>237577</v>
      </c>
      <c r="U32" s="121">
        <v>0</v>
      </c>
      <c r="V32" s="121">
        <v>1770</v>
      </c>
      <c r="W32" s="121">
        <f>+SUM(X32:AA32)</f>
        <v>584503</v>
      </c>
      <c r="X32" s="121">
        <v>350690</v>
      </c>
      <c r="Y32" s="121">
        <v>193475</v>
      </c>
      <c r="Z32" s="121">
        <v>40338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2164032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108625</v>
      </c>
      <c r="AO32" s="121">
        <f>+SUM(AP32:AS32)</f>
        <v>11945</v>
      </c>
      <c r="AP32" s="121">
        <v>11945</v>
      </c>
      <c r="AQ32" s="121">
        <v>0</v>
      </c>
      <c r="AR32" s="121">
        <v>0</v>
      </c>
      <c r="AS32" s="121">
        <v>0</v>
      </c>
      <c r="AT32" s="121">
        <f>+SUM(AU32:AW32)</f>
        <v>98</v>
      </c>
      <c r="AU32" s="121">
        <v>98</v>
      </c>
      <c r="AV32" s="121">
        <v>0</v>
      </c>
      <c r="AW32" s="121">
        <v>0</v>
      </c>
      <c r="AX32" s="121">
        <v>0</v>
      </c>
      <c r="AY32" s="121">
        <f>+SUM(AZ32:BC32)</f>
        <v>96582</v>
      </c>
      <c r="AZ32" s="121">
        <v>40632</v>
      </c>
      <c r="BA32" s="121">
        <v>55950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108625</v>
      </c>
      <c r="BH32" s="121">
        <f>SUM(D32,AF32)</f>
        <v>934103</v>
      </c>
      <c r="BI32" s="121">
        <f>SUM(E32,AG32)</f>
        <v>934103</v>
      </c>
      <c r="BJ32" s="121">
        <f>SUM(F32,AH32)</f>
        <v>0</v>
      </c>
      <c r="BK32" s="121">
        <f>SUM(G32,AI32)</f>
        <v>934103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1338554</v>
      </c>
      <c r="BQ32" s="121">
        <f>SUM(M32,AO32)</f>
        <v>387085</v>
      </c>
      <c r="BR32" s="121">
        <f>SUM(N32,AP32)</f>
        <v>78300</v>
      </c>
      <c r="BS32" s="121">
        <f>SUM(O32,AQ32)</f>
        <v>198824</v>
      </c>
      <c r="BT32" s="121">
        <f>SUM(P32,AR32)</f>
        <v>109961</v>
      </c>
      <c r="BU32" s="121">
        <f>SUM(Q32,AS32)</f>
        <v>0</v>
      </c>
      <c r="BV32" s="121">
        <f>SUM(R32,AT32)</f>
        <v>268614</v>
      </c>
      <c r="BW32" s="121">
        <f>SUM(S32,AU32)</f>
        <v>31037</v>
      </c>
      <c r="BX32" s="121">
        <f>SUM(T32,AV32)</f>
        <v>237577</v>
      </c>
      <c r="BY32" s="121">
        <f>SUM(U32,AW32)</f>
        <v>0</v>
      </c>
      <c r="BZ32" s="121">
        <f>SUM(V32,AX32)</f>
        <v>1770</v>
      </c>
      <c r="CA32" s="121">
        <f>SUM(W32,AY32)</f>
        <v>681085</v>
      </c>
      <c r="CB32" s="121">
        <f>SUM(X32,AZ32)</f>
        <v>391322</v>
      </c>
      <c r="CC32" s="121">
        <f>SUM(Y32,BA32)</f>
        <v>249425</v>
      </c>
      <c r="CD32" s="121">
        <f>SUM(Z32,BB32)</f>
        <v>40338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2272657</v>
      </c>
    </row>
    <row r="33" spans="1:87" s="136" customFormat="1" ht="13.5" customHeight="1" x14ac:dyDescent="0.15">
      <c r="A33" s="119" t="s">
        <v>29</v>
      </c>
      <c r="B33" s="120" t="s">
        <v>398</v>
      </c>
      <c r="C33" s="119" t="s">
        <v>399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7357</v>
      </c>
      <c r="L33" s="121">
        <f>+SUM(M33,R33,V33,W33,AC33)</f>
        <v>352826</v>
      </c>
      <c r="M33" s="121">
        <f>+SUM(N33:Q33)</f>
        <v>13481</v>
      </c>
      <c r="N33" s="121">
        <v>13481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339345</v>
      </c>
      <c r="X33" s="121">
        <v>337382</v>
      </c>
      <c r="Y33" s="121">
        <v>0</v>
      </c>
      <c r="Z33" s="121">
        <v>0</v>
      </c>
      <c r="AA33" s="121">
        <v>1963</v>
      </c>
      <c r="AB33" s="121">
        <v>98439</v>
      </c>
      <c r="AC33" s="121">
        <v>0</v>
      </c>
      <c r="AD33" s="121">
        <v>0</v>
      </c>
      <c r="AE33" s="121">
        <f>+SUM(D33,L33,AD33)</f>
        <v>352826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431</v>
      </c>
      <c r="AN33" s="121">
        <f>+SUM(AO33,AT33,AX33,AY33,BE33)</f>
        <v>43706</v>
      </c>
      <c r="AO33" s="121">
        <f>+SUM(AP33:AS33)</f>
        <v>3370</v>
      </c>
      <c r="AP33" s="121">
        <v>3370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40336</v>
      </c>
      <c r="AZ33" s="121">
        <v>36669</v>
      </c>
      <c r="BA33" s="121">
        <v>0</v>
      </c>
      <c r="BB33" s="121">
        <v>0</v>
      </c>
      <c r="BC33" s="121">
        <v>3667</v>
      </c>
      <c r="BD33" s="121">
        <v>20620</v>
      </c>
      <c r="BE33" s="121">
        <v>0</v>
      </c>
      <c r="BF33" s="121">
        <v>0</v>
      </c>
      <c r="BG33" s="121">
        <f>+SUM(BF33,AN33,AF33)</f>
        <v>43706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7788</v>
      </c>
      <c r="BP33" s="121">
        <f>SUM(L33,AN33)</f>
        <v>396532</v>
      </c>
      <c r="BQ33" s="121">
        <f>SUM(M33,AO33)</f>
        <v>16851</v>
      </c>
      <c r="BR33" s="121">
        <f>SUM(N33,AP33)</f>
        <v>16851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379681</v>
      </c>
      <c r="CB33" s="121">
        <f>SUM(X33,AZ33)</f>
        <v>374051</v>
      </c>
      <c r="CC33" s="121">
        <f>SUM(Y33,BA33)</f>
        <v>0</v>
      </c>
      <c r="CD33" s="121">
        <f>SUM(Z33,BB33)</f>
        <v>0</v>
      </c>
      <c r="CE33" s="121">
        <f>SUM(AA33,BC33)</f>
        <v>5630</v>
      </c>
      <c r="CF33" s="121">
        <f>SUM(AB33,BD33)</f>
        <v>119059</v>
      </c>
      <c r="CG33" s="121">
        <f>SUM(AC33,BE33)</f>
        <v>0</v>
      </c>
      <c r="CH33" s="121">
        <f>SUM(AD33,BF33)</f>
        <v>0</v>
      </c>
      <c r="CI33" s="121">
        <f>SUM(AE33,BG33)</f>
        <v>396532</v>
      </c>
    </row>
    <row r="34" spans="1:87" s="136" customFormat="1" ht="13.5" customHeight="1" x14ac:dyDescent="0.15">
      <c r="A34" s="119" t="s">
        <v>29</v>
      </c>
      <c r="B34" s="120" t="s">
        <v>400</v>
      </c>
      <c r="C34" s="119" t="s">
        <v>401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28705</v>
      </c>
      <c r="L34" s="121">
        <f>+SUM(M34,R34,V34,W34,AC34)</f>
        <v>458838</v>
      </c>
      <c r="M34" s="121">
        <f>+SUM(N34:Q34)</f>
        <v>107439</v>
      </c>
      <c r="N34" s="121">
        <v>28118</v>
      </c>
      <c r="O34" s="121">
        <v>63457</v>
      </c>
      <c r="P34" s="121">
        <v>15864</v>
      </c>
      <c r="Q34" s="121">
        <v>0</v>
      </c>
      <c r="R34" s="121">
        <f>+SUM(S34:U34)</f>
        <v>2734</v>
      </c>
      <c r="S34" s="121">
        <v>2696</v>
      </c>
      <c r="T34" s="121">
        <v>38</v>
      </c>
      <c r="U34" s="121">
        <v>0</v>
      </c>
      <c r="V34" s="121">
        <v>0</v>
      </c>
      <c r="W34" s="121">
        <f>+SUM(X34:AA34)</f>
        <v>348665</v>
      </c>
      <c r="X34" s="121">
        <v>348653</v>
      </c>
      <c r="Y34" s="121">
        <v>0</v>
      </c>
      <c r="Z34" s="121">
        <v>12</v>
      </c>
      <c r="AA34" s="121">
        <v>0</v>
      </c>
      <c r="AB34" s="121">
        <v>430331</v>
      </c>
      <c r="AC34" s="121">
        <v>0</v>
      </c>
      <c r="AD34" s="121">
        <v>7750</v>
      </c>
      <c r="AE34" s="121">
        <f>+SUM(D34,L34,AD34)</f>
        <v>466588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4727</v>
      </c>
      <c r="AN34" s="121">
        <f>+SUM(AO34,AT34,AX34,AY34,BE34)</f>
        <v>4913</v>
      </c>
      <c r="AO34" s="121">
        <f>+SUM(AP34:AS34)</f>
        <v>4913</v>
      </c>
      <c r="AP34" s="121">
        <v>4913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67710</v>
      </c>
      <c r="BE34" s="121">
        <v>0</v>
      </c>
      <c r="BF34" s="121">
        <v>5426</v>
      </c>
      <c r="BG34" s="121">
        <f>+SUM(BF34,AN34,AF34)</f>
        <v>10339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33432</v>
      </c>
      <c r="BP34" s="121">
        <f>SUM(L34,AN34)</f>
        <v>463751</v>
      </c>
      <c r="BQ34" s="121">
        <f>SUM(M34,AO34)</f>
        <v>112352</v>
      </c>
      <c r="BR34" s="121">
        <f>SUM(N34,AP34)</f>
        <v>33031</v>
      </c>
      <c r="BS34" s="121">
        <f>SUM(O34,AQ34)</f>
        <v>63457</v>
      </c>
      <c r="BT34" s="121">
        <f>SUM(P34,AR34)</f>
        <v>15864</v>
      </c>
      <c r="BU34" s="121">
        <f>SUM(Q34,AS34)</f>
        <v>0</v>
      </c>
      <c r="BV34" s="121">
        <f>SUM(R34,AT34)</f>
        <v>2734</v>
      </c>
      <c r="BW34" s="121">
        <f>SUM(S34,AU34)</f>
        <v>2696</v>
      </c>
      <c r="BX34" s="121">
        <f>SUM(T34,AV34)</f>
        <v>38</v>
      </c>
      <c r="BY34" s="121">
        <f>SUM(U34,AW34)</f>
        <v>0</v>
      </c>
      <c r="BZ34" s="121">
        <f>SUM(V34,AX34)</f>
        <v>0</v>
      </c>
      <c r="CA34" s="121">
        <f>SUM(W34,AY34)</f>
        <v>348665</v>
      </c>
      <c r="CB34" s="121">
        <f>SUM(X34,AZ34)</f>
        <v>348653</v>
      </c>
      <c r="CC34" s="121">
        <f>SUM(Y34,BA34)</f>
        <v>0</v>
      </c>
      <c r="CD34" s="121">
        <f>SUM(Z34,BB34)</f>
        <v>12</v>
      </c>
      <c r="CE34" s="121">
        <f>SUM(AA34,BC34)</f>
        <v>0</v>
      </c>
      <c r="CF34" s="121">
        <f>SUM(AB34,BD34)</f>
        <v>498041</v>
      </c>
      <c r="CG34" s="121">
        <f>SUM(AC34,BE34)</f>
        <v>0</v>
      </c>
      <c r="CH34" s="121">
        <f>SUM(AD34,BF34)</f>
        <v>13176</v>
      </c>
      <c r="CI34" s="121">
        <f>SUM(AE34,BG34)</f>
        <v>476927</v>
      </c>
    </row>
    <row r="35" spans="1:87" s="136" customFormat="1" ht="13.5" customHeight="1" x14ac:dyDescent="0.15">
      <c r="A35" s="119" t="s">
        <v>29</v>
      </c>
      <c r="B35" s="120" t="s">
        <v>402</v>
      </c>
      <c r="C35" s="119" t="s">
        <v>403</v>
      </c>
      <c r="D35" s="121">
        <f>+SUM(E35,J35)</f>
        <v>88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88</v>
      </c>
      <c r="K35" s="121">
        <v>333797</v>
      </c>
      <c r="L35" s="121">
        <f>+SUM(M35,R35,V35,W35,AC35)</f>
        <v>3771929</v>
      </c>
      <c r="M35" s="121">
        <f>+SUM(N35:Q35)</f>
        <v>1649431</v>
      </c>
      <c r="N35" s="121">
        <v>362817</v>
      </c>
      <c r="O35" s="121">
        <v>1286614</v>
      </c>
      <c r="P35" s="121">
        <v>0</v>
      </c>
      <c r="Q35" s="121">
        <v>0</v>
      </c>
      <c r="R35" s="121">
        <f>+SUM(S35:U35)</f>
        <v>1008199</v>
      </c>
      <c r="S35" s="121">
        <v>1008199</v>
      </c>
      <c r="T35" s="121">
        <v>0</v>
      </c>
      <c r="U35" s="121">
        <v>0</v>
      </c>
      <c r="V35" s="121">
        <v>0</v>
      </c>
      <c r="W35" s="121">
        <f>+SUM(X35:AA35)</f>
        <v>1114299</v>
      </c>
      <c r="X35" s="121">
        <v>1107733</v>
      </c>
      <c r="Y35" s="121">
        <v>6566</v>
      </c>
      <c r="Z35" s="121">
        <v>0</v>
      </c>
      <c r="AA35" s="121">
        <v>0</v>
      </c>
      <c r="AB35" s="121">
        <v>1210792</v>
      </c>
      <c r="AC35" s="121">
        <v>0</v>
      </c>
      <c r="AD35" s="121">
        <v>0</v>
      </c>
      <c r="AE35" s="121">
        <f>+SUM(D35,L35,AD35)</f>
        <v>3772017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88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88</v>
      </c>
      <c r="BO35" s="121">
        <f>SUM(K35,AM35)</f>
        <v>333797</v>
      </c>
      <c r="BP35" s="121">
        <f>SUM(L35,AN35)</f>
        <v>3771929</v>
      </c>
      <c r="BQ35" s="121">
        <f>SUM(M35,AO35)</f>
        <v>1649431</v>
      </c>
      <c r="BR35" s="121">
        <f>SUM(N35,AP35)</f>
        <v>362817</v>
      </c>
      <c r="BS35" s="121">
        <f>SUM(O35,AQ35)</f>
        <v>1286614</v>
      </c>
      <c r="BT35" s="121">
        <f>SUM(P35,AR35)</f>
        <v>0</v>
      </c>
      <c r="BU35" s="121">
        <f>SUM(Q35,AS35)</f>
        <v>0</v>
      </c>
      <c r="BV35" s="121">
        <f>SUM(R35,AT35)</f>
        <v>1008199</v>
      </c>
      <c r="BW35" s="121">
        <f>SUM(S35,AU35)</f>
        <v>1008199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1114299</v>
      </c>
      <c r="CB35" s="121">
        <f>SUM(X35,AZ35)</f>
        <v>1107733</v>
      </c>
      <c r="CC35" s="121">
        <f>SUM(Y35,BA35)</f>
        <v>6566</v>
      </c>
      <c r="CD35" s="121">
        <f>SUM(Z35,BB35)</f>
        <v>0</v>
      </c>
      <c r="CE35" s="121">
        <f>SUM(AA35,BC35)</f>
        <v>0</v>
      </c>
      <c r="CF35" s="121">
        <f>SUM(AB35,BD35)</f>
        <v>1210792</v>
      </c>
      <c r="CG35" s="121">
        <f>SUM(AC35,BE35)</f>
        <v>0</v>
      </c>
      <c r="CH35" s="121">
        <f>SUM(AD35,BF35)</f>
        <v>0</v>
      </c>
      <c r="CI35" s="121">
        <f>SUM(AE35,BG35)</f>
        <v>3772017</v>
      </c>
    </row>
    <row r="36" spans="1:87" s="136" customFormat="1" ht="13.5" customHeight="1" x14ac:dyDescent="0.15">
      <c r="A36" s="119" t="s">
        <v>29</v>
      </c>
      <c r="B36" s="120" t="s">
        <v>404</v>
      </c>
      <c r="C36" s="119" t="s">
        <v>405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345583</v>
      </c>
      <c r="M36" s="121">
        <f>+SUM(N36:Q36)</f>
        <v>208619</v>
      </c>
      <c r="N36" s="121">
        <v>13908</v>
      </c>
      <c r="O36" s="121">
        <v>194711</v>
      </c>
      <c r="P36" s="121">
        <v>0</v>
      </c>
      <c r="Q36" s="121">
        <v>0</v>
      </c>
      <c r="R36" s="121">
        <f>+SUM(S36:U36)</f>
        <v>17911</v>
      </c>
      <c r="S36" s="121">
        <v>17911</v>
      </c>
      <c r="T36" s="121">
        <v>0</v>
      </c>
      <c r="U36" s="121">
        <v>0</v>
      </c>
      <c r="V36" s="121">
        <v>15498</v>
      </c>
      <c r="W36" s="121">
        <f>+SUM(X36:AA36)</f>
        <v>103555</v>
      </c>
      <c r="X36" s="121">
        <v>103555</v>
      </c>
      <c r="Y36" s="121">
        <v>0</v>
      </c>
      <c r="Z36" s="121">
        <v>0</v>
      </c>
      <c r="AA36" s="121">
        <v>0</v>
      </c>
      <c r="AB36" s="121">
        <v>526255</v>
      </c>
      <c r="AC36" s="121">
        <v>0</v>
      </c>
      <c r="AD36" s="121">
        <v>32613</v>
      </c>
      <c r="AE36" s="121">
        <f>+SUM(D36,L36,AD36)</f>
        <v>378196</v>
      </c>
      <c r="AF36" s="121">
        <f>+SUM(AG36,AL36)</f>
        <v>48927</v>
      </c>
      <c r="AG36" s="121">
        <f>+SUM(AH36:AK36)</f>
        <v>48927</v>
      </c>
      <c r="AH36" s="121">
        <v>0</v>
      </c>
      <c r="AI36" s="121">
        <v>48927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156627</v>
      </c>
      <c r="AO36" s="121">
        <f>+SUM(AP36:AS36)</f>
        <v>6500</v>
      </c>
      <c r="AP36" s="121">
        <v>6500</v>
      </c>
      <c r="AQ36" s="121">
        <v>0</v>
      </c>
      <c r="AR36" s="121">
        <v>0</v>
      </c>
      <c r="AS36" s="121">
        <v>0</v>
      </c>
      <c r="AT36" s="121">
        <f>+SUM(AU36:AW36)</f>
        <v>33674</v>
      </c>
      <c r="AU36" s="121">
        <v>0</v>
      </c>
      <c r="AV36" s="121">
        <v>33674</v>
      </c>
      <c r="AW36" s="121">
        <v>0</v>
      </c>
      <c r="AX36" s="121">
        <v>0</v>
      </c>
      <c r="AY36" s="121">
        <f>+SUM(AZ36:BC36)</f>
        <v>116453</v>
      </c>
      <c r="AZ36" s="121">
        <v>35736</v>
      </c>
      <c r="BA36" s="121">
        <v>67613</v>
      </c>
      <c r="BB36" s="121">
        <v>12441</v>
      </c>
      <c r="BC36" s="121">
        <v>663</v>
      </c>
      <c r="BD36" s="121">
        <v>0</v>
      </c>
      <c r="BE36" s="121">
        <v>0</v>
      </c>
      <c r="BF36" s="121">
        <v>0</v>
      </c>
      <c r="BG36" s="121">
        <f>+SUM(BF36,AN36,AF36)</f>
        <v>205554</v>
      </c>
      <c r="BH36" s="121">
        <f>SUM(D36,AF36)</f>
        <v>48927</v>
      </c>
      <c r="BI36" s="121">
        <f>SUM(E36,AG36)</f>
        <v>48927</v>
      </c>
      <c r="BJ36" s="121">
        <f>SUM(F36,AH36)</f>
        <v>0</v>
      </c>
      <c r="BK36" s="121">
        <f>SUM(G36,AI36)</f>
        <v>48927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502210</v>
      </c>
      <c r="BQ36" s="121">
        <f>SUM(M36,AO36)</f>
        <v>215119</v>
      </c>
      <c r="BR36" s="121">
        <f>SUM(N36,AP36)</f>
        <v>20408</v>
      </c>
      <c r="BS36" s="121">
        <f>SUM(O36,AQ36)</f>
        <v>194711</v>
      </c>
      <c r="BT36" s="121">
        <f>SUM(P36,AR36)</f>
        <v>0</v>
      </c>
      <c r="BU36" s="121">
        <f>SUM(Q36,AS36)</f>
        <v>0</v>
      </c>
      <c r="BV36" s="121">
        <f>SUM(R36,AT36)</f>
        <v>51585</v>
      </c>
      <c r="BW36" s="121">
        <f>SUM(S36,AU36)</f>
        <v>17911</v>
      </c>
      <c r="BX36" s="121">
        <f>SUM(T36,AV36)</f>
        <v>33674</v>
      </c>
      <c r="BY36" s="121">
        <f>SUM(U36,AW36)</f>
        <v>0</v>
      </c>
      <c r="BZ36" s="121">
        <f>SUM(V36,AX36)</f>
        <v>15498</v>
      </c>
      <c r="CA36" s="121">
        <f>SUM(W36,AY36)</f>
        <v>220008</v>
      </c>
      <c r="CB36" s="121">
        <f>SUM(X36,AZ36)</f>
        <v>139291</v>
      </c>
      <c r="CC36" s="121">
        <f>SUM(Y36,BA36)</f>
        <v>67613</v>
      </c>
      <c r="CD36" s="121">
        <f>SUM(Z36,BB36)</f>
        <v>12441</v>
      </c>
      <c r="CE36" s="121">
        <f>SUM(AA36,BC36)</f>
        <v>663</v>
      </c>
      <c r="CF36" s="121">
        <f>SUM(AB36,BD36)</f>
        <v>526255</v>
      </c>
      <c r="CG36" s="121">
        <f>SUM(AC36,BE36)</f>
        <v>0</v>
      </c>
      <c r="CH36" s="121">
        <f>SUM(AD36,BF36)</f>
        <v>32613</v>
      </c>
      <c r="CI36" s="121">
        <f>SUM(AE36,BG36)</f>
        <v>583750</v>
      </c>
    </row>
    <row r="37" spans="1:87" s="136" customFormat="1" ht="13.5" customHeight="1" x14ac:dyDescent="0.15">
      <c r="A37" s="119" t="s">
        <v>29</v>
      </c>
      <c r="B37" s="120" t="s">
        <v>408</v>
      </c>
      <c r="C37" s="119" t="s">
        <v>409</v>
      </c>
      <c r="D37" s="121">
        <f>+SUM(E37,J37)</f>
        <v>21</v>
      </c>
      <c r="E37" s="121">
        <f>+SUM(F37:I37)</f>
        <v>11</v>
      </c>
      <c r="F37" s="121">
        <v>0</v>
      </c>
      <c r="G37" s="121">
        <v>0</v>
      </c>
      <c r="H37" s="121">
        <v>11</v>
      </c>
      <c r="I37" s="121">
        <v>0</v>
      </c>
      <c r="J37" s="121">
        <v>10</v>
      </c>
      <c r="K37" s="121">
        <v>4965</v>
      </c>
      <c r="L37" s="121">
        <f>+SUM(M37,R37,V37,W37,AC37)</f>
        <v>514968</v>
      </c>
      <c r="M37" s="121">
        <f>+SUM(N37:Q37)</f>
        <v>36434</v>
      </c>
      <c r="N37" s="121">
        <v>24289</v>
      </c>
      <c r="O37" s="121">
        <v>12145</v>
      </c>
      <c r="P37" s="121">
        <v>0</v>
      </c>
      <c r="Q37" s="121">
        <v>0</v>
      </c>
      <c r="R37" s="121">
        <f>+SUM(S37:U37)</f>
        <v>320</v>
      </c>
      <c r="S37" s="121">
        <v>320</v>
      </c>
      <c r="T37" s="121">
        <v>0</v>
      </c>
      <c r="U37" s="121">
        <v>0</v>
      </c>
      <c r="V37" s="121">
        <v>0</v>
      </c>
      <c r="W37" s="121">
        <f>+SUM(X37:AA37)</f>
        <v>478214</v>
      </c>
      <c r="X37" s="121">
        <v>466510</v>
      </c>
      <c r="Y37" s="121">
        <v>1073</v>
      </c>
      <c r="Z37" s="121">
        <v>0</v>
      </c>
      <c r="AA37" s="121">
        <v>10631</v>
      </c>
      <c r="AB37" s="121">
        <v>409002</v>
      </c>
      <c r="AC37" s="121">
        <v>0</v>
      </c>
      <c r="AD37" s="121">
        <v>367324</v>
      </c>
      <c r="AE37" s="121">
        <f>+SUM(D37,L37,AD37)</f>
        <v>882313</v>
      </c>
      <c r="AF37" s="121">
        <f>+SUM(AG37,AL37)</f>
        <v>1078</v>
      </c>
      <c r="AG37" s="121">
        <f>+SUM(AH37:AK37)</f>
        <v>1078</v>
      </c>
      <c r="AH37" s="121">
        <v>0</v>
      </c>
      <c r="AI37" s="121">
        <v>0</v>
      </c>
      <c r="AJ37" s="121">
        <v>0</v>
      </c>
      <c r="AK37" s="121">
        <v>1078</v>
      </c>
      <c r="AL37" s="121">
        <v>0</v>
      </c>
      <c r="AM37" s="121">
        <v>0</v>
      </c>
      <c r="AN37" s="121">
        <f>+SUM(AO37,AT37,AX37,AY37,BE37)</f>
        <v>151165</v>
      </c>
      <c r="AO37" s="121">
        <f>+SUM(AP37:AS37)</f>
        <v>24289</v>
      </c>
      <c r="AP37" s="121">
        <v>24289</v>
      </c>
      <c r="AQ37" s="121">
        <v>0</v>
      </c>
      <c r="AR37" s="121">
        <v>0</v>
      </c>
      <c r="AS37" s="121">
        <v>0</v>
      </c>
      <c r="AT37" s="121">
        <f>+SUM(AU37:AW37)</f>
        <v>58342</v>
      </c>
      <c r="AU37" s="121">
        <v>0</v>
      </c>
      <c r="AV37" s="121">
        <v>0</v>
      </c>
      <c r="AW37" s="121">
        <v>58342</v>
      </c>
      <c r="AX37" s="121">
        <v>0</v>
      </c>
      <c r="AY37" s="121">
        <f>+SUM(AZ37:BC37)</f>
        <v>68534</v>
      </c>
      <c r="AZ37" s="121">
        <v>23210</v>
      </c>
      <c r="BA37" s="121">
        <v>0</v>
      </c>
      <c r="BB37" s="121">
        <v>0</v>
      </c>
      <c r="BC37" s="121">
        <v>45324</v>
      </c>
      <c r="BD37" s="121">
        <v>0</v>
      </c>
      <c r="BE37" s="121">
        <v>0</v>
      </c>
      <c r="BF37" s="121">
        <v>24146</v>
      </c>
      <c r="BG37" s="121">
        <f>+SUM(BF37,AN37,AF37)</f>
        <v>176389</v>
      </c>
      <c r="BH37" s="121">
        <f>SUM(D37,AF37)</f>
        <v>1099</v>
      </c>
      <c r="BI37" s="121">
        <f>SUM(E37,AG37)</f>
        <v>1089</v>
      </c>
      <c r="BJ37" s="121">
        <f>SUM(F37,AH37)</f>
        <v>0</v>
      </c>
      <c r="BK37" s="121">
        <f>SUM(G37,AI37)</f>
        <v>0</v>
      </c>
      <c r="BL37" s="121">
        <f>SUM(H37,AJ37)</f>
        <v>11</v>
      </c>
      <c r="BM37" s="121">
        <f>SUM(I37,AK37)</f>
        <v>1078</v>
      </c>
      <c r="BN37" s="121">
        <f>SUM(J37,AL37)</f>
        <v>10</v>
      </c>
      <c r="BO37" s="121">
        <f>SUM(K37,AM37)</f>
        <v>4965</v>
      </c>
      <c r="BP37" s="121">
        <f>SUM(L37,AN37)</f>
        <v>666133</v>
      </c>
      <c r="BQ37" s="121">
        <f>SUM(M37,AO37)</f>
        <v>60723</v>
      </c>
      <c r="BR37" s="121">
        <f>SUM(N37,AP37)</f>
        <v>48578</v>
      </c>
      <c r="BS37" s="121">
        <f>SUM(O37,AQ37)</f>
        <v>12145</v>
      </c>
      <c r="BT37" s="121">
        <f>SUM(P37,AR37)</f>
        <v>0</v>
      </c>
      <c r="BU37" s="121">
        <f>SUM(Q37,AS37)</f>
        <v>0</v>
      </c>
      <c r="BV37" s="121">
        <f>SUM(R37,AT37)</f>
        <v>58662</v>
      </c>
      <c r="BW37" s="121">
        <f>SUM(S37,AU37)</f>
        <v>320</v>
      </c>
      <c r="BX37" s="121">
        <f>SUM(T37,AV37)</f>
        <v>0</v>
      </c>
      <c r="BY37" s="121">
        <f>SUM(U37,AW37)</f>
        <v>58342</v>
      </c>
      <c r="BZ37" s="121">
        <f>SUM(V37,AX37)</f>
        <v>0</v>
      </c>
      <c r="CA37" s="121">
        <f>SUM(W37,AY37)</f>
        <v>546748</v>
      </c>
      <c r="CB37" s="121">
        <f>SUM(X37,AZ37)</f>
        <v>489720</v>
      </c>
      <c r="CC37" s="121">
        <f>SUM(Y37,BA37)</f>
        <v>1073</v>
      </c>
      <c r="CD37" s="121">
        <f>SUM(Z37,BB37)</f>
        <v>0</v>
      </c>
      <c r="CE37" s="121">
        <f>SUM(AA37,BC37)</f>
        <v>55955</v>
      </c>
      <c r="CF37" s="121">
        <f>SUM(AB37,BD37)</f>
        <v>409002</v>
      </c>
      <c r="CG37" s="121">
        <f>SUM(AC37,BE37)</f>
        <v>0</v>
      </c>
      <c r="CH37" s="121">
        <f>SUM(AD37,BF37)</f>
        <v>391470</v>
      </c>
      <c r="CI37" s="121">
        <f>SUM(AE37,BG37)</f>
        <v>1058702</v>
      </c>
    </row>
    <row r="38" spans="1:87" s="136" customFormat="1" ht="13.5" customHeight="1" x14ac:dyDescent="0.15">
      <c r="A38" s="119" t="s">
        <v>29</v>
      </c>
      <c r="B38" s="120" t="s">
        <v>412</v>
      </c>
      <c r="C38" s="119" t="s">
        <v>413</v>
      </c>
      <c r="D38" s="121">
        <f>+SUM(E38,J38)</f>
        <v>79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79</v>
      </c>
      <c r="K38" s="121">
        <v>6353</v>
      </c>
      <c r="L38" s="121">
        <f>+SUM(M38,R38,V38,W38,AC38)</f>
        <v>411734</v>
      </c>
      <c r="M38" s="121">
        <f>+SUM(N38:Q38)</f>
        <v>318173</v>
      </c>
      <c r="N38" s="121">
        <v>74766</v>
      </c>
      <c r="O38" s="121">
        <v>243407</v>
      </c>
      <c r="P38" s="121">
        <v>0</v>
      </c>
      <c r="Q38" s="121">
        <v>0</v>
      </c>
      <c r="R38" s="121">
        <f>+SUM(S38:U38)</f>
        <v>20340</v>
      </c>
      <c r="S38" s="121">
        <v>20340</v>
      </c>
      <c r="T38" s="121">
        <v>0</v>
      </c>
      <c r="U38" s="121">
        <v>0</v>
      </c>
      <c r="V38" s="121">
        <v>0</v>
      </c>
      <c r="W38" s="121">
        <f>+SUM(X38:AA38)</f>
        <v>73221</v>
      </c>
      <c r="X38" s="121">
        <v>69015</v>
      </c>
      <c r="Y38" s="121">
        <v>0</v>
      </c>
      <c r="Z38" s="121">
        <v>805</v>
      </c>
      <c r="AA38" s="121">
        <v>3401</v>
      </c>
      <c r="AB38" s="121">
        <v>484952</v>
      </c>
      <c r="AC38" s="121">
        <v>0</v>
      </c>
      <c r="AD38" s="121">
        <v>904</v>
      </c>
      <c r="AE38" s="121">
        <f>+SUM(D38,L38,AD38)</f>
        <v>412717</v>
      </c>
      <c r="AF38" s="121">
        <f>+SUM(AG38,AL38)</f>
        <v>36854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36854</v>
      </c>
      <c r="AM38" s="121">
        <v>0</v>
      </c>
      <c r="AN38" s="121">
        <f>+SUM(AO38,AT38,AX38,AY38,BE38)</f>
        <v>186584</v>
      </c>
      <c r="AO38" s="121">
        <f>+SUM(AP38:AS38)</f>
        <v>52540</v>
      </c>
      <c r="AP38" s="121">
        <v>52540</v>
      </c>
      <c r="AQ38" s="121">
        <v>0</v>
      </c>
      <c r="AR38" s="121">
        <v>0</v>
      </c>
      <c r="AS38" s="121">
        <v>0</v>
      </c>
      <c r="AT38" s="121">
        <f>+SUM(AU38:AW38)</f>
        <v>8047</v>
      </c>
      <c r="AU38" s="121">
        <v>0</v>
      </c>
      <c r="AV38" s="121">
        <v>8047</v>
      </c>
      <c r="AW38" s="121">
        <v>0</v>
      </c>
      <c r="AX38" s="121">
        <v>0</v>
      </c>
      <c r="AY38" s="121">
        <f>+SUM(AZ38:BC38)</f>
        <v>125997</v>
      </c>
      <c r="AZ38" s="121">
        <v>16461</v>
      </c>
      <c r="BA38" s="121">
        <v>108206</v>
      </c>
      <c r="BB38" s="121">
        <v>0</v>
      </c>
      <c r="BC38" s="121">
        <v>1330</v>
      </c>
      <c r="BD38" s="121">
        <v>0</v>
      </c>
      <c r="BE38" s="121">
        <v>0</v>
      </c>
      <c r="BF38" s="121">
        <v>0</v>
      </c>
      <c r="BG38" s="121">
        <f>+SUM(BF38,AN38,AF38)</f>
        <v>223438</v>
      </c>
      <c r="BH38" s="121">
        <f>SUM(D38,AF38)</f>
        <v>36933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36933</v>
      </c>
      <c r="BO38" s="121">
        <f>SUM(K38,AM38)</f>
        <v>6353</v>
      </c>
      <c r="BP38" s="121">
        <f>SUM(L38,AN38)</f>
        <v>598318</v>
      </c>
      <c r="BQ38" s="121">
        <f>SUM(M38,AO38)</f>
        <v>370713</v>
      </c>
      <c r="BR38" s="121">
        <f>SUM(N38,AP38)</f>
        <v>127306</v>
      </c>
      <c r="BS38" s="121">
        <f>SUM(O38,AQ38)</f>
        <v>243407</v>
      </c>
      <c r="BT38" s="121">
        <f>SUM(P38,AR38)</f>
        <v>0</v>
      </c>
      <c r="BU38" s="121">
        <f>SUM(Q38,AS38)</f>
        <v>0</v>
      </c>
      <c r="BV38" s="121">
        <f>SUM(R38,AT38)</f>
        <v>28387</v>
      </c>
      <c r="BW38" s="121">
        <f>SUM(S38,AU38)</f>
        <v>20340</v>
      </c>
      <c r="BX38" s="121">
        <f>SUM(T38,AV38)</f>
        <v>8047</v>
      </c>
      <c r="BY38" s="121">
        <f>SUM(U38,AW38)</f>
        <v>0</v>
      </c>
      <c r="BZ38" s="121">
        <f>SUM(V38,AX38)</f>
        <v>0</v>
      </c>
      <c r="CA38" s="121">
        <f>SUM(W38,AY38)</f>
        <v>199218</v>
      </c>
      <c r="CB38" s="121">
        <f>SUM(X38,AZ38)</f>
        <v>85476</v>
      </c>
      <c r="CC38" s="121">
        <f>SUM(Y38,BA38)</f>
        <v>108206</v>
      </c>
      <c r="CD38" s="121">
        <f>SUM(Z38,BB38)</f>
        <v>805</v>
      </c>
      <c r="CE38" s="121">
        <f>SUM(AA38,BC38)</f>
        <v>4731</v>
      </c>
      <c r="CF38" s="121">
        <f>SUM(AB38,BD38)</f>
        <v>484952</v>
      </c>
      <c r="CG38" s="121">
        <f>SUM(AC38,BE38)</f>
        <v>0</v>
      </c>
      <c r="CH38" s="121">
        <f>SUM(AD38,BF38)</f>
        <v>904</v>
      </c>
      <c r="CI38" s="121">
        <f>SUM(AE38,BG38)</f>
        <v>636155</v>
      </c>
    </row>
    <row r="39" spans="1:87" s="136" customFormat="1" ht="13.5" customHeight="1" x14ac:dyDescent="0.15">
      <c r="A39" s="119" t="s">
        <v>29</v>
      </c>
      <c r="B39" s="120" t="s">
        <v>414</v>
      </c>
      <c r="C39" s="119" t="s">
        <v>415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778</v>
      </c>
      <c r="L39" s="121">
        <f>+SUM(M39,R39,V39,W39,AC39)</f>
        <v>466746</v>
      </c>
      <c r="M39" s="121">
        <f>+SUM(N39:Q39)</f>
        <v>85579</v>
      </c>
      <c r="N39" s="121">
        <v>19555</v>
      </c>
      <c r="O39" s="121">
        <v>66024</v>
      </c>
      <c r="P39" s="121">
        <v>0</v>
      </c>
      <c r="Q39" s="121">
        <v>0</v>
      </c>
      <c r="R39" s="121">
        <f>+SUM(S39:U39)</f>
        <v>2287</v>
      </c>
      <c r="S39" s="121">
        <v>2287</v>
      </c>
      <c r="T39" s="121">
        <v>0</v>
      </c>
      <c r="U39" s="121">
        <v>0</v>
      </c>
      <c r="V39" s="121">
        <v>0</v>
      </c>
      <c r="W39" s="121">
        <f>+SUM(X39:AA39)</f>
        <v>378880</v>
      </c>
      <c r="X39" s="121">
        <v>4050</v>
      </c>
      <c r="Y39" s="121">
        <v>340361</v>
      </c>
      <c r="Z39" s="121">
        <v>34469</v>
      </c>
      <c r="AA39" s="121">
        <v>0</v>
      </c>
      <c r="AB39" s="121">
        <v>202492</v>
      </c>
      <c r="AC39" s="121">
        <v>0</v>
      </c>
      <c r="AD39" s="121">
        <v>0</v>
      </c>
      <c r="AE39" s="121">
        <f>+SUM(D39,L39,AD39)</f>
        <v>466746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388</v>
      </c>
      <c r="AN39" s="121">
        <f>+SUM(AO39,AT39,AX39,AY39,BE39)</f>
        <v>23277</v>
      </c>
      <c r="AO39" s="121">
        <f>+SUM(AP39:AS39)</f>
        <v>13239</v>
      </c>
      <c r="AP39" s="121">
        <v>13239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10038</v>
      </c>
      <c r="AZ39" s="121">
        <v>0</v>
      </c>
      <c r="BA39" s="121">
        <v>10038</v>
      </c>
      <c r="BB39" s="121">
        <v>0</v>
      </c>
      <c r="BC39" s="121">
        <v>0</v>
      </c>
      <c r="BD39" s="121">
        <v>11394</v>
      </c>
      <c r="BE39" s="121">
        <v>0</v>
      </c>
      <c r="BF39" s="121">
        <v>0</v>
      </c>
      <c r="BG39" s="121">
        <f>+SUM(BF39,AN39,AF39)</f>
        <v>23277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1166</v>
      </c>
      <c r="BP39" s="121">
        <f>SUM(L39,AN39)</f>
        <v>490023</v>
      </c>
      <c r="BQ39" s="121">
        <f>SUM(M39,AO39)</f>
        <v>98818</v>
      </c>
      <c r="BR39" s="121">
        <f>SUM(N39,AP39)</f>
        <v>32794</v>
      </c>
      <c r="BS39" s="121">
        <f>SUM(O39,AQ39)</f>
        <v>66024</v>
      </c>
      <c r="BT39" s="121">
        <f>SUM(P39,AR39)</f>
        <v>0</v>
      </c>
      <c r="BU39" s="121">
        <f>SUM(Q39,AS39)</f>
        <v>0</v>
      </c>
      <c r="BV39" s="121">
        <f>SUM(R39,AT39)</f>
        <v>2287</v>
      </c>
      <c r="BW39" s="121">
        <f>SUM(S39,AU39)</f>
        <v>2287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388918</v>
      </c>
      <c r="CB39" s="121">
        <f>SUM(X39,AZ39)</f>
        <v>4050</v>
      </c>
      <c r="CC39" s="121">
        <f>SUM(Y39,BA39)</f>
        <v>350399</v>
      </c>
      <c r="CD39" s="121">
        <f>SUM(Z39,BB39)</f>
        <v>34469</v>
      </c>
      <c r="CE39" s="121">
        <f>SUM(AA39,BC39)</f>
        <v>0</v>
      </c>
      <c r="CF39" s="121">
        <f>SUM(AB39,BD39)</f>
        <v>213886</v>
      </c>
      <c r="CG39" s="121">
        <f>SUM(AC39,BE39)</f>
        <v>0</v>
      </c>
      <c r="CH39" s="121">
        <f>SUM(AD39,BF39)</f>
        <v>0</v>
      </c>
      <c r="CI39" s="121">
        <f>SUM(AE39,BG39)</f>
        <v>490023</v>
      </c>
    </row>
    <row r="40" spans="1:87" s="136" customFormat="1" ht="13.5" customHeight="1" x14ac:dyDescent="0.15">
      <c r="A40" s="119" t="s">
        <v>29</v>
      </c>
      <c r="B40" s="120" t="s">
        <v>416</v>
      </c>
      <c r="C40" s="119" t="s">
        <v>417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341495</v>
      </c>
      <c r="M40" s="121">
        <f>+SUM(N40:Q40)</f>
        <v>267447</v>
      </c>
      <c r="N40" s="121">
        <v>267447</v>
      </c>
      <c r="O40" s="121">
        <v>0</v>
      </c>
      <c r="P40" s="121">
        <v>0</v>
      </c>
      <c r="Q40" s="121">
        <v>0</v>
      </c>
      <c r="R40" s="121">
        <f>+SUM(S40:U40)</f>
        <v>26637</v>
      </c>
      <c r="S40" s="121">
        <v>26637</v>
      </c>
      <c r="T40" s="121">
        <v>0</v>
      </c>
      <c r="U40" s="121">
        <v>0</v>
      </c>
      <c r="V40" s="121">
        <v>0</v>
      </c>
      <c r="W40" s="121">
        <f>+SUM(X40:AA40)</f>
        <v>47411</v>
      </c>
      <c r="X40" s="121">
        <v>47411</v>
      </c>
      <c r="Y40" s="121">
        <v>0</v>
      </c>
      <c r="Z40" s="121">
        <v>0</v>
      </c>
      <c r="AA40" s="121">
        <v>0</v>
      </c>
      <c r="AB40" s="121">
        <v>435274</v>
      </c>
      <c r="AC40" s="121">
        <v>0</v>
      </c>
      <c r="AD40" s="121">
        <v>5722</v>
      </c>
      <c r="AE40" s="121">
        <f>+SUM(D40,L40,AD40)</f>
        <v>347217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286865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814</v>
      </c>
      <c r="AU40" s="121">
        <v>0</v>
      </c>
      <c r="AV40" s="121">
        <v>183</v>
      </c>
      <c r="AW40" s="121">
        <v>631</v>
      </c>
      <c r="AX40" s="121">
        <v>0</v>
      </c>
      <c r="AY40" s="121">
        <f>+SUM(AZ40:BC40)</f>
        <v>274943</v>
      </c>
      <c r="AZ40" s="121">
        <v>0</v>
      </c>
      <c r="BA40" s="121">
        <v>247373</v>
      </c>
      <c r="BB40" s="121">
        <v>24692</v>
      </c>
      <c r="BC40" s="121">
        <v>2878</v>
      </c>
      <c r="BD40" s="121">
        <v>0</v>
      </c>
      <c r="BE40" s="121">
        <v>11108</v>
      </c>
      <c r="BF40" s="121">
        <v>0</v>
      </c>
      <c r="BG40" s="121">
        <f>+SUM(BF40,AN40,AF40)</f>
        <v>286865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628360</v>
      </c>
      <c r="BQ40" s="121">
        <f>SUM(M40,AO40)</f>
        <v>267447</v>
      </c>
      <c r="BR40" s="121">
        <f>SUM(N40,AP40)</f>
        <v>267447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27451</v>
      </c>
      <c r="BW40" s="121">
        <f>SUM(S40,AU40)</f>
        <v>26637</v>
      </c>
      <c r="BX40" s="121">
        <f>SUM(T40,AV40)</f>
        <v>183</v>
      </c>
      <c r="BY40" s="121">
        <f>SUM(U40,AW40)</f>
        <v>631</v>
      </c>
      <c r="BZ40" s="121">
        <f>SUM(V40,AX40)</f>
        <v>0</v>
      </c>
      <c r="CA40" s="121">
        <f>SUM(W40,AY40)</f>
        <v>322354</v>
      </c>
      <c r="CB40" s="121">
        <f>SUM(X40,AZ40)</f>
        <v>47411</v>
      </c>
      <c r="CC40" s="121">
        <f>SUM(Y40,BA40)</f>
        <v>247373</v>
      </c>
      <c r="CD40" s="121">
        <f>SUM(Z40,BB40)</f>
        <v>24692</v>
      </c>
      <c r="CE40" s="121">
        <f>SUM(AA40,BC40)</f>
        <v>2878</v>
      </c>
      <c r="CF40" s="121">
        <f>SUM(AB40,BD40)</f>
        <v>435274</v>
      </c>
      <c r="CG40" s="121">
        <f>SUM(AC40,BE40)</f>
        <v>11108</v>
      </c>
      <c r="CH40" s="121">
        <f>SUM(AD40,BF40)</f>
        <v>5722</v>
      </c>
      <c r="CI40" s="121">
        <f>SUM(AE40,BG40)</f>
        <v>634082</v>
      </c>
    </row>
    <row r="41" spans="1:87" s="136" customFormat="1" ht="13.5" customHeight="1" x14ac:dyDescent="0.15">
      <c r="A41" s="119" t="s">
        <v>29</v>
      </c>
      <c r="B41" s="120" t="s">
        <v>418</v>
      </c>
      <c r="C41" s="119" t="s">
        <v>419</v>
      </c>
      <c r="D41" s="121">
        <f>+SUM(E41,J41)</f>
        <v>422</v>
      </c>
      <c r="E41" s="121">
        <f>+SUM(F41:I41)</f>
        <v>422</v>
      </c>
      <c r="F41" s="121">
        <v>0</v>
      </c>
      <c r="G41" s="121">
        <v>0</v>
      </c>
      <c r="H41" s="121">
        <v>0</v>
      </c>
      <c r="I41" s="121">
        <v>422</v>
      </c>
      <c r="J41" s="121">
        <v>0</v>
      </c>
      <c r="K41" s="121">
        <v>0</v>
      </c>
      <c r="L41" s="121">
        <f>+SUM(M41,R41,V41,W41,AC41)</f>
        <v>607540</v>
      </c>
      <c r="M41" s="121">
        <f>+SUM(N41:Q41)</f>
        <v>27239</v>
      </c>
      <c r="N41" s="121">
        <v>27239</v>
      </c>
      <c r="O41" s="121">
        <v>0</v>
      </c>
      <c r="P41" s="121">
        <v>0</v>
      </c>
      <c r="Q41" s="121">
        <v>0</v>
      </c>
      <c r="R41" s="121">
        <f>+SUM(S41:U41)</f>
        <v>275418</v>
      </c>
      <c r="S41" s="121">
        <v>989</v>
      </c>
      <c r="T41" s="121">
        <v>274429</v>
      </c>
      <c r="U41" s="121">
        <v>0</v>
      </c>
      <c r="V41" s="121">
        <v>0</v>
      </c>
      <c r="W41" s="121">
        <f>+SUM(X41:AA41)</f>
        <v>304883</v>
      </c>
      <c r="X41" s="121">
        <v>93772</v>
      </c>
      <c r="Y41" s="121">
        <v>174854</v>
      </c>
      <c r="Z41" s="121">
        <v>25045</v>
      </c>
      <c r="AA41" s="121">
        <v>11212</v>
      </c>
      <c r="AB41" s="121">
        <v>0</v>
      </c>
      <c r="AC41" s="121">
        <v>0</v>
      </c>
      <c r="AD41" s="121">
        <v>0</v>
      </c>
      <c r="AE41" s="121">
        <f>+SUM(D41,L41,AD41)</f>
        <v>607962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43575</v>
      </c>
      <c r="AO41" s="121">
        <f>+SUM(AP41:AS41)</f>
        <v>7165</v>
      </c>
      <c r="AP41" s="121">
        <v>7165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36410</v>
      </c>
      <c r="AZ41" s="121">
        <v>14301</v>
      </c>
      <c r="BA41" s="121">
        <v>22109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43575</v>
      </c>
      <c r="BH41" s="121">
        <f>SUM(D41,AF41)</f>
        <v>422</v>
      </c>
      <c r="BI41" s="121">
        <f>SUM(E41,AG41)</f>
        <v>422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422</v>
      </c>
      <c r="BN41" s="121">
        <f>SUM(J41,AL41)</f>
        <v>0</v>
      </c>
      <c r="BO41" s="121">
        <f>SUM(K41,AM41)</f>
        <v>0</v>
      </c>
      <c r="BP41" s="121">
        <f>SUM(L41,AN41)</f>
        <v>651115</v>
      </c>
      <c r="BQ41" s="121">
        <f>SUM(M41,AO41)</f>
        <v>34404</v>
      </c>
      <c r="BR41" s="121">
        <f>SUM(N41,AP41)</f>
        <v>34404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275418</v>
      </c>
      <c r="BW41" s="121">
        <f>SUM(S41,AU41)</f>
        <v>989</v>
      </c>
      <c r="BX41" s="121">
        <f>SUM(T41,AV41)</f>
        <v>274429</v>
      </c>
      <c r="BY41" s="121">
        <f>SUM(U41,AW41)</f>
        <v>0</v>
      </c>
      <c r="BZ41" s="121">
        <f>SUM(V41,AX41)</f>
        <v>0</v>
      </c>
      <c r="CA41" s="121">
        <f>SUM(W41,AY41)</f>
        <v>341293</v>
      </c>
      <c r="CB41" s="121">
        <f>SUM(X41,AZ41)</f>
        <v>108073</v>
      </c>
      <c r="CC41" s="121">
        <f>SUM(Y41,BA41)</f>
        <v>196963</v>
      </c>
      <c r="CD41" s="121">
        <f>SUM(Z41,BB41)</f>
        <v>25045</v>
      </c>
      <c r="CE41" s="121">
        <f>SUM(AA41,BC41)</f>
        <v>11212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651537</v>
      </c>
    </row>
    <row r="42" spans="1:87" s="136" customFormat="1" ht="13.5" customHeight="1" x14ac:dyDescent="0.15">
      <c r="A42" s="119" t="s">
        <v>29</v>
      </c>
      <c r="B42" s="120" t="s">
        <v>420</v>
      </c>
      <c r="C42" s="119" t="s">
        <v>421</v>
      </c>
      <c r="D42" s="121">
        <f>+SUM(E42,J42)</f>
        <v>239</v>
      </c>
      <c r="E42" s="121">
        <f>+SUM(F42:I42)</f>
        <v>239</v>
      </c>
      <c r="F42" s="121">
        <v>0</v>
      </c>
      <c r="G42" s="121">
        <v>0</v>
      </c>
      <c r="H42" s="121">
        <v>239</v>
      </c>
      <c r="I42" s="121">
        <v>0</v>
      </c>
      <c r="J42" s="121">
        <v>0</v>
      </c>
      <c r="K42" s="121">
        <v>0</v>
      </c>
      <c r="L42" s="121">
        <f>+SUM(M42,R42,V42,W42,AC42)</f>
        <v>171242</v>
      </c>
      <c r="M42" s="121">
        <f>+SUM(N42:Q42)</f>
        <v>78801</v>
      </c>
      <c r="N42" s="121">
        <v>17231</v>
      </c>
      <c r="O42" s="121">
        <v>61570</v>
      </c>
      <c r="P42" s="121">
        <v>0</v>
      </c>
      <c r="Q42" s="121">
        <v>0</v>
      </c>
      <c r="R42" s="121">
        <f>+SUM(S42:U42)</f>
        <v>10567</v>
      </c>
      <c r="S42" s="121">
        <v>10567</v>
      </c>
      <c r="T42" s="121">
        <v>0</v>
      </c>
      <c r="U42" s="121">
        <v>0</v>
      </c>
      <c r="V42" s="121">
        <v>0</v>
      </c>
      <c r="W42" s="121">
        <f>+SUM(X42:AA42)</f>
        <v>81874</v>
      </c>
      <c r="X42" s="121">
        <v>81874</v>
      </c>
      <c r="Y42" s="121">
        <v>0</v>
      </c>
      <c r="Z42" s="121">
        <v>0</v>
      </c>
      <c r="AA42" s="121">
        <v>0</v>
      </c>
      <c r="AB42" s="121">
        <v>98977</v>
      </c>
      <c r="AC42" s="121">
        <v>0</v>
      </c>
      <c r="AD42" s="121">
        <v>32911</v>
      </c>
      <c r="AE42" s="121">
        <f>+SUM(D42,L42,AD42)</f>
        <v>204392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50586</v>
      </c>
      <c r="AO42" s="121">
        <f>+SUM(AP42:AS42)</f>
        <v>9908</v>
      </c>
      <c r="AP42" s="121">
        <v>4308</v>
      </c>
      <c r="AQ42" s="121">
        <v>5600</v>
      </c>
      <c r="AR42" s="121">
        <v>0</v>
      </c>
      <c r="AS42" s="121">
        <v>0</v>
      </c>
      <c r="AT42" s="121">
        <f>+SUM(AU42:AW42)</f>
        <v>18672</v>
      </c>
      <c r="AU42" s="121">
        <v>410</v>
      </c>
      <c r="AV42" s="121">
        <v>18262</v>
      </c>
      <c r="AW42" s="121">
        <v>0</v>
      </c>
      <c r="AX42" s="121">
        <v>0</v>
      </c>
      <c r="AY42" s="121">
        <f>+SUM(AZ42:BC42)</f>
        <v>22006</v>
      </c>
      <c r="AZ42" s="121">
        <v>0</v>
      </c>
      <c r="BA42" s="121">
        <v>22006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50586</v>
      </c>
      <c r="BH42" s="121">
        <f>SUM(D42,AF42)</f>
        <v>239</v>
      </c>
      <c r="BI42" s="121">
        <f>SUM(E42,AG42)</f>
        <v>239</v>
      </c>
      <c r="BJ42" s="121">
        <f>SUM(F42,AH42)</f>
        <v>0</v>
      </c>
      <c r="BK42" s="121">
        <f>SUM(G42,AI42)</f>
        <v>0</v>
      </c>
      <c r="BL42" s="121">
        <f>SUM(H42,AJ42)</f>
        <v>239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221828</v>
      </c>
      <c r="BQ42" s="121">
        <f>SUM(M42,AO42)</f>
        <v>88709</v>
      </c>
      <c r="BR42" s="121">
        <f>SUM(N42,AP42)</f>
        <v>21539</v>
      </c>
      <c r="BS42" s="121">
        <f>SUM(O42,AQ42)</f>
        <v>67170</v>
      </c>
      <c r="BT42" s="121">
        <f>SUM(P42,AR42)</f>
        <v>0</v>
      </c>
      <c r="BU42" s="121">
        <f>SUM(Q42,AS42)</f>
        <v>0</v>
      </c>
      <c r="BV42" s="121">
        <f>SUM(R42,AT42)</f>
        <v>29239</v>
      </c>
      <c r="BW42" s="121">
        <f>SUM(S42,AU42)</f>
        <v>10977</v>
      </c>
      <c r="BX42" s="121">
        <f>SUM(T42,AV42)</f>
        <v>18262</v>
      </c>
      <c r="BY42" s="121">
        <f>SUM(U42,AW42)</f>
        <v>0</v>
      </c>
      <c r="BZ42" s="121">
        <f>SUM(V42,AX42)</f>
        <v>0</v>
      </c>
      <c r="CA42" s="121">
        <f>SUM(W42,AY42)</f>
        <v>103880</v>
      </c>
      <c r="CB42" s="121">
        <f>SUM(X42,AZ42)</f>
        <v>81874</v>
      </c>
      <c r="CC42" s="121">
        <f>SUM(Y42,BA42)</f>
        <v>22006</v>
      </c>
      <c r="CD42" s="121">
        <f>SUM(Z42,BB42)</f>
        <v>0</v>
      </c>
      <c r="CE42" s="121">
        <f>SUM(AA42,BC42)</f>
        <v>0</v>
      </c>
      <c r="CF42" s="121">
        <f>SUM(AB42,BD42)</f>
        <v>98977</v>
      </c>
      <c r="CG42" s="121">
        <f>SUM(AC42,BE42)</f>
        <v>0</v>
      </c>
      <c r="CH42" s="121">
        <f>SUM(AD42,BF42)</f>
        <v>32911</v>
      </c>
      <c r="CI42" s="121">
        <f>SUM(AE42,BG42)</f>
        <v>254978</v>
      </c>
    </row>
    <row r="43" spans="1:87" s="136" customFormat="1" ht="13.5" customHeight="1" x14ac:dyDescent="0.15">
      <c r="A43" s="119" t="s">
        <v>29</v>
      </c>
      <c r="B43" s="120" t="s">
        <v>424</v>
      </c>
      <c r="C43" s="119" t="s">
        <v>425</v>
      </c>
      <c r="D43" s="121">
        <f>+SUM(E43,J43)</f>
        <v>107</v>
      </c>
      <c r="E43" s="121">
        <f>+SUM(F43:I43)</f>
        <v>107</v>
      </c>
      <c r="F43" s="121">
        <v>0</v>
      </c>
      <c r="G43" s="121">
        <v>0</v>
      </c>
      <c r="H43" s="121">
        <v>107</v>
      </c>
      <c r="I43" s="121">
        <v>0</v>
      </c>
      <c r="J43" s="121">
        <v>0</v>
      </c>
      <c r="K43" s="121">
        <v>0</v>
      </c>
      <c r="L43" s="121">
        <f>+SUM(M43,R43,V43,W43,AC43)</f>
        <v>105436</v>
      </c>
      <c r="M43" s="121">
        <f>+SUM(N43:Q43)</f>
        <v>27012</v>
      </c>
      <c r="N43" s="121">
        <v>18920</v>
      </c>
      <c r="O43" s="121">
        <v>8092</v>
      </c>
      <c r="P43" s="121">
        <v>0</v>
      </c>
      <c r="Q43" s="121">
        <v>0</v>
      </c>
      <c r="R43" s="121">
        <f>+SUM(S43:U43)</f>
        <v>10</v>
      </c>
      <c r="S43" s="121">
        <v>10</v>
      </c>
      <c r="T43" s="121">
        <v>0</v>
      </c>
      <c r="U43" s="121">
        <v>0</v>
      </c>
      <c r="V43" s="121">
        <v>0</v>
      </c>
      <c r="W43" s="121">
        <f>+SUM(X43:AA43)</f>
        <v>78414</v>
      </c>
      <c r="X43" s="121">
        <v>78414</v>
      </c>
      <c r="Y43" s="121">
        <v>0</v>
      </c>
      <c r="Z43" s="121">
        <v>0</v>
      </c>
      <c r="AA43" s="121">
        <v>0</v>
      </c>
      <c r="AB43" s="121">
        <v>60200</v>
      </c>
      <c r="AC43" s="121">
        <v>0</v>
      </c>
      <c r="AD43" s="121">
        <v>19227</v>
      </c>
      <c r="AE43" s="121">
        <f>+SUM(D43,L43,AD43)</f>
        <v>124770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92768</v>
      </c>
      <c r="AO43" s="121">
        <f>+SUM(AP43:AS43)</f>
        <v>11882</v>
      </c>
      <c r="AP43" s="121">
        <v>11882</v>
      </c>
      <c r="AQ43" s="121">
        <v>0</v>
      </c>
      <c r="AR43" s="121">
        <v>0</v>
      </c>
      <c r="AS43" s="121">
        <v>0</v>
      </c>
      <c r="AT43" s="121">
        <f>+SUM(AU43:AW43)</f>
        <v>27014</v>
      </c>
      <c r="AU43" s="121">
        <v>0</v>
      </c>
      <c r="AV43" s="121">
        <v>27014</v>
      </c>
      <c r="AW43" s="121">
        <v>0</v>
      </c>
      <c r="AX43" s="121">
        <v>0</v>
      </c>
      <c r="AY43" s="121">
        <f>+SUM(AZ43:BC43)</f>
        <v>53872</v>
      </c>
      <c r="AZ43" s="121">
        <v>22531</v>
      </c>
      <c r="BA43" s="121">
        <v>30285</v>
      </c>
      <c r="BB43" s="121">
        <v>1056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92768</v>
      </c>
      <c r="BH43" s="121">
        <f>SUM(D43,AF43)</f>
        <v>107</v>
      </c>
      <c r="BI43" s="121">
        <f>SUM(E43,AG43)</f>
        <v>107</v>
      </c>
      <c r="BJ43" s="121">
        <f>SUM(F43,AH43)</f>
        <v>0</v>
      </c>
      <c r="BK43" s="121">
        <f>SUM(G43,AI43)</f>
        <v>0</v>
      </c>
      <c r="BL43" s="121">
        <f>SUM(H43,AJ43)</f>
        <v>107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198204</v>
      </c>
      <c r="BQ43" s="121">
        <f>SUM(M43,AO43)</f>
        <v>38894</v>
      </c>
      <c r="BR43" s="121">
        <f>SUM(N43,AP43)</f>
        <v>30802</v>
      </c>
      <c r="BS43" s="121">
        <f>SUM(O43,AQ43)</f>
        <v>8092</v>
      </c>
      <c r="BT43" s="121">
        <f>SUM(P43,AR43)</f>
        <v>0</v>
      </c>
      <c r="BU43" s="121">
        <f>SUM(Q43,AS43)</f>
        <v>0</v>
      </c>
      <c r="BV43" s="121">
        <f>SUM(R43,AT43)</f>
        <v>27024</v>
      </c>
      <c r="BW43" s="121">
        <f>SUM(S43,AU43)</f>
        <v>10</v>
      </c>
      <c r="BX43" s="121">
        <f>SUM(T43,AV43)</f>
        <v>27014</v>
      </c>
      <c r="BY43" s="121">
        <f>SUM(U43,AW43)</f>
        <v>0</v>
      </c>
      <c r="BZ43" s="121">
        <f>SUM(V43,AX43)</f>
        <v>0</v>
      </c>
      <c r="CA43" s="121">
        <f>SUM(W43,AY43)</f>
        <v>132286</v>
      </c>
      <c r="CB43" s="121">
        <f>SUM(X43,AZ43)</f>
        <v>100945</v>
      </c>
      <c r="CC43" s="121">
        <f>SUM(Y43,BA43)</f>
        <v>30285</v>
      </c>
      <c r="CD43" s="121">
        <f>SUM(Z43,BB43)</f>
        <v>1056</v>
      </c>
      <c r="CE43" s="121">
        <f>SUM(AA43,BC43)</f>
        <v>0</v>
      </c>
      <c r="CF43" s="121">
        <f>SUM(AB43,BD43)</f>
        <v>60200</v>
      </c>
      <c r="CG43" s="121">
        <f>SUM(AC43,BE43)</f>
        <v>0</v>
      </c>
      <c r="CH43" s="121">
        <f>SUM(AD43,BF43)</f>
        <v>19227</v>
      </c>
      <c r="CI43" s="121">
        <f>SUM(AE43,BG43)</f>
        <v>217538</v>
      </c>
    </row>
    <row r="44" spans="1:87" s="136" customFormat="1" ht="13.5" customHeight="1" x14ac:dyDescent="0.15">
      <c r="A44" s="119" t="s">
        <v>29</v>
      </c>
      <c r="B44" s="120" t="s">
        <v>426</v>
      </c>
      <c r="C44" s="119" t="s">
        <v>427</v>
      </c>
      <c r="D44" s="121">
        <f>+SUM(E44,J44)</f>
        <v>220462</v>
      </c>
      <c r="E44" s="121">
        <f>+SUM(F44:I44)</f>
        <v>220462</v>
      </c>
      <c r="F44" s="121">
        <v>0</v>
      </c>
      <c r="G44" s="121">
        <v>220050</v>
      </c>
      <c r="H44" s="121">
        <v>412</v>
      </c>
      <c r="I44" s="121">
        <v>0</v>
      </c>
      <c r="J44" s="121">
        <v>0</v>
      </c>
      <c r="K44" s="121">
        <v>0</v>
      </c>
      <c r="L44" s="121">
        <f>+SUM(M44,R44,V44,W44,AC44)</f>
        <v>425569</v>
      </c>
      <c r="M44" s="121">
        <f>+SUM(N44:Q44)</f>
        <v>17176</v>
      </c>
      <c r="N44" s="121">
        <v>17176</v>
      </c>
      <c r="O44" s="121">
        <v>0</v>
      </c>
      <c r="P44" s="121">
        <v>0</v>
      </c>
      <c r="Q44" s="121">
        <v>0</v>
      </c>
      <c r="R44" s="121">
        <f>+SUM(S44:U44)</f>
        <v>231977</v>
      </c>
      <c r="S44" s="121">
        <v>0</v>
      </c>
      <c r="T44" s="121">
        <v>231977</v>
      </c>
      <c r="U44" s="121">
        <v>0</v>
      </c>
      <c r="V44" s="121">
        <v>0</v>
      </c>
      <c r="W44" s="121">
        <f>+SUM(X44:AA44)</f>
        <v>176416</v>
      </c>
      <c r="X44" s="121">
        <v>131843</v>
      </c>
      <c r="Y44" s="121">
        <v>0</v>
      </c>
      <c r="Z44" s="121">
        <v>44573</v>
      </c>
      <c r="AA44" s="121">
        <v>0</v>
      </c>
      <c r="AB44" s="121">
        <v>0</v>
      </c>
      <c r="AC44" s="121">
        <v>0</v>
      </c>
      <c r="AD44" s="121">
        <v>15764</v>
      </c>
      <c r="AE44" s="121">
        <f>+SUM(D44,L44,AD44)</f>
        <v>661795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30500</v>
      </c>
      <c r="AO44" s="121">
        <f>+SUM(AP44:AS44)</f>
        <v>8588</v>
      </c>
      <c r="AP44" s="121">
        <v>8588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21912</v>
      </c>
      <c r="AZ44" s="121">
        <v>0</v>
      </c>
      <c r="BA44" s="121">
        <v>21912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30500</v>
      </c>
      <c r="BH44" s="121">
        <f>SUM(D44,AF44)</f>
        <v>220462</v>
      </c>
      <c r="BI44" s="121">
        <f>SUM(E44,AG44)</f>
        <v>220462</v>
      </c>
      <c r="BJ44" s="121">
        <f>SUM(F44,AH44)</f>
        <v>0</v>
      </c>
      <c r="BK44" s="121">
        <f>SUM(G44,AI44)</f>
        <v>220050</v>
      </c>
      <c r="BL44" s="121">
        <f>SUM(H44,AJ44)</f>
        <v>412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456069</v>
      </c>
      <c r="BQ44" s="121">
        <f>SUM(M44,AO44)</f>
        <v>25764</v>
      </c>
      <c r="BR44" s="121">
        <f>SUM(N44,AP44)</f>
        <v>25764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231977</v>
      </c>
      <c r="BW44" s="121">
        <f>SUM(S44,AU44)</f>
        <v>0</v>
      </c>
      <c r="BX44" s="121">
        <f>SUM(T44,AV44)</f>
        <v>231977</v>
      </c>
      <c r="BY44" s="121">
        <f>SUM(U44,AW44)</f>
        <v>0</v>
      </c>
      <c r="BZ44" s="121">
        <f>SUM(V44,AX44)</f>
        <v>0</v>
      </c>
      <c r="CA44" s="121">
        <f>SUM(W44,AY44)</f>
        <v>198328</v>
      </c>
      <c r="CB44" s="121">
        <f>SUM(X44,AZ44)</f>
        <v>131843</v>
      </c>
      <c r="CC44" s="121">
        <f>SUM(Y44,BA44)</f>
        <v>21912</v>
      </c>
      <c r="CD44" s="121">
        <f>SUM(Z44,BB44)</f>
        <v>44573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15764</v>
      </c>
      <c r="CI44" s="121">
        <f>SUM(AE44,BG44)</f>
        <v>692295</v>
      </c>
    </row>
    <row r="45" spans="1:87" s="136" customFormat="1" ht="13.5" customHeight="1" x14ac:dyDescent="0.15">
      <c r="A45" s="119" t="s">
        <v>29</v>
      </c>
      <c r="B45" s="120" t="s">
        <v>428</v>
      </c>
      <c r="C45" s="119" t="s">
        <v>429</v>
      </c>
      <c r="D45" s="121">
        <f>+SUM(E45,J45)</f>
        <v>718</v>
      </c>
      <c r="E45" s="121">
        <f>+SUM(F45:I45)</f>
        <v>710</v>
      </c>
      <c r="F45" s="121">
        <v>0</v>
      </c>
      <c r="G45" s="121">
        <v>0</v>
      </c>
      <c r="H45" s="121">
        <v>710</v>
      </c>
      <c r="I45" s="121">
        <v>0</v>
      </c>
      <c r="J45" s="121">
        <v>8</v>
      </c>
      <c r="K45" s="121">
        <v>8478</v>
      </c>
      <c r="L45" s="121">
        <f>+SUM(M45,R45,V45,W45,AC45)</f>
        <v>705772</v>
      </c>
      <c r="M45" s="121">
        <f>+SUM(N45:Q45)</f>
        <v>173347</v>
      </c>
      <c r="N45" s="121">
        <v>135332</v>
      </c>
      <c r="O45" s="121">
        <v>5440</v>
      </c>
      <c r="P45" s="121">
        <v>32575</v>
      </c>
      <c r="Q45" s="121">
        <v>0</v>
      </c>
      <c r="R45" s="121">
        <f>+SUM(S45:U45)</f>
        <v>282365</v>
      </c>
      <c r="S45" s="121">
        <v>10179</v>
      </c>
      <c r="T45" s="121">
        <v>272186</v>
      </c>
      <c r="U45" s="121">
        <v>0</v>
      </c>
      <c r="V45" s="121">
        <v>0</v>
      </c>
      <c r="W45" s="121">
        <f>+SUM(X45:AA45)</f>
        <v>250060</v>
      </c>
      <c r="X45" s="121">
        <v>187751</v>
      </c>
      <c r="Y45" s="121">
        <v>46277</v>
      </c>
      <c r="Z45" s="121">
        <v>16032</v>
      </c>
      <c r="AA45" s="121">
        <v>0</v>
      </c>
      <c r="AB45" s="121">
        <v>0</v>
      </c>
      <c r="AC45" s="121">
        <v>0</v>
      </c>
      <c r="AD45" s="121">
        <v>6191</v>
      </c>
      <c r="AE45" s="121">
        <f>+SUM(D45,L45,AD45)</f>
        <v>712681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55391</v>
      </c>
      <c r="AO45" s="121">
        <f>+SUM(AP45:AS45)</f>
        <v>5733</v>
      </c>
      <c r="AP45" s="121">
        <v>5733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49658</v>
      </c>
      <c r="AZ45" s="121">
        <v>49658</v>
      </c>
      <c r="BA45" s="121">
        <v>0</v>
      </c>
      <c r="BB45" s="121">
        <v>0</v>
      </c>
      <c r="BC45" s="121">
        <v>0</v>
      </c>
      <c r="BD45" s="121">
        <v>98220</v>
      </c>
      <c r="BE45" s="121">
        <v>0</v>
      </c>
      <c r="BF45" s="121">
        <v>793</v>
      </c>
      <c r="BG45" s="121">
        <f>+SUM(BF45,AN45,AF45)</f>
        <v>56184</v>
      </c>
      <c r="BH45" s="121">
        <f>SUM(D45,AF45)</f>
        <v>718</v>
      </c>
      <c r="BI45" s="121">
        <f>SUM(E45,AG45)</f>
        <v>710</v>
      </c>
      <c r="BJ45" s="121">
        <f>SUM(F45,AH45)</f>
        <v>0</v>
      </c>
      <c r="BK45" s="121">
        <f>SUM(G45,AI45)</f>
        <v>0</v>
      </c>
      <c r="BL45" s="121">
        <f>SUM(H45,AJ45)</f>
        <v>710</v>
      </c>
      <c r="BM45" s="121">
        <f>SUM(I45,AK45)</f>
        <v>0</v>
      </c>
      <c r="BN45" s="121">
        <f>SUM(J45,AL45)</f>
        <v>8</v>
      </c>
      <c r="BO45" s="121">
        <f>SUM(K45,AM45)</f>
        <v>8478</v>
      </c>
      <c r="BP45" s="121">
        <f>SUM(L45,AN45)</f>
        <v>761163</v>
      </c>
      <c r="BQ45" s="121">
        <f>SUM(M45,AO45)</f>
        <v>179080</v>
      </c>
      <c r="BR45" s="121">
        <f>SUM(N45,AP45)</f>
        <v>141065</v>
      </c>
      <c r="BS45" s="121">
        <f>SUM(O45,AQ45)</f>
        <v>5440</v>
      </c>
      <c r="BT45" s="121">
        <f>SUM(P45,AR45)</f>
        <v>32575</v>
      </c>
      <c r="BU45" s="121">
        <f>SUM(Q45,AS45)</f>
        <v>0</v>
      </c>
      <c r="BV45" s="121">
        <f>SUM(R45,AT45)</f>
        <v>282365</v>
      </c>
      <c r="BW45" s="121">
        <f>SUM(S45,AU45)</f>
        <v>10179</v>
      </c>
      <c r="BX45" s="121">
        <f>SUM(T45,AV45)</f>
        <v>272186</v>
      </c>
      <c r="BY45" s="121">
        <f>SUM(U45,AW45)</f>
        <v>0</v>
      </c>
      <c r="BZ45" s="121">
        <f>SUM(V45,AX45)</f>
        <v>0</v>
      </c>
      <c r="CA45" s="121">
        <f>SUM(W45,AY45)</f>
        <v>299718</v>
      </c>
      <c r="CB45" s="121">
        <f>SUM(X45,AZ45)</f>
        <v>237409</v>
      </c>
      <c r="CC45" s="121">
        <f>SUM(Y45,BA45)</f>
        <v>46277</v>
      </c>
      <c r="CD45" s="121">
        <f>SUM(Z45,BB45)</f>
        <v>16032</v>
      </c>
      <c r="CE45" s="121">
        <f>SUM(AA45,BC45)</f>
        <v>0</v>
      </c>
      <c r="CF45" s="121">
        <f>SUM(AB45,BD45)</f>
        <v>98220</v>
      </c>
      <c r="CG45" s="121">
        <f>SUM(AC45,BE45)</f>
        <v>0</v>
      </c>
      <c r="CH45" s="121">
        <f>SUM(AD45,BF45)</f>
        <v>6984</v>
      </c>
      <c r="CI45" s="121">
        <f>SUM(AE45,BG45)</f>
        <v>768865</v>
      </c>
    </row>
    <row r="46" spans="1:87" s="136" customFormat="1" ht="13.5" customHeight="1" x14ac:dyDescent="0.15">
      <c r="A46" s="119" t="s">
        <v>29</v>
      </c>
      <c r="B46" s="120" t="s">
        <v>430</v>
      </c>
      <c r="C46" s="119" t="s">
        <v>431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3708</v>
      </c>
      <c r="L46" s="121">
        <f>+SUM(M46,R46,V46,W46,AC46)</f>
        <v>95118</v>
      </c>
      <c r="M46" s="121">
        <f>+SUM(N46:Q46)</f>
        <v>32919</v>
      </c>
      <c r="N46" s="121">
        <v>18413</v>
      </c>
      <c r="O46" s="121">
        <v>14506</v>
      </c>
      <c r="P46" s="121">
        <v>0</v>
      </c>
      <c r="Q46" s="121">
        <v>0</v>
      </c>
      <c r="R46" s="121">
        <f>+SUM(S46:U46)</f>
        <v>984</v>
      </c>
      <c r="S46" s="121">
        <v>921</v>
      </c>
      <c r="T46" s="121">
        <v>63</v>
      </c>
      <c r="U46" s="121">
        <v>0</v>
      </c>
      <c r="V46" s="121">
        <v>0</v>
      </c>
      <c r="W46" s="121">
        <f>+SUM(X46:AA46)</f>
        <v>61215</v>
      </c>
      <c r="X46" s="121">
        <v>55584</v>
      </c>
      <c r="Y46" s="121">
        <v>2884</v>
      </c>
      <c r="Z46" s="121">
        <v>0</v>
      </c>
      <c r="AA46" s="121">
        <v>2747</v>
      </c>
      <c r="AB46" s="121">
        <v>78682</v>
      </c>
      <c r="AC46" s="121">
        <v>0</v>
      </c>
      <c r="AD46" s="121">
        <v>3205</v>
      </c>
      <c r="AE46" s="121">
        <f>+SUM(D46,L46,AD46)</f>
        <v>98323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2507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3708</v>
      </c>
      <c r="BP46" s="121">
        <f>SUM(L46,AN46)</f>
        <v>95118</v>
      </c>
      <c r="BQ46" s="121">
        <f>SUM(M46,AO46)</f>
        <v>32919</v>
      </c>
      <c r="BR46" s="121">
        <f>SUM(N46,AP46)</f>
        <v>18413</v>
      </c>
      <c r="BS46" s="121">
        <f>SUM(O46,AQ46)</f>
        <v>14506</v>
      </c>
      <c r="BT46" s="121">
        <f>SUM(P46,AR46)</f>
        <v>0</v>
      </c>
      <c r="BU46" s="121">
        <f>SUM(Q46,AS46)</f>
        <v>0</v>
      </c>
      <c r="BV46" s="121">
        <f>SUM(R46,AT46)</f>
        <v>984</v>
      </c>
      <c r="BW46" s="121">
        <f>SUM(S46,AU46)</f>
        <v>921</v>
      </c>
      <c r="BX46" s="121">
        <f>SUM(T46,AV46)</f>
        <v>63</v>
      </c>
      <c r="BY46" s="121">
        <f>SUM(U46,AW46)</f>
        <v>0</v>
      </c>
      <c r="BZ46" s="121">
        <f>SUM(V46,AX46)</f>
        <v>0</v>
      </c>
      <c r="CA46" s="121">
        <f>SUM(W46,AY46)</f>
        <v>61215</v>
      </c>
      <c r="CB46" s="121">
        <f>SUM(X46,AZ46)</f>
        <v>55584</v>
      </c>
      <c r="CC46" s="121">
        <f>SUM(Y46,BA46)</f>
        <v>2884</v>
      </c>
      <c r="CD46" s="121">
        <f>SUM(Z46,BB46)</f>
        <v>0</v>
      </c>
      <c r="CE46" s="121">
        <f>SUM(AA46,BC46)</f>
        <v>2747</v>
      </c>
      <c r="CF46" s="121">
        <f>SUM(AB46,BD46)</f>
        <v>81189</v>
      </c>
      <c r="CG46" s="121">
        <f>SUM(AC46,BE46)</f>
        <v>0</v>
      </c>
      <c r="CH46" s="121">
        <f>SUM(AD46,BF46)</f>
        <v>3205</v>
      </c>
      <c r="CI46" s="121">
        <f>SUM(AE46,BG46)</f>
        <v>98323</v>
      </c>
    </row>
    <row r="47" spans="1:87" s="136" customFormat="1" ht="13.5" customHeight="1" x14ac:dyDescent="0.15">
      <c r="A47" s="119" t="s">
        <v>29</v>
      </c>
      <c r="B47" s="120" t="s">
        <v>433</v>
      </c>
      <c r="C47" s="119" t="s">
        <v>434</v>
      </c>
      <c r="D47" s="121">
        <f>+SUM(E47,J47)</f>
        <v>9547</v>
      </c>
      <c r="E47" s="121">
        <f>+SUM(F47:I47)</f>
        <v>9547</v>
      </c>
      <c r="F47" s="121">
        <v>0</v>
      </c>
      <c r="G47" s="121">
        <v>9547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352493</v>
      </c>
      <c r="M47" s="121">
        <f>+SUM(N47:Q47)</f>
        <v>42218</v>
      </c>
      <c r="N47" s="121">
        <v>22257</v>
      </c>
      <c r="O47" s="121">
        <v>0</v>
      </c>
      <c r="P47" s="121">
        <v>19961</v>
      </c>
      <c r="Q47" s="121">
        <v>0</v>
      </c>
      <c r="R47" s="121">
        <f>+SUM(S47:U47)</f>
        <v>162019</v>
      </c>
      <c r="S47" s="121">
        <v>60</v>
      </c>
      <c r="T47" s="121">
        <v>152506</v>
      </c>
      <c r="U47" s="121">
        <v>9453</v>
      </c>
      <c r="V47" s="121">
        <v>0</v>
      </c>
      <c r="W47" s="121">
        <f>+SUM(X47:AA47)</f>
        <v>148256</v>
      </c>
      <c r="X47" s="121">
        <v>121811</v>
      </c>
      <c r="Y47" s="121">
        <v>26445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362040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93516</v>
      </c>
      <c r="AO47" s="121">
        <f>+SUM(AP47:AS47)</f>
        <v>20898</v>
      </c>
      <c r="AP47" s="121">
        <v>0</v>
      </c>
      <c r="AQ47" s="121">
        <v>0</v>
      </c>
      <c r="AR47" s="121">
        <v>20898</v>
      </c>
      <c r="AS47" s="121">
        <v>0</v>
      </c>
      <c r="AT47" s="121">
        <f>+SUM(AU47:AW47)</f>
        <v>69476</v>
      </c>
      <c r="AU47" s="121">
        <v>0</v>
      </c>
      <c r="AV47" s="121">
        <v>69476</v>
      </c>
      <c r="AW47" s="121">
        <v>0</v>
      </c>
      <c r="AX47" s="121">
        <v>0</v>
      </c>
      <c r="AY47" s="121">
        <f>+SUM(AZ47:BC47)</f>
        <v>3142</v>
      </c>
      <c r="AZ47" s="121">
        <v>0</v>
      </c>
      <c r="BA47" s="121">
        <v>3142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93516</v>
      </c>
      <c r="BH47" s="121">
        <f>SUM(D47,AF47)</f>
        <v>9547</v>
      </c>
      <c r="BI47" s="121">
        <f>SUM(E47,AG47)</f>
        <v>9547</v>
      </c>
      <c r="BJ47" s="121">
        <f>SUM(F47,AH47)</f>
        <v>0</v>
      </c>
      <c r="BK47" s="121">
        <f>SUM(G47,AI47)</f>
        <v>9547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446009</v>
      </c>
      <c r="BQ47" s="121">
        <f>SUM(M47,AO47)</f>
        <v>63116</v>
      </c>
      <c r="BR47" s="121">
        <f>SUM(N47,AP47)</f>
        <v>22257</v>
      </c>
      <c r="BS47" s="121">
        <f>SUM(O47,AQ47)</f>
        <v>0</v>
      </c>
      <c r="BT47" s="121">
        <f>SUM(P47,AR47)</f>
        <v>40859</v>
      </c>
      <c r="BU47" s="121">
        <f>SUM(Q47,AS47)</f>
        <v>0</v>
      </c>
      <c r="BV47" s="121">
        <f>SUM(R47,AT47)</f>
        <v>231495</v>
      </c>
      <c r="BW47" s="121">
        <f>SUM(S47,AU47)</f>
        <v>60</v>
      </c>
      <c r="BX47" s="121">
        <f>SUM(T47,AV47)</f>
        <v>221982</v>
      </c>
      <c r="BY47" s="121">
        <f>SUM(U47,AW47)</f>
        <v>9453</v>
      </c>
      <c r="BZ47" s="121">
        <f>SUM(V47,AX47)</f>
        <v>0</v>
      </c>
      <c r="CA47" s="121">
        <f>SUM(W47,AY47)</f>
        <v>151398</v>
      </c>
      <c r="CB47" s="121">
        <f>SUM(X47,AZ47)</f>
        <v>121811</v>
      </c>
      <c r="CC47" s="121">
        <f>SUM(Y47,BA47)</f>
        <v>29587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455556</v>
      </c>
    </row>
    <row r="48" spans="1:87" s="136" customFormat="1" ht="13.5" customHeight="1" x14ac:dyDescent="0.15">
      <c r="A48" s="119" t="s">
        <v>29</v>
      </c>
      <c r="B48" s="120" t="s">
        <v>435</v>
      </c>
      <c r="C48" s="119" t="s">
        <v>436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229</v>
      </c>
      <c r="L48" s="121">
        <f>+SUM(M48,R48,V48,W48,AC48)</f>
        <v>112954</v>
      </c>
      <c r="M48" s="121">
        <f>+SUM(N48:Q48)</f>
        <v>7025</v>
      </c>
      <c r="N48" s="121">
        <v>7025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105929</v>
      </c>
      <c r="X48" s="121">
        <v>90275</v>
      </c>
      <c r="Y48" s="121">
        <v>15654</v>
      </c>
      <c r="Z48" s="121">
        <v>0</v>
      </c>
      <c r="AA48" s="121">
        <v>0</v>
      </c>
      <c r="AB48" s="121">
        <v>44690</v>
      </c>
      <c r="AC48" s="121">
        <v>0</v>
      </c>
      <c r="AD48" s="121">
        <v>1351</v>
      </c>
      <c r="AE48" s="121">
        <f>+SUM(D48,L48,AD48)</f>
        <v>114305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451</v>
      </c>
      <c r="AN48" s="121">
        <f>+SUM(AO48,AT48,AX48,AY48,BE48)</f>
        <v>9498</v>
      </c>
      <c r="AO48" s="121">
        <f>+SUM(AP48:AS48)</f>
        <v>7024</v>
      </c>
      <c r="AP48" s="121">
        <v>7024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2474</v>
      </c>
      <c r="AZ48" s="121">
        <v>2474</v>
      </c>
      <c r="BA48" s="121">
        <v>0</v>
      </c>
      <c r="BB48" s="121">
        <v>0</v>
      </c>
      <c r="BC48" s="121">
        <v>0</v>
      </c>
      <c r="BD48" s="121">
        <v>13743</v>
      </c>
      <c r="BE48" s="121">
        <v>0</v>
      </c>
      <c r="BF48" s="121">
        <v>333</v>
      </c>
      <c r="BG48" s="121">
        <f>+SUM(BF48,AN48,AF48)</f>
        <v>9831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680</v>
      </c>
      <c r="BP48" s="121">
        <f>SUM(L48,AN48)</f>
        <v>122452</v>
      </c>
      <c r="BQ48" s="121">
        <f>SUM(M48,AO48)</f>
        <v>14049</v>
      </c>
      <c r="BR48" s="121">
        <f>SUM(N48,AP48)</f>
        <v>14049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108403</v>
      </c>
      <c r="CB48" s="121">
        <f>SUM(X48,AZ48)</f>
        <v>92749</v>
      </c>
      <c r="CC48" s="121">
        <f>SUM(Y48,BA48)</f>
        <v>15654</v>
      </c>
      <c r="CD48" s="121">
        <f>SUM(Z48,BB48)</f>
        <v>0</v>
      </c>
      <c r="CE48" s="121">
        <f>SUM(AA48,BC48)</f>
        <v>0</v>
      </c>
      <c r="CF48" s="121">
        <f>SUM(AB48,BD48)</f>
        <v>58433</v>
      </c>
      <c r="CG48" s="121">
        <f>SUM(AC48,BE48)</f>
        <v>0</v>
      </c>
      <c r="CH48" s="121">
        <f>SUM(AD48,BF48)</f>
        <v>1684</v>
      </c>
      <c r="CI48" s="121">
        <f>SUM(AE48,BG48)</f>
        <v>124136</v>
      </c>
    </row>
    <row r="49" spans="1:87" s="136" customFormat="1" ht="13.5" customHeight="1" x14ac:dyDescent="0.15">
      <c r="A49" s="119" t="s">
        <v>29</v>
      </c>
      <c r="B49" s="120" t="s">
        <v>437</v>
      </c>
      <c r="C49" s="119" t="s">
        <v>438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254</v>
      </c>
      <c r="L49" s="121">
        <f>+SUM(M49,R49,V49,W49,AC49)</f>
        <v>129069</v>
      </c>
      <c r="M49" s="121">
        <f>+SUM(N49:Q49)</f>
        <v>4064</v>
      </c>
      <c r="N49" s="121">
        <v>4064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125005</v>
      </c>
      <c r="X49" s="121">
        <v>106663</v>
      </c>
      <c r="Y49" s="121">
        <v>18342</v>
      </c>
      <c r="Z49" s="121">
        <v>0</v>
      </c>
      <c r="AA49" s="121">
        <v>0</v>
      </c>
      <c r="AB49" s="121">
        <v>60593</v>
      </c>
      <c r="AC49" s="121">
        <v>0</v>
      </c>
      <c r="AD49" s="121">
        <v>0</v>
      </c>
      <c r="AE49" s="121">
        <f>+SUM(D49,L49,AD49)</f>
        <v>129069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362</v>
      </c>
      <c r="AN49" s="121">
        <f>+SUM(AO49,AT49,AX49,AY49,BE49)</f>
        <v>9960</v>
      </c>
      <c r="AO49" s="121">
        <f>+SUM(AP49:AS49)</f>
        <v>2710</v>
      </c>
      <c r="AP49" s="121">
        <v>2710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7250</v>
      </c>
      <c r="AZ49" s="121">
        <v>7250</v>
      </c>
      <c r="BA49" s="121">
        <v>0</v>
      </c>
      <c r="BB49" s="121">
        <v>0</v>
      </c>
      <c r="BC49" s="121">
        <v>0</v>
      </c>
      <c r="BD49" s="121">
        <v>10424</v>
      </c>
      <c r="BE49" s="121">
        <v>0</v>
      </c>
      <c r="BF49" s="121">
        <v>0</v>
      </c>
      <c r="BG49" s="121">
        <f>+SUM(BF49,AN49,AF49)</f>
        <v>9960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616</v>
      </c>
      <c r="BP49" s="121">
        <f>SUM(L49,AN49)</f>
        <v>139029</v>
      </c>
      <c r="BQ49" s="121">
        <f>SUM(M49,AO49)</f>
        <v>6774</v>
      </c>
      <c r="BR49" s="121">
        <f>SUM(N49,AP49)</f>
        <v>6774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132255</v>
      </c>
      <c r="CB49" s="121">
        <f>SUM(X49,AZ49)</f>
        <v>113913</v>
      </c>
      <c r="CC49" s="121">
        <f>SUM(Y49,BA49)</f>
        <v>18342</v>
      </c>
      <c r="CD49" s="121">
        <f>SUM(Z49,BB49)</f>
        <v>0</v>
      </c>
      <c r="CE49" s="121">
        <f>SUM(AA49,BC49)</f>
        <v>0</v>
      </c>
      <c r="CF49" s="121">
        <f>SUM(AB49,BD49)</f>
        <v>71017</v>
      </c>
      <c r="CG49" s="121">
        <f>SUM(AC49,BE49)</f>
        <v>0</v>
      </c>
      <c r="CH49" s="121">
        <f>SUM(AD49,BF49)</f>
        <v>0</v>
      </c>
      <c r="CI49" s="121">
        <f>SUM(AE49,BG49)</f>
        <v>139029</v>
      </c>
    </row>
    <row r="50" spans="1:87" s="136" customFormat="1" ht="13.5" customHeight="1" x14ac:dyDescent="0.15">
      <c r="A50" s="119" t="s">
        <v>29</v>
      </c>
      <c r="B50" s="120" t="s">
        <v>439</v>
      </c>
      <c r="C50" s="119" t="s">
        <v>440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130</v>
      </c>
      <c r="L50" s="121">
        <f>+SUM(M50,R50,V50,W50,AC50)</f>
        <v>47253</v>
      </c>
      <c r="M50" s="121">
        <f>+SUM(N50:Q50)</f>
        <v>7741</v>
      </c>
      <c r="N50" s="121">
        <v>7741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39512</v>
      </c>
      <c r="X50" s="121">
        <v>32676</v>
      </c>
      <c r="Y50" s="121">
        <v>6836</v>
      </c>
      <c r="Z50" s="121">
        <v>0</v>
      </c>
      <c r="AA50" s="121">
        <v>0</v>
      </c>
      <c r="AB50" s="121">
        <v>18545</v>
      </c>
      <c r="AC50" s="121">
        <v>0</v>
      </c>
      <c r="AD50" s="121">
        <v>0</v>
      </c>
      <c r="AE50" s="121">
        <f>+SUM(D50,L50,AD50)</f>
        <v>47253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376</v>
      </c>
      <c r="AN50" s="121">
        <f>+SUM(AO50,AT50,AX50,AY50,BE50)</f>
        <v>6605</v>
      </c>
      <c r="AO50" s="121">
        <f>+SUM(AP50:AS50)</f>
        <v>2104</v>
      </c>
      <c r="AP50" s="121">
        <v>2104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4501</v>
      </c>
      <c r="AZ50" s="121">
        <v>4501</v>
      </c>
      <c r="BA50" s="121">
        <v>0</v>
      </c>
      <c r="BB50" s="121">
        <v>0</v>
      </c>
      <c r="BC50" s="121">
        <v>0</v>
      </c>
      <c r="BD50" s="121">
        <v>10941</v>
      </c>
      <c r="BE50" s="121">
        <v>0</v>
      </c>
      <c r="BF50" s="121">
        <v>0</v>
      </c>
      <c r="BG50" s="121">
        <f>+SUM(BF50,AN50,AF50)</f>
        <v>6605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506</v>
      </c>
      <c r="BP50" s="121">
        <f>SUM(L50,AN50)</f>
        <v>53858</v>
      </c>
      <c r="BQ50" s="121">
        <f>SUM(M50,AO50)</f>
        <v>9845</v>
      </c>
      <c r="BR50" s="121">
        <f>SUM(N50,AP50)</f>
        <v>9845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44013</v>
      </c>
      <c r="CB50" s="121">
        <f>SUM(X50,AZ50)</f>
        <v>37177</v>
      </c>
      <c r="CC50" s="121">
        <f>SUM(Y50,BA50)</f>
        <v>6836</v>
      </c>
      <c r="CD50" s="121">
        <f>SUM(Z50,BB50)</f>
        <v>0</v>
      </c>
      <c r="CE50" s="121">
        <f>SUM(AA50,BC50)</f>
        <v>0</v>
      </c>
      <c r="CF50" s="121">
        <f>SUM(AB50,BD50)</f>
        <v>29486</v>
      </c>
      <c r="CG50" s="121">
        <f>SUM(AC50,BE50)</f>
        <v>0</v>
      </c>
      <c r="CH50" s="121">
        <f>SUM(AD50,BF50)</f>
        <v>0</v>
      </c>
      <c r="CI50" s="121">
        <f>SUM(AE50,BG50)</f>
        <v>53858</v>
      </c>
    </row>
    <row r="51" spans="1:87" s="136" customFormat="1" ht="13.5" customHeight="1" x14ac:dyDescent="0.15">
      <c r="A51" s="119" t="s">
        <v>29</v>
      </c>
      <c r="B51" s="120" t="s">
        <v>337</v>
      </c>
      <c r="C51" s="119" t="s">
        <v>338</v>
      </c>
      <c r="D51" s="121">
        <f>+SUM(E51,J51)</f>
        <v>12798</v>
      </c>
      <c r="E51" s="121">
        <f>+SUM(F51:I51)</f>
        <v>12798</v>
      </c>
      <c r="F51" s="121">
        <v>0</v>
      </c>
      <c r="G51" s="121">
        <v>0</v>
      </c>
      <c r="H51" s="121">
        <v>12798</v>
      </c>
      <c r="I51" s="121">
        <v>0</v>
      </c>
      <c r="J51" s="121">
        <v>0</v>
      </c>
      <c r="K51" s="121"/>
      <c r="L51" s="121">
        <f>+SUM(M51,R51,V51,W51,AC51)</f>
        <v>2467452</v>
      </c>
      <c r="M51" s="121">
        <f>+SUM(N51:Q51)</f>
        <v>640000</v>
      </c>
      <c r="N51" s="121">
        <v>621000</v>
      </c>
      <c r="O51" s="121">
        <v>0</v>
      </c>
      <c r="P51" s="121">
        <v>19000</v>
      </c>
      <c r="Q51" s="121">
        <v>0</v>
      </c>
      <c r="R51" s="121">
        <f>+SUM(S51:U51)</f>
        <v>746924</v>
      </c>
      <c r="S51" s="121">
        <v>0</v>
      </c>
      <c r="T51" s="121">
        <v>746924</v>
      </c>
      <c r="U51" s="121">
        <v>0</v>
      </c>
      <c r="V51" s="121">
        <v>0</v>
      </c>
      <c r="W51" s="121">
        <f>+SUM(X51:AA51)</f>
        <v>1080528</v>
      </c>
      <c r="X51" s="121">
        <v>52176</v>
      </c>
      <c r="Y51" s="121">
        <v>811820</v>
      </c>
      <c r="Z51" s="121">
        <v>216532</v>
      </c>
      <c r="AA51" s="121">
        <v>0</v>
      </c>
      <c r="AB51" s="121"/>
      <c r="AC51" s="121">
        <v>0</v>
      </c>
      <c r="AD51" s="121">
        <v>764478</v>
      </c>
      <c r="AE51" s="121">
        <f>+SUM(D51,L51,AD51)</f>
        <v>3244728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12798</v>
      </c>
      <c r="BI51" s="121">
        <f>SUM(E51,AG51)</f>
        <v>12798</v>
      </c>
      <c r="BJ51" s="121">
        <f>SUM(F51,AH51)</f>
        <v>0</v>
      </c>
      <c r="BK51" s="121">
        <f>SUM(G51,AI51)</f>
        <v>0</v>
      </c>
      <c r="BL51" s="121">
        <f>SUM(H51,AJ51)</f>
        <v>12798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2467452</v>
      </c>
      <c r="BQ51" s="121">
        <f>SUM(M51,AO51)</f>
        <v>640000</v>
      </c>
      <c r="BR51" s="121">
        <f>SUM(N51,AP51)</f>
        <v>621000</v>
      </c>
      <c r="BS51" s="121">
        <f>SUM(O51,AQ51)</f>
        <v>0</v>
      </c>
      <c r="BT51" s="121">
        <f>SUM(P51,AR51)</f>
        <v>19000</v>
      </c>
      <c r="BU51" s="121">
        <f>SUM(Q51,AS51)</f>
        <v>0</v>
      </c>
      <c r="BV51" s="121">
        <f>SUM(R51,AT51)</f>
        <v>746924</v>
      </c>
      <c r="BW51" s="121">
        <f>SUM(S51,AU51)</f>
        <v>0</v>
      </c>
      <c r="BX51" s="121">
        <f>SUM(T51,AV51)</f>
        <v>746924</v>
      </c>
      <c r="BY51" s="121">
        <f>SUM(U51,AW51)</f>
        <v>0</v>
      </c>
      <c r="BZ51" s="121">
        <f>SUM(V51,AX51)</f>
        <v>0</v>
      </c>
      <c r="CA51" s="121">
        <f>SUM(W51,AY51)</f>
        <v>1080528</v>
      </c>
      <c r="CB51" s="121">
        <f>SUM(X51,AZ51)</f>
        <v>52176</v>
      </c>
      <c r="CC51" s="121">
        <f>SUM(Y51,BA51)</f>
        <v>811820</v>
      </c>
      <c r="CD51" s="121">
        <f>SUM(Z51,BB51)</f>
        <v>216532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764478</v>
      </c>
      <c r="CI51" s="121">
        <f>SUM(AE51,BG51)</f>
        <v>3244728</v>
      </c>
    </row>
    <row r="52" spans="1:87" s="136" customFormat="1" ht="13.5" customHeight="1" x14ac:dyDescent="0.15">
      <c r="A52" s="119" t="s">
        <v>29</v>
      </c>
      <c r="B52" s="120" t="s">
        <v>345</v>
      </c>
      <c r="C52" s="119" t="s">
        <v>346</v>
      </c>
      <c r="D52" s="121">
        <f>+SUM(E52,J52)</f>
        <v>536370</v>
      </c>
      <c r="E52" s="121">
        <f>+SUM(F52:I52)</f>
        <v>536370</v>
      </c>
      <c r="F52" s="121">
        <v>0</v>
      </c>
      <c r="G52" s="121">
        <v>0</v>
      </c>
      <c r="H52" s="121">
        <v>10456</v>
      </c>
      <c r="I52" s="121">
        <v>525914</v>
      </c>
      <c r="J52" s="121">
        <v>0</v>
      </c>
      <c r="K52" s="121"/>
      <c r="L52" s="121">
        <f>+SUM(M52,R52,V52,W52,AC52)</f>
        <v>1531828</v>
      </c>
      <c r="M52" s="121">
        <f>+SUM(N52:Q52)</f>
        <v>203794</v>
      </c>
      <c r="N52" s="121">
        <v>203794</v>
      </c>
      <c r="O52" s="121">
        <v>0</v>
      </c>
      <c r="P52" s="121">
        <v>0</v>
      </c>
      <c r="Q52" s="121">
        <v>0</v>
      </c>
      <c r="R52" s="121">
        <f>+SUM(S52:U52)</f>
        <v>719626</v>
      </c>
      <c r="S52" s="121">
        <v>0</v>
      </c>
      <c r="T52" s="121">
        <v>718282</v>
      </c>
      <c r="U52" s="121">
        <v>1344</v>
      </c>
      <c r="V52" s="121">
        <v>0</v>
      </c>
      <c r="W52" s="121">
        <f>+SUM(X52:AA52)</f>
        <v>608408</v>
      </c>
      <c r="X52" s="121">
        <v>0</v>
      </c>
      <c r="Y52" s="121">
        <v>414562</v>
      </c>
      <c r="Z52" s="121">
        <v>150215</v>
      </c>
      <c r="AA52" s="121">
        <v>43631</v>
      </c>
      <c r="AB52" s="121"/>
      <c r="AC52" s="121">
        <v>0</v>
      </c>
      <c r="AD52" s="121">
        <v>66972</v>
      </c>
      <c r="AE52" s="121">
        <f>+SUM(D52,L52,AD52)</f>
        <v>2135170</v>
      </c>
      <c r="AF52" s="121">
        <f>+SUM(AG52,AL52)</f>
        <v>2035</v>
      </c>
      <c r="AG52" s="121">
        <f>+SUM(AH52:AK52)</f>
        <v>2035</v>
      </c>
      <c r="AH52" s="121">
        <v>0</v>
      </c>
      <c r="AI52" s="121">
        <v>0</v>
      </c>
      <c r="AJ52" s="121">
        <v>0</v>
      </c>
      <c r="AK52" s="121">
        <v>2035</v>
      </c>
      <c r="AL52" s="121">
        <v>0</v>
      </c>
      <c r="AM52" s="121"/>
      <c r="AN52" s="121">
        <f>+SUM(AO52,AT52,AX52,AY52,BE52)</f>
        <v>187616</v>
      </c>
      <c r="AO52" s="121">
        <f>+SUM(AP52:AS52)</f>
        <v>19330</v>
      </c>
      <c r="AP52" s="121">
        <v>19330</v>
      </c>
      <c r="AQ52" s="121">
        <v>0</v>
      </c>
      <c r="AR52" s="121">
        <v>0</v>
      </c>
      <c r="AS52" s="121">
        <v>0</v>
      </c>
      <c r="AT52" s="121">
        <f>+SUM(AU52:AW52)</f>
        <v>80862</v>
      </c>
      <c r="AU52" s="121">
        <v>0</v>
      </c>
      <c r="AV52" s="121">
        <v>80862</v>
      </c>
      <c r="AW52" s="121">
        <v>0</v>
      </c>
      <c r="AX52" s="121">
        <v>0</v>
      </c>
      <c r="AY52" s="121">
        <f>+SUM(AZ52:BC52)</f>
        <v>87424</v>
      </c>
      <c r="AZ52" s="121">
        <v>0</v>
      </c>
      <c r="BA52" s="121">
        <v>63652</v>
      </c>
      <c r="BB52" s="121">
        <v>23772</v>
      </c>
      <c r="BC52" s="121">
        <v>0</v>
      </c>
      <c r="BD52" s="121"/>
      <c r="BE52" s="121">
        <v>0</v>
      </c>
      <c r="BF52" s="121">
        <v>2352</v>
      </c>
      <c r="BG52" s="121">
        <f>+SUM(BF52,AN52,AF52)</f>
        <v>192003</v>
      </c>
      <c r="BH52" s="121">
        <f>SUM(D52,AF52)</f>
        <v>538405</v>
      </c>
      <c r="BI52" s="121">
        <f>SUM(E52,AG52)</f>
        <v>538405</v>
      </c>
      <c r="BJ52" s="121">
        <f>SUM(F52,AH52)</f>
        <v>0</v>
      </c>
      <c r="BK52" s="121">
        <f>SUM(G52,AI52)</f>
        <v>0</v>
      </c>
      <c r="BL52" s="121">
        <f>SUM(H52,AJ52)</f>
        <v>10456</v>
      </c>
      <c r="BM52" s="121">
        <f>SUM(I52,AK52)</f>
        <v>527949</v>
      </c>
      <c r="BN52" s="121">
        <f>SUM(J52,AL52)</f>
        <v>0</v>
      </c>
      <c r="BO52" s="121">
        <f>SUM(K52,AM52)</f>
        <v>0</v>
      </c>
      <c r="BP52" s="121">
        <f>SUM(L52,AN52)</f>
        <v>1719444</v>
      </c>
      <c r="BQ52" s="121">
        <f>SUM(M52,AO52)</f>
        <v>223124</v>
      </c>
      <c r="BR52" s="121">
        <f>SUM(N52,AP52)</f>
        <v>223124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800488</v>
      </c>
      <c r="BW52" s="121">
        <f>SUM(S52,AU52)</f>
        <v>0</v>
      </c>
      <c r="BX52" s="121">
        <f>SUM(T52,AV52)</f>
        <v>799144</v>
      </c>
      <c r="BY52" s="121">
        <f>SUM(U52,AW52)</f>
        <v>1344</v>
      </c>
      <c r="BZ52" s="121">
        <f>SUM(V52,AX52)</f>
        <v>0</v>
      </c>
      <c r="CA52" s="121">
        <f>SUM(W52,AY52)</f>
        <v>695832</v>
      </c>
      <c r="CB52" s="121">
        <f>SUM(X52,AZ52)</f>
        <v>0</v>
      </c>
      <c r="CC52" s="121">
        <f>SUM(Y52,BA52)</f>
        <v>478214</v>
      </c>
      <c r="CD52" s="121">
        <f>SUM(Z52,BB52)</f>
        <v>173987</v>
      </c>
      <c r="CE52" s="121">
        <f>SUM(AA52,BC52)</f>
        <v>43631</v>
      </c>
      <c r="CF52" s="121">
        <f>SUM(AB52,BD52)</f>
        <v>0</v>
      </c>
      <c r="CG52" s="121">
        <f>SUM(AC52,BE52)</f>
        <v>0</v>
      </c>
      <c r="CH52" s="121">
        <f>SUM(AD52,BF52)</f>
        <v>69324</v>
      </c>
      <c r="CI52" s="121">
        <f>SUM(AE52,BG52)</f>
        <v>2327173</v>
      </c>
    </row>
    <row r="53" spans="1:87" s="136" customFormat="1" ht="13.5" customHeight="1" x14ac:dyDescent="0.15">
      <c r="A53" s="119" t="s">
        <v>29</v>
      </c>
      <c r="B53" s="120" t="s">
        <v>389</v>
      </c>
      <c r="C53" s="119" t="s">
        <v>393</v>
      </c>
      <c r="D53" s="121">
        <f>+SUM(E53,J53)</f>
        <v>265046</v>
      </c>
      <c r="E53" s="121">
        <f>+SUM(F53:I53)</f>
        <v>265046</v>
      </c>
      <c r="F53" s="121">
        <v>0</v>
      </c>
      <c r="G53" s="121">
        <v>210522</v>
      </c>
      <c r="H53" s="121">
        <v>54524</v>
      </c>
      <c r="I53" s="121">
        <v>0</v>
      </c>
      <c r="J53" s="121">
        <v>0</v>
      </c>
      <c r="K53" s="121"/>
      <c r="L53" s="121">
        <f>+SUM(M53,R53,V53,W53,AC53)</f>
        <v>1626533</v>
      </c>
      <c r="M53" s="121">
        <f>+SUM(N53:Q53)</f>
        <v>512320</v>
      </c>
      <c r="N53" s="121">
        <v>155197</v>
      </c>
      <c r="O53" s="121">
        <v>0</v>
      </c>
      <c r="P53" s="121">
        <v>336909</v>
      </c>
      <c r="Q53" s="121">
        <v>20214</v>
      </c>
      <c r="R53" s="121">
        <f>+SUM(S53:U53)</f>
        <v>996033</v>
      </c>
      <c r="S53" s="121">
        <v>21569</v>
      </c>
      <c r="T53" s="121">
        <v>932481</v>
      </c>
      <c r="U53" s="121">
        <v>41983</v>
      </c>
      <c r="V53" s="121">
        <v>0</v>
      </c>
      <c r="W53" s="121">
        <f>+SUM(X53:AA53)</f>
        <v>118180</v>
      </c>
      <c r="X53" s="121">
        <v>709</v>
      </c>
      <c r="Y53" s="121">
        <v>101615</v>
      </c>
      <c r="Z53" s="121">
        <v>15856</v>
      </c>
      <c r="AA53" s="121">
        <v>0</v>
      </c>
      <c r="AB53" s="121"/>
      <c r="AC53" s="121">
        <v>0</v>
      </c>
      <c r="AD53" s="121">
        <v>36459</v>
      </c>
      <c r="AE53" s="121">
        <f>+SUM(D53,L53,AD53)</f>
        <v>1928038</v>
      </c>
      <c r="AF53" s="121">
        <f>+SUM(AG53,AL53)</f>
        <v>75130</v>
      </c>
      <c r="AG53" s="121">
        <f>+SUM(AH53:AK53)</f>
        <v>75130</v>
      </c>
      <c r="AH53" s="121">
        <v>0</v>
      </c>
      <c r="AI53" s="121">
        <v>75130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266595</v>
      </c>
      <c r="AO53" s="121">
        <f>+SUM(AP53:AS53)</f>
        <v>99613</v>
      </c>
      <c r="AP53" s="121">
        <v>46615</v>
      </c>
      <c r="AQ53" s="121">
        <v>0</v>
      </c>
      <c r="AR53" s="121">
        <v>52998</v>
      </c>
      <c r="AS53" s="121">
        <v>0</v>
      </c>
      <c r="AT53" s="121">
        <f>+SUM(AU53:AW53)</f>
        <v>130738</v>
      </c>
      <c r="AU53" s="121">
        <v>0</v>
      </c>
      <c r="AV53" s="121">
        <v>130738</v>
      </c>
      <c r="AW53" s="121">
        <v>0</v>
      </c>
      <c r="AX53" s="121">
        <v>0</v>
      </c>
      <c r="AY53" s="121">
        <f>+SUM(AZ53:BC53)</f>
        <v>36244</v>
      </c>
      <c r="AZ53" s="121">
        <v>0</v>
      </c>
      <c r="BA53" s="121">
        <v>36244</v>
      </c>
      <c r="BB53" s="121">
        <v>0</v>
      </c>
      <c r="BC53" s="121">
        <v>0</v>
      </c>
      <c r="BD53" s="121"/>
      <c r="BE53" s="121">
        <v>0</v>
      </c>
      <c r="BF53" s="121">
        <v>3111</v>
      </c>
      <c r="BG53" s="121">
        <f>+SUM(BF53,AN53,AF53)</f>
        <v>344836</v>
      </c>
      <c r="BH53" s="121">
        <f>SUM(D53,AF53)</f>
        <v>340176</v>
      </c>
      <c r="BI53" s="121">
        <f>SUM(E53,AG53)</f>
        <v>340176</v>
      </c>
      <c r="BJ53" s="121">
        <f>SUM(F53,AH53)</f>
        <v>0</v>
      </c>
      <c r="BK53" s="121">
        <f>SUM(G53,AI53)</f>
        <v>285652</v>
      </c>
      <c r="BL53" s="121">
        <f>SUM(H53,AJ53)</f>
        <v>54524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1893128</v>
      </c>
      <c r="BQ53" s="121">
        <f>SUM(M53,AO53)</f>
        <v>611933</v>
      </c>
      <c r="BR53" s="121">
        <f>SUM(N53,AP53)</f>
        <v>201812</v>
      </c>
      <c r="BS53" s="121">
        <f>SUM(O53,AQ53)</f>
        <v>0</v>
      </c>
      <c r="BT53" s="121">
        <f>SUM(P53,AR53)</f>
        <v>389907</v>
      </c>
      <c r="BU53" s="121">
        <f>SUM(Q53,AS53)</f>
        <v>20214</v>
      </c>
      <c r="BV53" s="121">
        <f>SUM(R53,AT53)</f>
        <v>1126771</v>
      </c>
      <c r="BW53" s="121">
        <f>SUM(S53,AU53)</f>
        <v>21569</v>
      </c>
      <c r="BX53" s="121">
        <f>SUM(T53,AV53)</f>
        <v>1063219</v>
      </c>
      <c r="BY53" s="121">
        <f>SUM(U53,AW53)</f>
        <v>41983</v>
      </c>
      <c r="BZ53" s="121">
        <f>SUM(V53,AX53)</f>
        <v>0</v>
      </c>
      <c r="CA53" s="121">
        <f>SUM(W53,AY53)</f>
        <v>154424</v>
      </c>
      <c r="CB53" s="121">
        <f>SUM(X53,AZ53)</f>
        <v>709</v>
      </c>
      <c r="CC53" s="121">
        <f>SUM(Y53,BA53)</f>
        <v>137859</v>
      </c>
      <c r="CD53" s="121">
        <f>SUM(Z53,BB53)</f>
        <v>15856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39570</v>
      </c>
      <c r="CI53" s="121">
        <f>SUM(AE53,BG53)</f>
        <v>2272874</v>
      </c>
    </row>
    <row r="54" spans="1:87" s="136" customFormat="1" ht="13.5" customHeight="1" x14ac:dyDescent="0.15">
      <c r="A54" s="119" t="s">
        <v>29</v>
      </c>
      <c r="B54" s="120" t="s">
        <v>365</v>
      </c>
      <c r="C54" s="119" t="s">
        <v>366</v>
      </c>
      <c r="D54" s="121">
        <f>+SUM(E54,J54)</f>
        <v>115594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115594</v>
      </c>
      <c r="K54" s="121"/>
      <c r="L54" s="121">
        <f>+SUM(M54,R54,V54,W54,AC54)</f>
        <v>1086937</v>
      </c>
      <c r="M54" s="121">
        <f>+SUM(N54:Q54)</f>
        <v>45839</v>
      </c>
      <c r="N54" s="121">
        <v>45839</v>
      </c>
      <c r="O54" s="121">
        <v>0</v>
      </c>
      <c r="P54" s="121">
        <v>0</v>
      </c>
      <c r="Q54" s="121">
        <v>0</v>
      </c>
      <c r="R54" s="121">
        <f>+SUM(S54:U54)</f>
        <v>620108</v>
      </c>
      <c r="S54" s="121">
        <v>0</v>
      </c>
      <c r="T54" s="121">
        <v>620108</v>
      </c>
      <c r="U54" s="121">
        <v>0</v>
      </c>
      <c r="V54" s="121">
        <v>0</v>
      </c>
      <c r="W54" s="121">
        <f>+SUM(X54:AA54)</f>
        <v>420990</v>
      </c>
      <c r="X54" s="121">
        <v>0</v>
      </c>
      <c r="Y54" s="121">
        <v>343731</v>
      </c>
      <c r="Z54" s="121">
        <v>77259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1202531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264217</v>
      </c>
      <c r="AO54" s="121">
        <f>+SUM(AP54:AS54)</f>
        <v>8758</v>
      </c>
      <c r="AP54" s="121">
        <v>8758</v>
      </c>
      <c r="AQ54" s="121">
        <v>0</v>
      </c>
      <c r="AR54" s="121">
        <v>0</v>
      </c>
      <c r="AS54" s="121">
        <v>0</v>
      </c>
      <c r="AT54" s="121">
        <f>+SUM(AU54:AW54)</f>
        <v>159369</v>
      </c>
      <c r="AU54" s="121">
        <v>0</v>
      </c>
      <c r="AV54" s="121">
        <v>159369</v>
      </c>
      <c r="AW54" s="121">
        <v>0</v>
      </c>
      <c r="AX54" s="121">
        <v>0</v>
      </c>
      <c r="AY54" s="121">
        <f>+SUM(AZ54:BC54)</f>
        <v>96090</v>
      </c>
      <c r="AZ54" s="121">
        <v>0</v>
      </c>
      <c r="BA54" s="121">
        <v>96090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264217</v>
      </c>
      <c r="BH54" s="121">
        <f>SUM(D54,AF54)</f>
        <v>115594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115594</v>
      </c>
      <c r="BO54" s="121">
        <f>SUM(K54,AM54)</f>
        <v>0</v>
      </c>
      <c r="BP54" s="121">
        <f>SUM(L54,AN54)</f>
        <v>1351154</v>
      </c>
      <c r="BQ54" s="121">
        <f>SUM(M54,AO54)</f>
        <v>54597</v>
      </c>
      <c r="BR54" s="121">
        <f>SUM(N54,AP54)</f>
        <v>54597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779477</v>
      </c>
      <c r="BW54" s="121">
        <f>SUM(S54,AU54)</f>
        <v>0</v>
      </c>
      <c r="BX54" s="121">
        <f>SUM(T54,AV54)</f>
        <v>779477</v>
      </c>
      <c r="BY54" s="121">
        <f>SUM(U54,AW54)</f>
        <v>0</v>
      </c>
      <c r="BZ54" s="121">
        <f>SUM(V54,AX54)</f>
        <v>0</v>
      </c>
      <c r="CA54" s="121">
        <f>SUM(W54,AY54)</f>
        <v>517080</v>
      </c>
      <c r="CB54" s="121">
        <f>SUM(X54,AZ54)</f>
        <v>0</v>
      </c>
      <c r="CC54" s="121">
        <f>SUM(Y54,BA54)</f>
        <v>439821</v>
      </c>
      <c r="CD54" s="121">
        <f>SUM(Z54,BB54)</f>
        <v>77259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1466748</v>
      </c>
    </row>
    <row r="55" spans="1:87" s="136" customFormat="1" ht="13.5" customHeight="1" x14ac:dyDescent="0.15">
      <c r="A55" s="119" t="s">
        <v>29</v>
      </c>
      <c r="B55" s="120" t="s">
        <v>381</v>
      </c>
      <c r="C55" s="119" t="s">
        <v>382</v>
      </c>
      <c r="D55" s="121">
        <f>+SUM(E55,J55)</f>
        <v>430817</v>
      </c>
      <c r="E55" s="121">
        <f>+SUM(F55:I55)</f>
        <v>385980</v>
      </c>
      <c r="F55" s="121">
        <v>0</v>
      </c>
      <c r="G55" s="121">
        <v>370921</v>
      </c>
      <c r="H55" s="121">
        <v>15059</v>
      </c>
      <c r="I55" s="121">
        <v>0</v>
      </c>
      <c r="J55" s="121">
        <v>44837</v>
      </c>
      <c r="K55" s="121"/>
      <c r="L55" s="121">
        <f>+SUM(M55,R55,V55,W55,AC55)</f>
        <v>2787616</v>
      </c>
      <c r="M55" s="121">
        <f>+SUM(N55:Q55)</f>
        <v>1061824</v>
      </c>
      <c r="N55" s="121">
        <v>1061824</v>
      </c>
      <c r="O55" s="121">
        <v>0</v>
      </c>
      <c r="P55" s="121">
        <v>0</v>
      </c>
      <c r="Q55" s="121">
        <v>0</v>
      </c>
      <c r="R55" s="121">
        <f>+SUM(S55:U55)</f>
        <v>1063471</v>
      </c>
      <c r="S55" s="121">
        <v>0</v>
      </c>
      <c r="T55" s="121">
        <v>1063471</v>
      </c>
      <c r="U55" s="121">
        <v>0</v>
      </c>
      <c r="V55" s="121">
        <v>0</v>
      </c>
      <c r="W55" s="121">
        <f>+SUM(X55:AA55)</f>
        <v>662321</v>
      </c>
      <c r="X55" s="121">
        <v>88869</v>
      </c>
      <c r="Y55" s="121">
        <v>128112</v>
      </c>
      <c r="Z55" s="121">
        <v>335122</v>
      </c>
      <c r="AA55" s="121">
        <v>110218</v>
      </c>
      <c r="AB55" s="121"/>
      <c r="AC55" s="121">
        <v>0</v>
      </c>
      <c r="AD55" s="121">
        <v>161698</v>
      </c>
      <c r="AE55" s="121">
        <f>+SUM(D55,L55,AD55)</f>
        <v>3380131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430817</v>
      </c>
      <c r="BI55" s="121">
        <f>SUM(E55,AG55)</f>
        <v>385980</v>
      </c>
      <c r="BJ55" s="121">
        <f>SUM(F55,AH55)</f>
        <v>0</v>
      </c>
      <c r="BK55" s="121">
        <f>SUM(G55,AI55)</f>
        <v>370921</v>
      </c>
      <c r="BL55" s="121">
        <f>SUM(H55,AJ55)</f>
        <v>15059</v>
      </c>
      <c r="BM55" s="121">
        <f>SUM(I55,AK55)</f>
        <v>0</v>
      </c>
      <c r="BN55" s="121">
        <f>SUM(J55,AL55)</f>
        <v>44837</v>
      </c>
      <c r="BO55" s="121">
        <f>SUM(K55,AM55)</f>
        <v>0</v>
      </c>
      <c r="BP55" s="121">
        <f>SUM(L55,AN55)</f>
        <v>2787616</v>
      </c>
      <c r="BQ55" s="121">
        <f>SUM(M55,AO55)</f>
        <v>1061824</v>
      </c>
      <c r="BR55" s="121">
        <f>SUM(N55,AP55)</f>
        <v>1061824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1063471</v>
      </c>
      <c r="BW55" s="121">
        <f>SUM(S55,AU55)</f>
        <v>0</v>
      </c>
      <c r="BX55" s="121">
        <f>SUM(T55,AV55)</f>
        <v>1063471</v>
      </c>
      <c r="BY55" s="121">
        <f>SUM(U55,AW55)</f>
        <v>0</v>
      </c>
      <c r="BZ55" s="121">
        <f>SUM(V55,AX55)</f>
        <v>0</v>
      </c>
      <c r="CA55" s="121">
        <f>SUM(W55,AY55)</f>
        <v>662321</v>
      </c>
      <c r="CB55" s="121">
        <f>SUM(X55,AZ55)</f>
        <v>88869</v>
      </c>
      <c r="CC55" s="121">
        <f>SUM(Y55,BA55)</f>
        <v>128112</v>
      </c>
      <c r="CD55" s="121">
        <f>SUM(Z55,BB55)</f>
        <v>335122</v>
      </c>
      <c r="CE55" s="121">
        <f>SUM(AA55,BC55)</f>
        <v>110218</v>
      </c>
      <c r="CF55" s="121">
        <f>SUM(AB55,BD55)</f>
        <v>0</v>
      </c>
      <c r="CG55" s="121">
        <f>SUM(AC55,BE55)</f>
        <v>0</v>
      </c>
      <c r="CH55" s="121">
        <f>SUM(AD55,BF55)</f>
        <v>161698</v>
      </c>
      <c r="CI55" s="121">
        <f>SUM(AE55,BG55)</f>
        <v>3380131</v>
      </c>
    </row>
    <row r="56" spans="1:87" s="136" customFormat="1" ht="13.5" customHeight="1" x14ac:dyDescent="0.15">
      <c r="A56" s="119" t="s">
        <v>29</v>
      </c>
      <c r="B56" s="120" t="s">
        <v>410</v>
      </c>
      <c r="C56" s="119" t="s">
        <v>411</v>
      </c>
      <c r="D56" s="121">
        <f>+SUM(E56,J56)</f>
        <v>11318</v>
      </c>
      <c r="E56" s="121">
        <f>+SUM(F56:I56)</f>
        <v>3420</v>
      </c>
      <c r="F56" s="121">
        <v>0</v>
      </c>
      <c r="G56" s="121">
        <v>0</v>
      </c>
      <c r="H56" s="121">
        <v>3420</v>
      </c>
      <c r="I56" s="121">
        <v>0</v>
      </c>
      <c r="J56" s="121">
        <v>7898</v>
      </c>
      <c r="K56" s="121"/>
      <c r="L56" s="121">
        <f>+SUM(M56,R56,V56,W56,AC56)</f>
        <v>880018</v>
      </c>
      <c r="M56" s="121">
        <f>+SUM(N56:Q56)</f>
        <v>259527</v>
      </c>
      <c r="N56" s="121">
        <v>259527</v>
      </c>
      <c r="O56" s="121">
        <v>0</v>
      </c>
      <c r="P56" s="121">
        <v>0</v>
      </c>
      <c r="Q56" s="121">
        <v>0</v>
      </c>
      <c r="R56" s="121">
        <f>+SUM(S56:U56)</f>
        <v>75095</v>
      </c>
      <c r="S56" s="121">
        <v>0</v>
      </c>
      <c r="T56" s="121">
        <v>75095</v>
      </c>
      <c r="U56" s="121">
        <v>0</v>
      </c>
      <c r="V56" s="121">
        <v>0</v>
      </c>
      <c r="W56" s="121">
        <f>+SUM(X56:AA56)</f>
        <v>545396</v>
      </c>
      <c r="X56" s="121">
        <v>0</v>
      </c>
      <c r="Y56" s="121">
        <v>459072</v>
      </c>
      <c r="Z56" s="121">
        <v>86324</v>
      </c>
      <c r="AA56" s="121">
        <v>0</v>
      </c>
      <c r="AB56" s="121"/>
      <c r="AC56" s="121">
        <v>0</v>
      </c>
      <c r="AD56" s="121">
        <v>45587</v>
      </c>
      <c r="AE56" s="121">
        <f>+SUM(D56,L56,AD56)</f>
        <v>936923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11318</v>
      </c>
      <c r="BI56" s="121">
        <f>SUM(E56,AG56)</f>
        <v>3420</v>
      </c>
      <c r="BJ56" s="121">
        <f>SUM(F56,AH56)</f>
        <v>0</v>
      </c>
      <c r="BK56" s="121">
        <f>SUM(G56,AI56)</f>
        <v>0</v>
      </c>
      <c r="BL56" s="121">
        <f>SUM(H56,AJ56)</f>
        <v>3420</v>
      </c>
      <c r="BM56" s="121">
        <f>SUM(I56,AK56)</f>
        <v>0</v>
      </c>
      <c r="BN56" s="121">
        <f>SUM(J56,AL56)</f>
        <v>7898</v>
      </c>
      <c r="BO56" s="121">
        <f>SUM(K56,AM56)</f>
        <v>0</v>
      </c>
      <c r="BP56" s="121">
        <f>SUM(L56,AN56)</f>
        <v>880018</v>
      </c>
      <c r="BQ56" s="121">
        <f>SUM(M56,AO56)</f>
        <v>259527</v>
      </c>
      <c r="BR56" s="121">
        <f>SUM(N56,AP56)</f>
        <v>259527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75095</v>
      </c>
      <c r="BW56" s="121">
        <f>SUM(S56,AU56)</f>
        <v>0</v>
      </c>
      <c r="BX56" s="121">
        <f>SUM(T56,AV56)</f>
        <v>75095</v>
      </c>
      <c r="BY56" s="121">
        <f>SUM(U56,AW56)</f>
        <v>0</v>
      </c>
      <c r="BZ56" s="121">
        <f>SUM(V56,AX56)</f>
        <v>0</v>
      </c>
      <c r="CA56" s="121">
        <f>SUM(W56,AY56)</f>
        <v>545396</v>
      </c>
      <c r="CB56" s="121">
        <f>SUM(X56,AZ56)</f>
        <v>0</v>
      </c>
      <c r="CC56" s="121">
        <f>SUM(Y56,BA56)</f>
        <v>459072</v>
      </c>
      <c r="CD56" s="121">
        <f>SUM(Z56,BB56)</f>
        <v>86324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45587</v>
      </c>
      <c r="CI56" s="121">
        <f>SUM(AE56,BG56)</f>
        <v>936923</v>
      </c>
    </row>
    <row r="57" spans="1:87" s="136" customFormat="1" ht="13.5" customHeight="1" x14ac:dyDescent="0.15">
      <c r="A57" s="119" t="s">
        <v>29</v>
      </c>
      <c r="B57" s="120" t="s">
        <v>333</v>
      </c>
      <c r="C57" s="119" t="s">
        <v>334</v>
      </c>
      <c r="D57" s="121">
        <f>+SUM(E57,J57)</f>
        <v>1023290</v>
      </c>
      <c r="E57" s="121">
        <f>+SUM(F57:I57)</f>
        <v>1023290</v>
      </c>
      <c r="F57" s="121">
        <v>0</v>
      </c>
      <c r="G57" s="121">
        <v>1017032</v>
      </c>
      <c r="H57" s="121">
        <v>6258</v>
      </c>
      <c r="I57" s="121">
        <v>0</v>
      </c>
      <c r="J57" s="121">
        <v>0</v>
      </c>
      <c r="K57" s="121"/>
      <c r="L57" s="121">
        <f>+SUM(M57,R57,V57,W57,AC57)</f>
        <v>2017366</v>
      </c>
      <c r="M57" s="121">
        <f>+SUM(N57:Q57)</f>
        <v>185013</v>
      </c>
      <c r="N57" s="121">
        <v>185013</v>
      </c>
      <c r="O57" s="121">
        <v>0</v>
      </c>
      <c r="P57" s="121">
        <v>0</v>
      </c>
      <c r="Q57" s="121">
        <v>0</v>
      </c>
      <c r="R57" s="121">
        <f>+SUM(S57:U57)</f>
        <v>983971</v>
      </c>
      <c r="S57" s="121">
        <v>0</v>
      </c>
      <c r="T57" s="121">
        <v>983971</v>
      </c>
      <c r="U57" s="121">
        <v>0</v>
      </c>
      <c r="V57" s="121">
        <v>0</v>
      </c>
      <c r="W57" s="121">
        <f>+SUM(X57:AA57)</f>
        <v>848382</v>
      </c>
      <c r="X57" s="121">
        <v>14242</v>
      </c>
      <c r="Y57" s="121">
        <v>698953</v>
      </c>
      <c r="Z57" s="121">
        <v>135187</v>
      </c>
      <c r="AA57" s="121">
        <v>0</v>
      </c>
      <c r="AB57" s="121"/>
      <c r="AC57" s="121">
        <v>0</v>
      </c>
      <c r="AD57" s="121">
        <v>16234</v>
      </c>
      <c r="AE57" s="121">
        <f>+SUM(D57,L57,AD57)</f>
        <v>3056890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1023290</v>
      </c>
      <c r="BI57" s="121">
        <f>SUM(E57,AG57)</f>
        <v>1023290</v>
      </c>
      <c r="BJ57" s="121">
        <f>SUM(F57,AH57)</f>
        <v>0</v>
      </c>
      <c r="BK57" s="121">
        <f>SUM(G57,AI57)</f>
        <v>1017032</v>
      </c>
      <c r="BL57" s="121">
        <f>SUM(H57,AJ57)</f>
        <v>6258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2017366</v>
      </c>
      <c r="BQ57" s="121">
        <f>SUM(M57,AO57)</f>
        <v>185013</v>
      </c>
      <c r="BR57" s="121">
        <f>SUM(N57,AP57)</f>
        <v>185013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983971</v>
      </c>
      <c r="BW57" s="121">
        <f>SUM(S57,AU57)</f>
        <v>0</v>
      </c>
      <c r="BX57" s="121">
        <f>SUM(T57,AV57)</f>
        <v>983971</v>
      </c>
      <c r="BY57" s="121">
        <f>SUM(U57,AW57)</f>
        <v>0</v>
      </c>
      <c r="BZ57" s="121">
        <f>SUM(V57,AX57)</f>
        <v>0</v>
      </c>
      <c r="CA57" s="121">
        <f>SUM(W57,AY57)</f>
        <v>848382</v>
      </c>
      <c r="CB57" s="121">
        <f>SUM(X57,AZ57)</f>
        <v>14242</v>
      </c>
      <c r="CC57" s="121">
        <f>SUM(Y57,BA57)</f>
        <v>698953</v>
      </c>
      <c r="CD57" s="121">
        <f>SUM(Z57,BB57)</f>
        <v>135187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16234</v>
      </c>
      <c r="CI57" s="121">
        <f>SUM(AE57,BG57)</f>
        <v>3056890</v>
      </c>
    </row>
    <row r="58" spans="1:87" s="136" customFormat="1" ht="13.5" customHeight="1" x14ac:dyDescent="0.15">
      <c r="A58" s="119" t="s">
        <v>29</v>
      </c>
      <c r="B58" s="120" t="s">
        <v>369</v>
      </c>
      <c r="C58" s="119" t="s">
        <v>376</v>
      </c>
      <c r="D58" s="121">
        <f>+SUM(E58,J58)</f>
        <v>1116676</v>
      </c>
      <c r="E58" s="121">
        <f>+SUM(F58:I58)</f>
        <v>1116676</v>
      </c>
      <c r="F58" s="121">
        <v>0</v>
      </c>
      <c r="G58" s="121">
        <v>1111539</v>
      </c>
      <c r="H58" s="121">
        <v>5137</v>
      </c>
      <c r="I58" s="121">
        <v>0</v>
      </c>
      <c r="J58" s="121">
        <v>0</v>
      </c>
      <c r="K58" s="121"/>
      <c r="L58" s="121">
        <f>+SUM(M58,R58,V58,W58,AC58)</f>
        <v>1334126</v>
      </c>
      <c r="M58" s="121">
        <f>+SUM(N58:Q58)</f>
        <v>232407</v>
      </c>
      <c r="N58" s="121">
        <v>217413</v>
      </c>
      <c r="O58" s="121">
        <v>0</v>
      </c>
      <c r="P58" s="121">
        <v>14994</v>
      </c>
      <c r="Q58" s="121">
        <v>0</v>
      </c>
      <c r="R58" s="121">
        <f>+SUM(S58:U58)</f>
        <v>538395</v>
      </c>
      <c r="S58" s="121">
        <v>0</v>
      </c>
      <c r="T58" s="121">
        <v>538395</v>
      </c>
      <c r="U58" s="121">
        <v>0</v>
      </c>
      <c r="V58" s="121">
        <v>0</v>
      </c>
      <c r="W58" s="121">
        <f>+SUM(X58:AA58)</f>
        <v>533492</v>
      </c>
      <c r="X58" s="121">
        <v>46583</v>
      </c>
      <c r="Y58" s="121">
        <v>367421</v>
      </c>
      <c r="Z58" s="121">
        <v>119488</v>
      </c>
      <c r="AA58" s="121">
        <v>0</v>
      </c>
      <c r="AB58" s="121"/>
      <c r="AC58" s="121">
        <v>29832</v>
      </c>
      <c r="AD58" s="121">
        <v>3272</v>
      </c>
      <c r="AE58" s="121">
        <f>+SUM(D58,L58,AD58)</f>
        <v>2454074</v>
      </c>
      <c r="AF58" s="121">
        <f>+SUM(AG58,AL58)</f>
        <v>834977</v>
      </c>
      <c r="AG58" s="121">
        <f>+SUM(AH58:AK58)</f>
        <v>834977</v>
      </c>
      <c r="AH58" s="121">
        <v>0</v>
      </c>
      <c r="AI58" s="121">
        <v>834977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161725</v>
      </c>
      <c r="AO58" s="121">
        <f>+SUM(AP58:AS58)</f>
        <v>61717</v>
      </c>
      <c r="AP58" s="121">
        <v>52900</v>
      </c>
      <c r="AQ58" s="121">
        <v>0</v>
      </c>
      <c r="AR58" s="121">
        <v>8817</v>
      </c>
      <c r="AS58" s="121">
        <v>0</v>
      </c>
      <c r="AT58" s="121">
        <f>+SUM(AU58:AW58)</f>
        <v>73123</v>
      </c>
      <c r="AU58" s="121">
        <v>0</v>
      </c>
      <c r="AV58" s="121">
        <v>73123</v>
      </c>
      <c r="AW58" s="121">
        <v>0</v>
      </c>
      <c r="AX58" s="121">
        <v>0</v>
      </c>
      <c r="AY58" s="121">
        <f>+SUM(AZ58:BC58)</f>
        <v>25918</v>
      </c>
      <c r="AZ58" s="121">
        <v>0</v>
      </c>
      <c r="BA58" s="121">
        <v>25918</v>
      </c>
      <c r="BB58" s="121">
        <v>0</v>
      </c>
      <c r="BC58" s="121">
        <v>0</v>
      </c>
      <c r="BD58" s="121"/>
      <c r="BE58" s="121">
        <v>967</v>
      </c>
      <c r="BF58" s="121">
        <v>459</v>
      </c>
      <c r="BG58" s="121">
        <f>+SUM(BF58,AN58,AF58)</f>
        <v>997161</v>
      </c>
      <c r="BH58" s="121">
        <f>SUM(D58,AF58)</f>
        <v>1951653</v>
      </c>
      <c r="BI58" s="121">
        <f>SUM(E58,AG58)</f>
        <v>1951653</v>
      </c>
      <c r="BJ58" s="121">
        <f>SUM(F58,AH58)</f>
        <v>0</v>
      </c>
      <c r="BK58" s="121">
        <f>SUM(G58,AI58)</f>
        <v>1946516</v>
      </c>
      <c r="BL58" s="121">
        <f>SUM(H58,AJ58)</f>
        <v>5137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1495851</v>
      </c>
      <c r="BQ58" s="121">
        <f>SUM(M58,AO58)</f>
        <v>294124</v>
      </c>
      <c r="BR58" s="121">
        <f>SUM(N58,AP58)</f>
        <v>270313</v>
      </c>
      <c r="BS58" s="121">
        <f>SUM(O58,AQ58)</f>
        <v>0</v>
      </c>
      <c r="BT58" s="121">
        <f>SUM(P58,AR58)</f>
        <v>23811</v>
      </c>
      <c r="BU58" s="121">
        <f>SUM(Q58,AS58)</f>
        <v>0</v>
      </c>
      <c r="BV58" s="121">
        <f>SUM(R58,AT58)</f>
        <v>611518</v>
      </c>
      <c r="BW58" s="121">
        <f>SUM(S58,AU58)</f>
        <v>0</v>
      </c>
      <c r="BX58" s="121">
        <f>SUM(T58,AV58)</f>
        <v>611518</v>
      </c>
      <c r="BY58" s="121">
        <f>SUM(U58,AW58)</f>
        <v>0</v>
      </c>
      <c r="BZ58" s="121">
        <f>SUM(V58,AX58)</f>
        <v>0</v>
      </c>
      <c r="CA58" s="121">
        <f>SUM(W58,AY58)</f>
        <v>559410</v>
      </c>
      <c r="CB58" s="121">
        <f>SUM(X58,AZ58)</f>
        <v>46583</v>
      </c>
      <c r="CC58" s="121">
        <f>SUM(Y58,BA58)</f>
        <v>393339</v>
      </c>
      <c r="CD58" s="121">
        <f>SUM(Z58,BB58)</f>
        <v>119488</v>
      </c>
      <c r="CE58" s="121">
        <f>SUM(AA58,BC58)</f>
        <v>0</v>
      </c>
      <c r="CF58" s="121">
        <f>SUM(AB58,BD58)</f>
        <v>0</v>
      </c>
      <c r="CG58" s="121">
        <f>SUM(AC58,BE58)</f>
        <v>30799</v>
      </c>
      <c r="CH58" s="121">
        <f>SUM(AD58,BF58)</f>
        <v>3731</v>
      </c>
      <c r="CI58" s="121">
        <f>SUM(AE58,BG58)</f>
        <v>3451235</v>
      </c>
    </row>
    <row r="59" spans="1:87" s="136" customFormat="1" ht="13.5" customHeight="1" x14ac:dyDescent="0.15">
      <c r="A59" s="119" t="s">
        <v>29</v>
      </c>
      <c r="B59" s="120" t="s">
        <v>406</v>
      </c>
      <c r="C59" s="119" t="s">
        <v>407</v>
      </c>
      <c r="D59" s="121">
        <f>+SUM(E59,J59)</f>
        <v>214800</v>
      </c>
      <c r="E59" s="121">
        <f>+SUM(F59:I59)</f>
        <v>214800</v>
      </c>
      <c r="F59" s="121">
        <v>0</v>
      </c>
      <c r="G59" s="121">
        <v>212520</v>
      </c>
      <c r="H59" s="121">
        <v>2280</v>
      </c>
      <c r="I59" s="121">
        <v>0</v>
      </c>
      <c r="J59" s="121">
        <v>0</v>
      </c>
      <c r="K59" s="121"/>
      <c r="L59" s="121">
        <f>+SUM(M59,R59,V59,W59,AC59)</f>
        <v>624718</v>
      </c>
      <c r="M59" s="121">
        <f>+SUM(N59:Q59)</f>
        <v>124992</v>
      </c>
      <c r="N59" s="121">
        <v>124992</v>
      </c>
      <c r="O59" s="121">
        <v>0</v>
      </c>
      <c r="P59" s="121">
        <v>0</v>
      </c>
      <c r="Q59" s="121">
        <v>0</v>
      </c>
      <c r="R59" s="121">
        <f>+SUM(S59:U59)</f>
        <v>151081</v>
      </c>
      <c r="S59" s="121">
        <v>0</v>
      </c>
      <c r="T59" s="121">
        <v>151081</v>
      </c>
      <c r="U59" s="121">
        <v>0</v>
      </c>
      <c r="V59" s="121">
        <v>0</v>
      </c>
      <c r="W59" s="121">
        <f>+SUM(X59:AA59)</f>
        <v>343116</v>
      </c>
      <c r="X59" s="121">
        <v>14450</v>
      </c>
      <c r="Y59" s="121">
        <v>278638</v>
      </c>
      <c r="Z59" s="121">
        <v>50028</v>
      </c>
      <c r="AA59" s="121">
        <v>0</v>
      </c>
      <c r="AB59" s="121"/>
      <c r="AC59" s="121">
        <v>5529</v>
      </c>
      <c r="AD59" s="121">
        <v>418149</v>
      </c>
      <c r="AE59" s="121">
        <f>+SUM(D59,L59,AD59)</f>
        <v>1257667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/>
      <c r="BE59" s="121">
        <v>0</v>
      </c>
      <c r="BF59" s="121">
        <v>0</v>
      </c>
      <c r="BG59" s="121">
        <f>+SUM(BF59,AN59,AF59)</f>
        <v>0</v>
      </c>
      <c r="BH59" s="121">
        <f>SUM(D59,AF59)</f>
        <v>214800</v>
      </c>
      <c r="BI59" s="121">
        <f>SUM(E59,AG59)</f>
        <v>214800</v>
      </c>
      <c r="BJ59" s="121">
        <f>SUM(F59,AH59)</f>
        <v>0</v>
      </c>
      <c r="BK59" s="121">
        <f>SUM(G59,AI59)</f>
        <v>212520</v>
      </c>
      <c r="BL59" s="121">
        <f>SUM(H59,AJ59)</f>
        <v>2280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624718</v>
      </c>
      <c r="BQ59" s="121">
        <f>SUM(M59,AO59)</f>
        <v>124992</v>
      </c>
      <c r="BR59" s="121">
        <f>SUM(N59,AP59)</f>
        <v>124992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151081</v>
      </c>
      <c r="BW59" s="121">
        <f>SUM(S59,AU59)</f>
        <v>0</v>
      </c>
      <c r="BX59" s="121">
        <f>SUM(T59,AV59)</f>
        <v>151081</v>
      </c>
      <c r="BY59" s="121">
        <f>SUM(U59,AW59)</f>
        <v>0</v>
      </c>
      <c r="BZ59" s="121">
        <f>SUM(V59,AX59)</f>
        <v>0</v>
      </c>
      <c r="CA59" s="121">
        <f>SUM(W59,AY59)</f>
        <v>343116</v>
      </c>
      <c r="CB59" s="121">
        <f>SUM(X59,AZ59)</f>
        <v>14450</v>
      </c>
      <c r="CC59" s="121">
        <f>SUM(Y59,BA59)</f>
        <v>278638</v>
      </c>
      <c r="CD59" s="121">
        <f>SUM(Z59,BB59)</f>
        <v>50028</v>
      </c>
      <c r="CE59" s="121">
        <f>SUM(AA59,BC59)</f>
        <v>0</v>
      </c>
      <c r="CF59" s="121">
        <f>SUM(AB59,BD59)</f>
        <v>0</v>
      </c>
      <c r="CG59" s="121">
        <f>SUM(AC59,BE59)</f>
        <v>5529</v>
      </c>
      <c r="CH59" s="121">
        <f>SUM(AD59,BF59)</f>
        <v>418149</v>
      </c>
      <c r="CI59" s="121">
        <f>SUM(AE59,BG59)</f>
        <v>1257667</v>
      </c>
    </row>
    <row r="60" spans="1:87" s="136" customFormat="1" ht="13.5" customHeight="1" x14ac:dyDescent="0.15">
      <c r="A60" s="119" t="s">
        <v>29</v>
      </c>
      <c r="B60" s="120" t="s">
        <v>355</v>
      </c>
      <c r="C60" s="119" t="s">
        <v>443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/>
      <c r="L60" s="121">
        <f>+SUM(M60,R60,V60,W60,AC60)</f>
        <v>309570</v>
      </c>
      <c r="M60" s="121">
        <f>+SUM(N60:Q60)</f>
        <v>55130</v>
      </c>
      <c r="N60" s="121">
        <v>55130</v>
      </c>
      <c r="O60" s="121">
        <v>0</v>
      </c>
      <c r="P60" s="121">
        <v>0</v>
      </c>
      <c r="Q60" s="121">
        <v>0</v>
      </c>
      <c r="R60" s="121">
        <f>+SUM(S60:U60)</f>
        <v>58026</v>
      </c>
      <c r="S60" s="121">
        <v>0</v>
      </c>
      <c r="T60" s="121">
        <v>58026</v>
      </c>
      <c r="U60" s="121">
        <v>0</v>
      </c>
      <c r="V60" s="121">
        <v>0</v>
      </c>
      <c r="W60" s="121">
        <f>+SUM(X60:AA60)</f>
        <v>193510</v>
      </c>
      <c r="X60" s="121">
        <v>0</v>
      </c>
      <c r="Y60" s="121">
        <v>193088</v>
      </c>
      <c r="Z60" s="121">
        <v>0</v>
      </c>
      <c r="AA60" s="121">
        <v>422</v>
      </c>
      <c r="AB60" s="121"/>
      <c r="AC60" s="121">
        <v>2904</v>
      </c>
      <c r="AD60" s="121">
        <v>16722</v>
      </c>
      <c r="AE60" s="121">
        <f>+SUM(D60,L60,AD60)</f>
        <v>326292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/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309570</v>
      </c>
      <c r="BQ60" s="121">
        <f>SUM(M60,AO60)</f>
        <v>55130</v>
      </c>
      <c r="BR60" s="121">
        <f>SUM(N60,AP60)</f>
        <v>55130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58026</v>
      </c>
      <c r="BW60" s="121">
        <f>SUM(S60,AU60)</f>
        <v>0</v>
      </c>
      <c r="BX60" s="121">
        <f>SUM(T60,AV60)</f>
        <v>58026</v>
      </c>
      <c r="BY60" s="121">
        <f>SUM(U60,AW60)</f>
        <v>0</v>
      </c>
      <c r="BZ60" s="121">
        <f>SUM(V60,AX60)</f>
        <v>0</v>
      </c>
      <c r="CA60" s="121">
        <f>SUM(W60,AY60)</f>
        <v>193510</v>
      </c>
      <c r="CB60" s="121">
        <f>SUM(X60,AZ60)</f>
        <v>0</v>
      </c>
      <c r="CC60" s="121">
        <f>SUM(Y60,BA60)</f>
        <v>193088</v>
      </c>
      <c r="CD60" s="121">
        <f>SUM(Z60,BB60)</f>
        <v>0</v>
      </c>
      <c r="CE60" s="121">
        <f>SUM(AA60,BC60)</f>
        <v>422</v>
      </c>
      <c r="CF60" s="121">
        <f>SUM(AB60,BD60)</f>
        <v>0</v>
      </c>
      <c r="CG60" s="121">
        <f>SUM(AC60,BE60)</f>
        <v>2904</v>
      </c>
      <c r="CH60" s="121">
        <f>SUM(AD60,BF60)</f>
        <v>16722</v>
      </c>
      <c r="CI60" s="121">
        <f>SUM(AE60,BG60)</f>
        <v>326292</v>
      </c>
    </row>
    <row r="61" spans="1:87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+SUM(E61,J61)</f>
        <v>6348627</v>
      </c>
      <c r="E61" s="121">
        <f>+SUM(F61:I61)</f>
        <v>6348627</v>
      </c>
      <c r="F61" s="121">
        <v>0</v>
      </c>
      <c r="G61" s="121">
        <v>6275695</v>
      </c>
      <c r="H61" s="121">
        <v>72932</v>
      </c>
      <c r="I61" s="121">
        <v>0</v>
      </c>
      <c r="J61" s="121">
        <v>0</v>
      </c>
      <c r="K61" s="121"/>
      <c r="L61" s="121">
        <f>+SUM(M61,R61,V61,W61,AC61)</f>
        <v>11313185</v>
      </c>
      <c r="M61" s="121">
        <f>+SUM(N61:Q61)</f>
        <v>3876821</v>
      </c>
      <c r="N61" s="121">
        <v>1032565</v>
      </c>
      <c r="O61" s="121">
        <v>0</v>
      </c>
      <c r="P61" s="121">
        <v>2827016</v>
      </c>
      <c r="Q61" s="121">
        <v>17240</v>
      </c>
      <c r="R61" s="121">
        <f>+SUM(S61:U61)</f>
        <v>6511584</v>
      </c>
      <c r="S61" s="121">
        <v>0</v>
      </c>
      <c r="T61" s="121">
        <v>6454550</v>
      </c>
      <c r="U61" s="121">
        <v>57034</v>
      </c>
      <c r="V61" s="121">
        <v>0</v>
      </c>
      <c r="W61" s="121">
        <f>+SUM(X61:AA61)</f>
        <v>918908</v>
      </c>
      <c r="X61" s="121">
        <v>0</v>
      </c>
      <c r="Y61" s="121">
        <v>288782</v>
      </c>
      <c r="Z61" s="121">
        <v>630126</v>
      </c>
      <c r="AA61" s="121">
        <v>0</v>
      </c>
      <c r="AB61" s="121"/>
      <c r="AC61" s="121">
        <v>5872</v>
      </c>
      <c r="AD61" s="121">
        <v>271819</v>
      </c>
      <c r="AE61" s="121">
        <f>+SUM(D61,L61,AD61)</f>
        <v>17933631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/>
      <c r="BE61" s="121">
        <v>0</v>
      </c>
      <c r="BF61" s="121">
        <v>0</v>
      </c>
      <c r="BG61" s="121">
        <f>+SUM(BF61,AN61,AF61)</f>
        <v>0</v>
      </c>
      <c r="BH61" s="121">
        <f>SUM(D61,AF61)</f>
        <v>6348627</v>
      </c>
      <c r="BI61" s="121">
        <f>SUM(E61,AG61)</f>
        <v>6348627</v>
      </c>
      <c r="BJ61" s="121">
        <f>SUM(F61,AH61)</f>
        <v>0</v>
      </c>
      <c r="BK61" s="121">
        <f>SUM(G61,AI61)</f>
        <v>6275695</v>
      </c>
      <c r="BL61" s="121">
        <f>SUM(H61,AJ61)</f>
        <v>72932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11313185</v>
      </c>
      <c r="BQ61" s="121">
        <f>SUM(M61,AO61)</f>
        <v>3876821</v>
      </c>
      <c r="BR61" s="121">
        <f>SUM(N61,AP61)</f>
        <v>1032565</v>
      </c>
      <c r="BS61" s="121">
        <f>SUM(O61,AQ61)</f>
        <v>0</v>
      </c>
      <c r="BT61" s="121">
        <f>SUM(P61,AR61)</f>
        <v>2827016</v>
      </c>
      <c r="BU61" s="121">
        <f>SUM(Q61,AS61)</f>
        <v>17240</v>
      </c>
      <c r="BV61" s="121">
        <f>SUM(R61,AT61)</f>
        <v>6511584</v>
      </c>
      <c r="BW61" s="121">
        <f>SUM(S61,AU61)</f>
        <v>0</v>
      </c>
      <c r="BX61" s="121">
        <f>SUM(T61,AV61)</f>
        <v>6454550</v>
      </c>
      <c r="BY61" s="121">
        <f>SUM(U61,AW61)</f>
        <v>57034</v>
      </c>
      <c r="BZ61" s="121">
        <f>SUM(V61,AX61)</f>
        <v>0</v>
      </c>
      <c r="CA61" s="121">
        <f>SUM(W61,AY61)</f>
        <v>918908</v>
      </c>
      <c r="CB61" s="121">
        <f>SUM(X61,AZ61)</f>
        <v>0</v>
      </c>
      <c r="CC61" s="121">
        <f>SUM(Y61,BA61)</f>
        <v>288782</v>
      </c>
      <c r="CD61" s="121">
        <f>SUM(Z61,BB61)</f>
        <v>630126</v>
      </c>
      <c r="CE61" s="121">
        <f>SUM(AA61,BC61)</f>
        <v>0</v>
      </c>
      <c r="CF61" s="121">
        <f>SUM(AB61,BD61)</f>
        <v>0</v>
      </c>
      <c r="CG61" s="121">
        <f>SUM(AC61,BE61)</f>
        <v>5872</v>
      </c>
      <c r="CH61" s="121">
        <f>SUM(AD61,BF61)</f>
        <v>271819</v>
      </c>
      <c r="CI61" s="121">
        <f>SUM(AE61,BG61)</f>
        <v>17933631</v>
      </c>
    </row>
    <row r="62" spans="1:87" s="136" customFormat="1" ht="13.5" customHeight="1" x14ac:dyDescent="0.15">
      <c r="A62" s="119" t="s">
        <v>29</v>
      </c>
      <c r="B62" s="120" t="s">
        <v>357</v>
      </c>
      <c r="C62" s="119" t="s">
        <v>358</v>
      </c>
      <c r="D62" s="121">
        <f>+SUM(E62,J62)</f>
        <v>26835</v>
      </c>
      <c r="E62" s="121">
        <f>+SUM(F62:I62)</f>
        <v>8415</v>
      </c>
      <c r="F62" s="121">
        <v>0</v>
      </c>
      <c r="G62" s="121">
        <v>8415</v>
      </c>
      <c r="H62" s="121">
        <v>0</v>
      </c>
      <c r="I62" s="121">
        <v>0</v>
      </c>
      <c r="J62" s="121">
        <v>18420</v>
      </c>
      <c r="K62" s="121"/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/>
      <c r="AC62" s="121">
        <v>0</v>
      </c>
      <c r="AD62" s="121">
        <v>0</v>
      </c>
      <c r="AE62" s="121">
        <f>+SUM(D62,L62,AD62)</f>
        <v>26835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/>
      <c r="BE62" s="121">
        <v>0</v>
      </c>
      <c r="BF62" s="121">
        <v>0</v>
      </c>
      <c r="BG62" s="121">
        <f>+SUM(BF62,AN62,AF62)</f>
        <v>0</v>
      </c>
      <c r="BH62" s="121">
        <f>SUM(D62,AF62)</f>
        <v>26835</v>
      </c>
      <c r="BI62" s="121">
        <f>SUM(E62,AG62)</f>
        <v>8415</v>
      </c>
      <c r="BJ62" s="121">
        <f>SUM(F62,AH62)</f>
        <v>0</v>
      </c>
      <c r="BK62" s="121">
        <f>SUM(G62,AI62)</f>
        <v>8415</v>
      </c>
      <c r="BL62" s="121">
        <f>SUM(H62,AJ62)</f>
        <v>0</v>
      </c>
      <c r="BM62" s="121">
        <f>SUM(I62,AK62)</f>
        <v>0</v>
      </c>
      <c r="BN62" s="121">
        <f>SUM(J62,AL62)</f>
        <v>18420</v>
      </c>
      <c r="BO62" s="121">
        <f>SUM(K62,AM62)</f>
        <v>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0</v>
      </c>
      <c r="CI62" s="121">
        <f>SUM(AE62,BG62)</f>
        <v>26835</v>
      </c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2">
    <sortCondition ref="A8:A62"/>
    <sortCondition ref="B8:B62"/>
    <sortCondition ref="C8:C6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279</v>
      </c>
      <c r="D7" s="140">
        <f>SUM(L7,T7,AB7,AJ7,AR7,AZ7)</f>
        <v>2283330</v>
      </c>
      <c r="E7" s="140">
        <f>SUM(M7,U7,AC7,AK7,AS7,BA7)</f>
        <v>18815892</v>
      </c>
      <c r="F7" s="140">
        <f>SUM(D7:E7)</f>
        <v>21099222</v>
      </c>
      <c r="G7" s="140">
        <f>SUM(O7,W7,AE7,AM7,AU7,BC7)</f>
        <v>25013</v>
      </c>
      <c r="H7" s="140">
        <f>SUM(P7,X7,AF7,AN7,AV7,BD7)</f>
        <v>815791</v>
      </c>
      <c r="I7" s="140">
        <f>SUM(G7:H7)</f>
        <v>840804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2262988</v>
      </c>
      <c r="M7" s="140">
        <f>SUM(M$8:M$207)</f>
        <v>18336688</v>
      </c>
      <c r="N7" s="140">
        <f>IF(AND(L7&lt;&gt;"",M7&lt;&gt;""),SUM(L7:M7),"")</f>
        <v>20599676</v>
      </c>
      <c r="O7" s="140">
        <f>SUM(O$8:O$207)</f>
        <v>25013</v>
      </c>
      <c r="P7" s="140">
        <f>SUM(P$8:P$207)</f>
        <v>815791</v>
      </c>
      <c r="Q7" s="140">
        <f>IF(AND(O7&lt;&gt;"",P7&lt;&gt;""),SUM(O7:P7),"")</f>
        <v>840804</v>
      </c>
      <c r="R7" s="141">
        <f>COUNTIF(R$8:R$207,"&lt;&gt;")</f>
        <v>3</v>
      </c>
      <c r="S7" s="141">
        <f>COUNTIF(S$8:S$207,"&lt;&gt;")</f>
        <v>3</v>
      </c>
      <c r="T7" s="140">
        <f>SUM(T$8:T$207)</f>
        <v>20342</v>
      </c>
      <c r="U7" s="140">
        <f>SUM(U$8:U$207)</f>
        <v>479204</v>
      </c>
      <c r="V7" s="140">
        <f>IF(AND(T7&lt;&gt;"",U7&lt;&gt;""),SUM(T7:U7),"")</f>
        <v>499546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SUM(L8,T8,AB8,AJ8,AR8,AZ8)</f>
        <v>1343497</v>
      </c>
      <c r="E8" s="121">
        <f>SUM(M8,U8,AC8,AK8,AS8,BA8)</f>
        <v>7499273</v>
      </c>
      <c r="F8" s="121">
        <f>SUM(D8:E8)</f>
        <v>8842770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1343497</v>
      </c>
      <c r="M8" s="121">
        <v>7499273</v>
      </c>
      <c r="N8" s="121">
        <f>IF(AND(L8&lt;&gt;"",M8&lt;&gt;""),SUM(L8:M8),"")</f>
        <v>8842770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SUM(L10,T10,AB10,AJ10,AR10,AZ10)</f>
        <v>188264</v>
      </c>
      <c r="E10" s="121">
        <f>SUM(M10,U10,AC10,AK10,AS10,BA10)</f>
        <v>622520</v>
      </c>
      <c r="F10" s="121">
        <f>SUM(D10:E10)</f>
        <v>810784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188264</v>
      </c>
      <c r="M10" s="121">
        <v>622520</v>
      </c>
      <c r="N10" s="121">
        <f>IF(AND(L10&lt;&gt;"",M10&lt;&gt;""),SUM(L10:M10),"")</f>
        <v>810784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SUM(L11,T11,AB11,AJ11,AR11,AZ11)</f>
        <v>8532</v>
      </c>
      <c r="E11" s="121">
        <f>SUM(M11,U11,AC11,AK11,AS11,BA11)</f>
        <v>561912</v>
      </c>
      <c r="F11" s="121">
        <f>SUM(D11:E11)</f>
        <v>570444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8532</v>
      </c>
      <c r="M11" s="121">
        <v>561912</v>
      </c>
      <c r="N11" s="121">
        <f>IF(AND(L11&lt;&gt;"",M11&lt;&gt;""),SUM(L11:M11),"")</f>
        <v>570444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SUM(L14,T14,AB14,AJ14,AR14,AZ14)</f>
        <v>9150</v>
      </c>
      <c r="E14" s="121">
        <f>SUM(M14,U14,AC14,AK14,AS14,BA14)</f>
        <v>147691</v>
      </c>
      <c r="F14" s="121">
        <f>SUM(D14:E14)</f>
        <v>156841</v>
      </c>
      <c r="G14" s="121">
        <f>SUM(O14,W14,AE14,AM14,AU14,BC14)</f>
        <v>493</v>
      </c>
      <c r="H14" s="121">
        <f>SUM(P14,X14,AF14,AN14,AV14,BD14)</f>
        <v>27730</v>
      </c>
      <c r="I14" s="121">
        <f>SUM(G14:H14)</f>
        <v>28223</v>
      </c>
      <c r="J14" s="120" t="s">
        <v>345</v>
      </c>
      <c r="K14" s="119" t="s">
        <v>346</v>
      </c>
      <c r="L14" s="121">
        <v>9150</v>
      </c>
      <c r="M14" s="121">
        <v>147691</v>
      </c>
      <c r="N14" s="121">
        <f>IF(AND(L14&lt;&gt;"",M14&lt;&gt;""),SUM(L14:M14),"")</f>
        <v>156841</v>
      </c>
      <c r="O14" s="121">
        <v>493</v>
      </c>
      <c r="P14" s="121">
        <v>27730</v>
      </c>
      <c r="Q14" s="121">
        <f>IF(AND(O14&lt;&gt;"",P14&lt;&gt;""),SUM(O14:P14),"")</f>
        <v>28223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SUM(L16,T16,AB16,AJ16,AR16,AZ16)</f>
        <v>99426</v>
      </c>
      <c r="E16" s="121">
        <f>SUM(M16,U16,AC16,AK16,AS16,BA16)</f>
        <v>328764</v>
      </c>
      <c r="F16" s="121">
        <f>SUM(D16:E16)</f>
        <v>428190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333</v>
      </c>
      <c r="K16" s="119" t="s">
        <v>334</v>
      </c>
      <c r="L16" s="121">
        <v>99426</v>
      </c>
      <c r="M16" s="121">
        <v>328764</v>
      </c>
      <c r="N16" s="121">
        <f>IF(AND(L16&lt;&gt;"",M16&lt;&gt;""),SUM(L16:M16),"")</f>
        <v>428190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631579</v>
      </c>
      <c r="F17" s="121">
        <f>SUM(D17:E17)</f>
        <v>631579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327</v>
      </c>
      <c r="K17" s="119" t="s">
        <v>328</v>
      </c>
      <c r="L17" s="121">
        <v>0</v>
      </c>
      <c r="M17" s="121">
        <v>631579</v>
      </c>
      <c r="N17" s="121">
        <f>IF(AND(L17&lt;&gt;"",M17&lt;&gt;""),SUM(L17:M17),"")</f>
        <v>631579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SUM(L18,T18,AB18,AJ18,AR18,AZ18)</f>
        <v>13989</v>
      </c>
      <c r="E18" s="121">
        <f>SUM(M18,U18,AC18,AK18,AS18,BA18)</f>
        <v>135771</v>
      </c>
      <c r="F18" s="121">
        <f>SUM(D18:E18)</f>
        <v>149760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355</v>
      </c>
      <c r="K18" s="119" t="s">
        <v>356</v>
      </c>
      <c r="L18" s="121">
        <v>0</v>
      </c>
      <c r="M18" s="121">
        <v>135771</v>
      </c>
      <c r="N18" s="121">
        <f>IF(AND(L18&lt;&gt;"",M18&lt;&gt;""),SUM(L18:M18),"")</f>
        <v>135771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357</v>
      </c>
      <c r="S18" s="119" t="s">
        <v>358</v>
      </c>
      <c r="T18" s="121">
        <v>13989</v>
      </c>
      <c r="U18" s="121">
        <v>0</v>
      </c>
      <c r="V18" s="121">
        <f>IF(AND(T18&lt;&gt;"",U18&lt;&gt;""),SUM(T18:U18),"")</f>
        <v>13989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825526</v>
      </c>
      <c r="F20" s="121">
        <f>SUM(D20:E20)</f>
        <v>825526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825526</v>
      </c>
      <c r="N20" s="121">
        <f>IF(AND(L20&lt;&gt;"",M20&lt;&gt;""),SUM(L20:M20),"")</f>
        <v>825526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SUM(L21,T21,AB21,AJ21,AR21,AZ21)</f>
        <v>42003</v>
      </c>
      <c r="E21" s="121">
        <f>SUM(M21,U21,AC21,AK21,AS21,BA21)</f>
        <v>915235</v>
      </c>
      <c r="F21" s="121">
        <f>SUM(D21:E21)</f>
        <v>957238</v>
      </c>
      <c r="G21" s="121">
        <f>SUM(O21,W21,AE21,AM21,AU21,BC21)</f>
        <v>0</v>
      </c>
      <c r="H21" s="121">
        <f>SUM(P21,X21,AF21,AN21,AV21,BD21)</f>
        <v>162822</v>
      </c>
      <c r="I21" s="121">
        <f>SUM(G21:H21)</f>
        <v>162822</v>
      </c>
      <c r="J21" s="120" t="s">
        <v>365</v>
      </c>
      <c r="K21" s="119" t="s">
        <v>366</v>
      </c>
      <c r="L21" s="121">
        <v>42003</v>
      </c>
      <c r="M21" s="121">
        <v>915235</v>
      </c>
      <c r="N21" s="121">
        <f>IF(AND(L21&lt;&gt;"",M21&lt;&gt;""),SUM(L21:M21),"")</f>
        <v>957238</v>
      </c>
      <c r="O21" s="121">
        <v>0</v>
      </c>
      <c r="P21" s="121">
        <v>162822</v>
      </c>
      <c r="Q21" s="121">
        <f>IF(AND(O21&lt;&gt;"",P21&lt;&gt;""),SUM(O21:P21),"")</f>
        <v>162822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SUM(L22,T22,AB22,AJ22,AR22,AZ22)</f>
        <v>1398</v>
      </c>
      <c r="E22" s="121">
        <f>SUM(M22,U22,AC22,AK22,AS22,BA22)</f>
        <v>432363</v>
      </c>
      <c r="F22" s="121">
        <f>SUM(D22:E22)</f>
        <v>433761</v>
      </c>
      <c r="G22" s="121">
        <f>SUM(O22,W22,AE22,AM22,AU22,BC22)</f>
        <v>2571</v>
      </c>
      <c r="H22" s="121">
        <f>SUM(P22,X22,AF22,AN22,AV22,BD22)</f>
        <v>92944</v>
      </c>
      <c r="I22" s="121">
        <f>SUM(G22:H22)</f>
        <v>95515</v>
      </c>
      <c r="J22" s="120" t="s">
        <v>369</v>
      </c>
      <c r="K22" s="119" t="s">
        <v>370</v>
      </c>
      <c r="L22" s="121">
        <v>1398</v>
      </c>
      <c r="M22" s="121">
        <v>432363</v>
      </c>
      <c r="N22" s="121">
        <f>IF(AND(L22&lt;&gt;"",M22&lt;&gt;""),SUM(L22:M22),"")</f>
        <v>433761</v>
      </c>
      <c r="O22" s="121">
        <v>2571</v>
      </c>
      <c r="P22" s="121">
        <v>92944</v>
      </c>
      <c r="Q22" s="121">
        <f>IF(AND(O22&lt;&gt;"",P22&lt;&gt;""),SUM(O22:P22),"")</f>
        <v>95515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SUM(L23,T23,AB23,AJ23,AR23,AZ23)</f>
        <v>0</v>
      </c>
      <c r="E23" s="121">
        <f>SUM(M23,U23,AC23,AK23,AS23,BA23)</f>
        <v>89651</v>
      </c>
      <c r="F23" s="121">
        <f>SUM(D23:E23)</f>
        <v>89651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355</v>
      </c>
      <c r="K23" s="119" t="s">
        <v>373</v>
      </c>
      <c r="L23" s="121">
        <v>0</v>
      </c>
      <c r="M23" s="121">
        <v>89651</v>
      </c>
      <c r="N23" s="121">
        <f>IF(AND(L23&lt;&gt;"",M23&lt;&gt;""),SUM(L23:M23),"")</f>
        <v>89651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SUM(L24,T24,AB24,AJ24,AR24,AZ24)</f>
        <v>1319</v>
      </c>
      <c r="E24" s="121">
        <f>SUM(M24,U24,AC24,AK24,AS24,BA24)</f>
        <v>353536</v>
      </c>
      <c r="F24" s="121">
        <f>SUM(D24:E24)</f>
        <v>354855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369</v>
      </c>
      <c r="K24" s="119" t="s">
        <v>376</v>
      </c>
      <c r="L24" s="121">
        <v>1319</v>
      </c>
      <c r="M24" s="121">
        <v>353536</v>
      </c>
      <c r="N24" s="121">
        <f>IF(AND(L24&lt;&gt;"",M24&lt;&gt;""),SUM(L24:M24),"")</f>
        <v>354855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29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429290</v>
      </c>
      <c r="F25" s="121">
        <f>SUM(D25:E25)</f>
        <v>429290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327</v>
      </c>
      <c r="K25" s="119" t="s">
        <v>328</v>
      </c>
      <c r="L25" s="121">
        <v>0</v>
      </c>
      <c r="M25" s="121">
        <v>429290</v>
      </c>
      <c r="N25" s="121">
        <f>IF(AND(L25&lt;&gt;"",M25&lt;&gt;""),SUM(L25:M25),"")</f>
        <v>429290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29</v>
      </c>
      <c r="B26" s="120" t="s">
        <v>379</v>
      </c>
      <c r="C26" s="119" t="s">
        <v>380</v>
      </c>
      <c r="D26" s="121">
        <f>SUM(L26,T26,AB26,AJ26,AR26,AZ26)</f>
        <v>97020</v>
      </c>
      <c r="E26" s="121">
        <f>SUM(M26,U26,AC26,AK26,AS26,BA26)</f>
        <v>320682</v>
      </c>
      <c r="F26" s="121">
        <f>SUM(D26:E26)</f>
        <v>417702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381</v>
      </c>
      <c r="K26" s="119" t="s">
        <v>382</v>
      </c>
      <c r="L26" s="121">
        <v>97020</v>
      </c>
      <c r="M26" s="121">
        <v>320682</v>
      </c>
      <c r="N26" s="121">
        <f>IF(AND(L26&lt;&gt;"",M26&lt;&gt;""),SUM(L26:M26),"")</f>
        <v>417702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29</v>
      </c>
      <c r="B27" s="120" t="s">
        <v>383</v>
      </c>
      <c r="C27" s="119" t="s">
        <v>384</v>
      </c>
      <c r="D27" s="121">
        <f>SUM(L27,T27,AB27,AJ27,AR27,AZ27)</f>
        <v>16237</v>
      </c>
      <c r="E27" s="121">
        <f>SUM(M27,U27,AC27,AK27,AS27,BA27)</f>
        <v>347366</v>
      </c>
      <c r="F27" s="121">
        <f>SUM(D27:E27)</f>
        <v>363603</v>
      </c>
      <c r="G27" s="121">
        <f>SUM(O27,W27,AE27,AM27,AU27,BC27)</f>
        <v>1111</v>
      </c>
      <c r="H27" s="121">
        <f>SUM(P27,X27,AF27,AN27,AV27,BD27)</f>
        <v>94740</v>
      </c>
      <c r="I27" s="121">
        <f>SUM(G27:H27)</f>
        <v>95851</v>
      </c>
      <c r="J27" s="120" t="s">
        <v>345</v>
      </c>
      <c r="K27" s="119" t="s">
        <v>346</v>
      </c>
      <c r="L27" s="121">
        <v>16237</v>
      </c>
      <c r="M27" s="121">
        <v>347366</v>
      </c>
      <c r="N27" s="121">
        <f>IF(AND(L27&lt;&gt;"",M27&lt;&gt;""),SUM(L27:M27),"")</f>
        <v>363603</v>
      </c>
      <c r="O27" s="121">
        <v>1111</v>
      </c>
      <c r="P27" s="121">
        <v>94740</v>
      </c>
      <c r="Q27" s="121">
        <f>IF(AND(O27&lt;&gt;"",P27&lt;&gt;""),SUM(O27:P27),"")</f>
        <v>95851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29</v>
      </c>
      <c r="B28" s="120" t="s">
        <v>385</v>
      </c>
      <c r="C28" s="119" t="s">
        <v>386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29</v>
      </c>
      <c r="B29" s="120" t="s">
        <v>387</v>
      </c>
      <c r="C29" s="119" t="s">
        <v>388</v>
      </c>
      <c r="D29" s="121">
        <f>SUM(L29,T29,AB29,AJ29,AR29,AZ29)</f>
        <v>28255</v>
      </c>
      <c r="E29" s="121">
        <f>SUM(M29,U29,AC29,AK29,AS29,BA29)</f>
        <v>423566</v>
      </c>
      <c r="F29" s="121">
        <f>SUM(D29:E29)</f>
        <v>451821</v>
      </c>
      <c r="G29" s="121">
        <f>SUM(O29,W29,AE29,AM29,AU29,BC29)</f>
        <v>5813</v>
      </c>
      <c r="H29" s="121">
        <f>SUM(P29,X29,AF29,AN29,AV29,BD29)</f>
        <v>83256</v>
      </c>
      <c r="I29" s="121">
        <f>SUM(G29:H29)</f>
        <v>89069</v>
      </c>
      <c r="J29" s="120" t="s">
        <v>389</v>
      </c>
      <c r="K29" s="119" t="s">
        <v>390</v>
      </c>
      <c r="L29" s="121">
        <v>28255</v>
      </c>
      <c r="M29" s="121">
        <v>423566</v>
      </c>
      <c r="N29" s="121">
        <f>IF(AND(L29&lt;&gt;"",M29&lt;&gt;""),SUM(L29:M29),"")</f>
        <v>451821</v>
      </c>
      <c r="O29" s="121">
        <v>5813</v>
      </c>
      <c r="P29" s="121">
        <v>83256</v>
      </c>
      <c r="Q29" s="121">
        <f>IF(AND(O29&lt;&gt;"",P29&lt;&gt;""),SUM(O29:P29),"")</f>
        <v>89069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29</v>
      </c>
      <c r="B30" s="120" t="s">
        <v>391</v>
      </c>
      <c r="C30" s="119" t="s">
        <v>392</v>
      </c>
      <c r="D30" s="121">
        <f>SUM(L30,T30,AB30,AJ30,AR30,AZ30)</f>
        <v>39486</v>
      </c>
      <c r="E30" s="121">
        <f>SUM(M30,U30,AC30,AK30,AS30,BA30)</f>
        <v>591943</v>
      </c>
      <c r="F30" s="121">
        <f>SUM(D30:E30)</f>
        <v>631429</v>
      </c>
      <c r="G30" s="121">
        <f>SUM(O30,W30,AE30,AM30,AU30,BC30)</f>
        <v>8290</v>
      </c>
      <c r="H30" s="121">
        <f>SUM(P30,X30,AF30,AN30,AV30,BD30)</f>
        <v>118740</v>
      </c>
      <c r="I30" s="121">
        <f>SUM(G30:H30)</f>
        <v>127030</v>
      </c>
      <c r="J30" s="120" t="s">
        <v>389</v>
      </c>
      <c r="K30" s="119" t="s">
        <v>393</v>
      </c>
      <c r="L30" s="121">
        <v>39486</v>
      </c>
      <c r="M30" s="121">
        <v>591943</v>
      </c>
      <c r="N30" s="121">
        <f>IF(AND(L30&lt;&gt;"",M30&lt;&gt;""),SUM(L30:M30),"")</f>
        <v>631429</v>
      </c>
      <c r="O30" s="121">
        <v>8290</v>
      </c>
      <c r="P30" s="121">
        <v>118740</v>
      </c>
      <c r="Q30" s="121">
        <f>IF(AND(O30&lt;&gt;"",P30&lt;&gt;""),SUM(O30:P30),"")</f>
        <v>127030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29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29</v>
      </c>
      <c r="B32" s="120" t="s">
        <v>396</v>
      </c>
      <c r="C32" s="119" t="s">
        <v>397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29</v>
      </c>
      <c r="B33" s="120" t="s">
        <v>398</v>
      </c>
      <c r="C33" s="119" t="s">
        <v>399</v>
      </c>
      <c r="D33" s="121">
        <f>SUM(L33,T33,AB33,AJ33,AR33,AZ33)</f>
        <v>7357</v>
      </c>
      <c r="E33" s="121">
        <f>SUM(M33,U33,AC33,AK33,AS33,BA33)</f>
        <v>98439</v>
      </c>
      <c r="F33" s="121">
        <f>SUM(D33:E33)</f>
        <v>105796</v>
      </c>
      <c r="G33" s="121">
        <f>SUM(O33,W33,AE33,AM33,AU33,BC33)</f>
        <v>431</v>
      </c>
      <c r="H33" s="121">
        <f>SUM(P33,X33,AF33,AN33,AV33,BD33)</f>
        <v>20620</v>
      </c>
      <c r="I33" s="121">
        <f>SUM(G33:H33)</f>
        <v>21051</v>
      </c>
      <c r="J33" s="120" t="s">
        <v>345</v>
      </c>
      <c r="K33" s="119" t="s">
        <v>346</v>
      </c>
      <c r="L33" s="121">
        <v>7357</v>
      </c>
      <c r="M33" s="121">
        <v>98439</v>
      </c>
      <c r="N33" s="121">
        <f>IF(AND(L33&lt;&gt;"",M33&lt;&gt;""),SUM(L33:M33),"")</f>
        <v>105796</v>
      </c>
      <c r="O33" s="121">
        <v>431</v>
      </c>
      <c r="P33" s="121">
        <v>20620</v>
      </c>
      <c r="Q33" s="121">
        <f>IF(AND(O33&lt;&gt;"",P33&lt;&gt;""),SUM(O33:P33),"")</f>
        <v>21051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29</v>
      </c>
      <c r="B34" s="120" t="s">
        <v>400</v>
      </c>
      <c r="C34" s="119" t="s">
        <v>401</v>
      </c>
      <c r="D34" s="121">
        <f>SUM(L34,T34,AB34,AJ34,AR34,AZ34)</f>
        <v>28705</v>
      </c>
      <c r="E34" s="121">
        <f>SUM(M34,U34,AC34,AK34,AS34,BA34)</f>
        <v>430331</v>
      </c>
      <c r="F34" s="121">
        <f>SUM(D34:E34)</f>
        <v>459036</v>
      </c>
      <c r="G34" s="121">
        <f>SUM(O34,W34,AE34,AM34,AU34,BC34)</f>
        <v>4727</v>
      </c>
      <c r="H34" s="121">
        <f>SUM(P34,X34,AF34,AN34,AV34,BD34)</f>
        <v>67710</v>
      </c>
      <c r="I34" s="121">
        <f>SUM(G34:H34)</f>
        <v>72437</v>
      </c>
      <c r="J34" s="120" t="s">
        <v>389</v>
      </c>
      <c r="K34" s="119" t="s">
        <v>393</v>
      </c>
      <c r="L34" s="121">
        <v>28705</v>
      </c>
      <c r="M34" s="121">
        <v>430331</v>
      </c>
      <c r="N34" s="121">
        <f>IF(AND(L34&lt;&gt;"",M34&lt;&gt;""),SUM(L34:M34),"")</f>
        <v>459036</v>
      </c>
      <c r="O34" s="121">
        <v>4727</v>
      </c>
      <c r="P34" s="121">
        <v>67710</v>
      </c>
      <c r="Q34" s="121">
        <f>IF(AND(O34&lt;&gt;"",P34&lt;&gt;""),SUM(O34:P34),"")</f>
        <v>72437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29</v>
      </c>
      <c r="B35" s="120" t="s">
        <v>402</v>
      </c>
      <c r="C35" s="119" t="s">
        <v>403</v>
      </c>
      <c r="D35" s="121">
        <f>SUM(L35,T35,AB35,AJ35,AR35,AZ35)</f>
        <v>333797</v>
      </c>
      <c r="E35" s="121">
        <f>SUM(M35,U35,AC35,AK35,AS35,BA35)</f>
        <v>1210792</v>
      </c>
      <c r="F35" s="121">
        <f>SUM(D35:E35)</f>
        <v>1544589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381</v>
      </c>
      <c r="K35" s="119" t="s">
        <v>382</v>
      </c>
      <c r="L35" s="121">
        <v>333797</v>
      </c>
      <c r="M35" s="121">
        <v>1210792</v>
      </c>
      <c r="N35" s="121">
        <f>IF(AND(L35&lt;&gt;"",M35&lt;&gt;""),SUM(L35:M35),"")</f>
        <v>1544589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29</v>
      </c>
      <c r="B36" s="120" t="s">
        <v>404</v>
      </c>
      <c r="C36" s="119" t="s">
        <v>405</v>
      </c>
      <c r="D36" s="121">
        <f>SUM(L36,T36,AB36,AJ36,AR36,AZ36)</f>
        <v>0</v>
      </c>
      <c r="E36" s="121">
        <f>SUM(M36,U36,AC36,AK36,AS36,BA36)</f>
        <v>526255</v>
      </c>
      <c r="F36" s="121">
        <f>SUM(D36:E36)</f>
        <v>526255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406</v>
      </c>
      <c r="K36" s="119" t="s">
        <v>407</v>
      </c>
      <c r="L36" s="121">
        <v>0</v>
      </c>
      <c r="M36" s="121">
        <v>526255</v>
      </c>
      <c r="N36" s="121">
        <f>IF(AND(L36&lt;&gt;"",M36&lt;&gt;""),SUM(L36:M36),"")</f>
        <v>526255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29</v>
      </c>
      <c r="B37" s="120" t="s">
        <v>408</v>
      </c>
      <c r="C37" s="119" t="s">
        <v>409</v>
      </c>
      <c r="D37" s="121">
        <f>SUM(L37,T37,AB37,AJ37,AR37,AZ37)</f>
        <v>4965</v>
      </c>
      <c r="E37" s="121">
        <f>SUM(M37,U37,AC37,AK37,AS37,BA37)</f>
        <v>409002</v>
      </c>
      <c r="F37" s="121">
        <f>SUM(D37:E37)</f>
        <v>413967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410</v>
      </c>
      <c r="K37" s="119" t="s">
        <v>411</v>
      </c>
      <c r="L37" s="121">
        <v>4965</v>
      </c>
      <c r="M37" s="121">
        <v>371082</v>
      </c>
      <c r="N37" s="121">
        <f>IF(AND(L37&lt;&gt;"",M37&lt;&gt;""),SUM(L37:M37),"")</f>
        <v>376047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355</v>
      </c>
      <c r="S37" s="119" t="s">
        <v>373</v>
      </c>
      <c r="T37" s="121">
        <v>0</v>
      </c>
      <c r="U37" s="121">
        <v>37920</v>
      </c>
      <c r="V37" s="121">
        <f>IF(AND(T37&lt;&gt;"",U37&lt;&gt;""),SUM(T37:U37),"")</f>
        <v>37920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29</v>
      </c>
      <c r="B38" s="120" t="s">
        <v>412</v>
      </c>
      <c r="C38" s="119" t="s">
        <v>413</v>
      </c>
      <c r="D38" s="121">
        <f>SUM(L38,T38,AB38,AJ38,AR38,AZ38)</f>
        <v>6353</v>
      </c>
      <c r="E38" s="121">
        <f>SUM(M38,U38,AC38,AK38,AS38,BA38)</f>
        <v>484952</v>
      </c>
      <c r="F38" s="121">
        <f>SUM(D38:E38)</f>
        <v>491305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355</v>
      </c>
      <c r="K38" s="119" t="s">
        <v>373</v>
      </c>
      <c r="L38" s="121">
        <v>0</v>
      </c>
      <c r="M38" s="121">
        <v>43668</v>
      </c>
      <c r="N38" s="121">
        <f>IF(AND(L38&lt;&gt;"",M38&lt;&gt;""),SUM(L38:M38),"")</f>
        <v>43668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410</v>
      </c>
      <c r="S38" s="119" t="s">
        <v>411</v>
      </c>
      <c r="T38" s="121">
        <v>6353</v>
      </c>
      <c r="U38" s="121">
        <v>441284</v>
      </c>
      <c r="V38" s="121">
        <f>IF(AND(T38&lt;&gt;"",U38&lt;&gt;""),SUM(T38:U38),"")</f>
        <v>447637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29</v>
      </c>
      <c r="B39" s="120" t="s">
        <v>414</v>
      </c>
      <c r="C39" s="119" t="s">
        <v>415</v>
      </c>
      <c r="D39" s="121">
        <f>SUM(L39,T39,AB39,AJ39,AR39,AZ39)</f>
        <v>778</v>
      </c>
      <c r="E39" s="121">
        <f>SUM(M39,U39,AC39,AK39,AS39,BA39)</f>
        <v>202492</v>
      </c>
      <c r="F39" s="121">
        <f>SUM(D39:E39)</f>
        <v>203270</v>
      </c>
      <c r="G39" s="121">
        <f>SUM(O39,W39,AE39,AM39,AU39,BC39)</f>
        <v>388</v>
      </c>
      <c r="H39" s="121">
        <f>SUM(P39,X39,AF39,AN39,AV39,BD39)</f>
        <v>11394</v>
      </c>
      <c r="I39" s="121">
        <f>SUM(G39:H39)</f>
        <v>11782</v>
      </c>
      <c r="J39" s="120" t="s">
        <v>369</v>
      </c>
      <c r="K39" s="119" t="s">
        <v>376</v>
      </c>
      <c r="L39" s="121">
        <v>778</v>
      </c>
      <c r="M39" s="121">
        <v>202492</v>
      </c>
      <c r="N39" s="121">
        <f>IF(AND(L39&lt;&gt;"",M39&lt;&gt;""),SUM(L39:M39),"")</f>
        <v>203270</v>
      </c>
      <c r="O39" s="121">
        <v>388</v>
      </c>
      <c r="P39" s="121">
        <v>11394</v>
      </c>
      <c r="Q39" s="121">
        <f>IF(AND(O39&lt;&gt;"",P39&lt;&gt;""),SUM(O39:P39),"")</f>
        <v>11782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29</v>
      </c>
      <c r="B40" s="120" t="s">
        <v>416</v>
      </c>
      <c r="C40" s="119" t="s">
        <v>417</v>
      </c>
      <c r="D40" s="121">
        <f>SUM(L40,T40,AB40,AJ40,AR40,AZ40)</f>
        <v>0</v>
      </c>
      <c r="E40" s="121">
        <f>SUM(M40,U40,AC40,AK40,AS40,BA40)</f>
        <v>435274</v>
      </c>
      <c r="F40" s="121">
        <f>SUM(D40:E40)</f>
        <v>435274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406</v>
      </c>
      <c r="K40" s="119" t="s">
        <v>407</v>
      </c>
      <c r="L40" s="121">
        <v>0</v>
      </c>
      <c r="M40" s="121">
        <v>435274</v>
      </c>
      <c r="N40" s="121">
        <f>IF(AND(L40&lt;&gt;"",M40&lt;&gt;""),SUM(L40:M40),"")</f>
        <v>435274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29</v>
      </c>
      <c r="B41" s="120" t="s">
        <v>418</v>
      </c>
      <c r="C41" s="119" t="s">
        <v>419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29</v>
      </c>
      <c r="B42" s="120" t="s">
        <v>420</v>
      </c>
      <c r="C42" s="119" t="s">
        <v>421</v>
      </c>
      <c r="D42" s="121">
        <f>SUM(L42,T42,AB42,AJ42,AR42,AZ42)</f>
        <v>0</v>
      </c>
      <c r="E42" s="121">
        <f>SUM(M42,U42,AC42,AK42,AS42,BA42)</f>
        <v>98977</v>
      </c>
      <c r="F42" s="121">
        <f>SUM(D42:E42)</f>
        <v>98977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422</v>
      </c>
      <c r="K42" s="119" t="s">
        <v>423</v>
      </c>
      <c r="L42" s="121">
        <v>0</v>
      </c>
      <c r="M42" s="121">
        <v>98977</v>
      </c>
      <c r="N42" s="121">
        <f>IF(AND(L42&lt;&gt;"",M42&lt;&gt;""),SUM(L42:M42),"")</f>
        <v>98977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29</v>
      </c>
      <c r="B43" s="120" t="s">
        <v>424</v>
      </c>
      <c r="C43" s="119" t="s">
        <v>425</v>
      </c>
      <c r="D43" s="121">
        <f>SUM(L43,T43,AB43,AJ43,AR43,AZ43)</f>
        <v>0</v>
      </c>
      <c r="E43" s="121">
        <f>SUM(M43,U43,AC43,AK43,AS43,BA43)</f>
        <v>60200</v>
      </c>
      <c r="F43" s="121">
        <f>SUM(D43:E43)</f>
        <v>60200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422</v>
      </c>
      <c r="K43" s="119" t="s">
        <v>423</v>
      </c>
      <c r="L43" s="121">
        <v>0</v>
      </c>
      <c r="M43" s="121">
        <v>60200</v>
      </c>
      <c r="N43" s="121">
        <f>IF(AND(L43&lt;&gt;"",M43&lt;&gt;""),SUM(L43:M43),"")</f>
        <v>60200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29</v>
      </c>
      <c r="B44" s="120" t="s">
        <v>426</v>
      </c>
      <c r="C44" s="119" t="s">
        <v>427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29</v>
      </c>
      <c r="B45" s="120" t="s">
        <v>428</v>
      </c>
      <c r="C45" s="119" t="s">
        <v>429</v>
      </c>
      <c r="D45" s="121">
        <f>SUM(L45,T45,AB45,AJ45,AR45,AZ45)</f>
        <v>8478</v>
      </c>
      <c r="E45" s="121">
        <f>SUM(M45,U45,AC45,AK45,AS45,BA45)</f>
        <v>0</v>
      </c>
      <c r="F45" s="121">
        <f>SUM(D45:E45)</f>
        <v>8478</v>
      </c>
      <c r="G45" s="121">
        <f>SUM(O45,W45,AE45,AM45,AU45,BC45)</f>
        <v>0</v>
      </c>
      <c r="H45" s="121">
        <f>SUM(P45,X45,AF45,AN45,AV45,BD45)</f>
        <v>98220</v>
      </c>
      <c r="I45" s="121">
        <f>SUM(G45:H45)</f>
        <v>98220</v>
      </c>
      <c r="J45" s="120" t="s">
        <v>365</v>
      </c>
      <c r="K45" s="119" t="s">
        <v>366</v>
      </c>
      <c r="L45" s="121">
        <v>8478</v>
      </c>
      <c r="M45" s="121">
        <v>0</v>
      </c>
      <c r="N45" s="121">
        <f>IF(AND(L45&lt;&gt;"",M45&lt;&gt;""),SUM(L45:M45),"")</f>
        <v>8478</v>
      </c>
      <c r="O45" s="121">
        <v>0</v>
      </c>
      <c r="P45" s="121">
        <v>98220</v>
      </c>
      <c r="Q45" s="121">
        <f>IF(AND(O45&lt;&gt;"",P45&lt;&gt;""),SUM(O45:P45),"")</f>
        <v>98220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29</v>
      </c>
      <c r="B46" s="120" t="s">
        <v>430</v>
      </c>
      <c r="C46" s="119" t="s">
        <v>431</v>
      </c>
      <c r="D46" s="121">
        <f>SUM(L46,T46,AB46,AJ46,AR46,AZ46)</f>
        <v>3708</v>
      </c>
      <c r="E46" s="121">
        <f>SUM(M46,U46,AC46,AK46,AS46,BA46)</f>
        <v>78682</v>
      </c>
      <c r="F46" s="121">
        <f>SUM(D46:E46)</f>
        <v>82390</v>
      </c>
      <c r="G46" s="121">
        <f>SUM(O46,W46,AE46,AM46,AU46,BC46)</f>
        <v>0</v>
      </c>
      <c r="H46" s="121">
        <f>SUM(P46,X46,AF46,AN46,AV46,BD46)</f>
        <v>2507</v>
      </c>
      <c r="I46" s="121">
        <f>SUM(G46:H46)</f>
        <v>2507</v>
      </c>
      <c r="J46" s="120" t="s">
        <v>365</v>
      </c>
      <c r="K46" s="205" t="s">
        <v>432</v>
      </c>
      <c r="L46" s="121">
        <v>3708</v>
      </c>
      <c r="M46" s="121">
        <v>78682</v>
      </c>
      <c r="N46" s="121">
        <f>IF(AND(L46&lt;&gt;"",M46&lt;&gt;""),SUM(L46:M46),"")</f>
        <v>82390</v>
      </c>
      <c r="O46" s="121">
        <v>0</v>
      </c>
      <c r="P46" s="121">
        <v>2507</v>
      </c>
      <c r="Q46" s="121">
        <f>IF(AND(O46&lt;&gt;"",P46&lt;&gt;""),SUM(O46:P46),"")</f>
        <v>2507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29</v>
      </c>
      <c r="B47" s="120" t="s">
        <v>433</v>
      </c>
      <c r="C47" s="119" t="s">
        <v>434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29</v>
      </c>
      <c r="B48" s="120" t="s">
        <v>435</v>
      </c>
      <c r="C48" s="119" t="s">
        <v>436</v>
      </c>
      <c r="D48" s="121">
        <f>SUM(L48,T48,AB48,AJ48,AR48,AZ48)</f>
        <v>229</v>
      </c>
      <c r="E48" s="121">
        <f>SUM(M48,U48,AC48,AK48,AS48,BA48)</f>
        <v>44690</v>
      </c>
      <c r="F48" s="121">
        <f>SUM(D48:E48)</f>
        <v>44919</v>
      </c>
      <c r="G48" s="121">
        <f>SUM(O48,W48,AE48,AM48,AU48,BC48)</f>
        <v>451</v>
      </c>
      <c r="H48" s="121">
        <f>SUM(P48,X48,AF48,AN48,AV48,BD48)</f>
        <v>13743</v>
      </c>
      <c r="I48" s="121">
        <f>SUM(G48:H48)</f>
        <v>14194</v>
      </c>
      <c r="J48" s="120" t="s">
        <v>369</v>
      </c>
      <c r="K48" s="119" t="s">
        <v>376</v>
      </c>
      <c r="L48" s="121">
        <v>229</v>
      </c>
      <c r="M48" s="121">
        <v>44690</v>
      </c>
      <c r="N48" s="121">
        <f>IF(AND(L48&lt;&gt;"",M48&lt;&gt;""),SUM(L48:M48),"")</f>
        <v>44919</v>
      </c>
      <c r="O48" s="121">
        <v>451</v>
      </c>
      <c r="P48" s="121">
        <v>13743</v>
      </c>
      <c r="Q48" s="121">
        <f>IF(AND(O48&lt;&gt;"",P48&lt;&gt;""),SUM(O48:P48),"")</f>
        <v>14194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29</v>
      </c>
      <c r="B49" s="120" t="s">
        <v>437</v>
      </c>
      <c r="C49" s="119" t="s">
        <v>438</v>
      </c>
      <c r="D49" s="121">
        <f>SUM(L49,T49,AB49,AJ49,AR49,AZ49)</f>
        <v>254</v>
      </c>
      <c r="E49" s="121">
        <f>SUM(M49,U49,AC49,AK49,AS49,BA49)</f>
        <v>60593</v>
      </c>
      <c r="F49" s="121">
        <f>SUM(D49:E49)</f>
        <v>60847</v>
      </c>
      <c r="G49" s="121">
        <f>SUM(O49,W49,AE49,AM49,AU49,BC49)</f>
        <v>362</v>
      </c>
      <c r="H49" s="121">
        <f>SUM(P49,X49,AF49,AN49,AV49,BD49)</f>
        <v>10424</v>
      </c>
      <c r="I49" s="121">
        <f>SUM(G49:H49)</f>
        <v>10786</v>
      </c>
      <c r="J49" s="120" t="s">
        <v>369</v>
      </c>
      <c r="K49" s="119" t="s">
        <v>376</v>
      </c>
      <c r="L49" s="121">
        <v>254</v>
      </c>
      <c r="M49" s="121">
        <v>60593</v>
      </c>
      <c r="N49" s="121">
        <f>IF(AND(L49&lt;&gt;"",M49&lt;&gt;""),SUM(L49:M49),"")</f>
        <v>60847</v>
      </c>
      <c r="O49" s="121">
        <v>362</v>
      </c>
      <c r="P49" s="121">
        <v>10424</v>
      </c>
      <c r="Q49" s="121">
        <f>IF(AND(O49&lt;&gt;"",P49&lt;&gt;""),SUM(O49:P49),"")</f>
        <v>10786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29</v>
      </c>
      <c r="B50" s="120" t="s">
        <v>439</v>
      </c>
      <c r="C50" s="119" t="s">
        <v>440</v>
      </c>
      <c r="D50" s="121">
        <f>SUM(L50,T50,AB50,AJ50,AR50,AZ50)</f>
        <v>130</v>
      </c>
      <c r="E50" s="121">
        <f>SUM(M50,U50,AC50,AK50,AS50,BA50)</f>
        <v>18545</v>
      </c>
      <c r="F50" s="121">
        <f>SUM(D50:E50)</f>
        <v>18675</v>
      </c>
      <c r="G50" s="121">
        <f>SUM(O50,W50,AE50,AM50,AU50,BC50)</f>
        <v>376</v>
      </c>
      <c r="H50" s="121">
        <f>SUM(P50,X50,AF50,AN50,AV50,BD50)</f>
        <v>10941</v>
      </c>
      <c r="I50" s="121">
        <f>SUM(G50:H50)</f>
        <v>11317</v>
      </c>
      <c r="J50" s="120" t="s">
        <v>369</v>
      </c>
      <c r="K50" s="119" t="s">
        <v>376</v>
      </c>
      <c r="L50" s="121">
        <v>130</v>
      </c>
      <c r="M50" s="121">
        <v>18545</v>
      </c>
      <c r="N50" s="121">
        <f>IF(AND(L50&lt;&gt;"",M50&lt;&gt;""),SUM(L50:M50),"")</f>
        <v>18675</v>
      </c>
      <c r="O50" s="121">
        <v>376</v>
      </c>
      <c r="P50" s="121">
        <v>10941</v>
      </c>
      <c r="Q50" s="121">
        <f>IF(AND(O50&lt;&gt;"",P50&lt;&gt;""),SUM(O50:P50),"")</f>
        <v>11317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SUM(H7,L7,P7,T7,X7,AB7,AF7,AJ7,AN7,AR7,AV7,AZ7,BD7,BH7,BL7,BP7,BT7,BX7,CB7,CF7,CJ7,CN7,CR7,CV7,CZ7,DD7,DH7,DL7,DP7,DT7)</f>
        <v>21234278</v>
      </c>
      <c r="E7" s="140">
        <f>SUM(I7,M7,Q7,U7,Y7,AC7,AG7,AK7,AO7,AS7,AW7,BA7,BE7,BI7,BM7,BQ7,BU7,BY7,CC7,CG7,CK7,CO7,CS7,CW7,DA7,DE7,DI7,DM7,DQ7,DU7)</f>
        <v>840804</v>
      </c>
      <c r="F7" s="141">
        <f>COUNTIF(F$8:F$57,"&lt;&gt;")</f>
        <v>12</v>
      </c>
      <c r="G7" s="141">
        <f>COUNTIF(G$8:G$57,"&lt;&gt;")</f>
        <v>12</v>
      </c>
      <c r="H7" s="140">
        <f>SUM(H$8:H$57)</f>
        <v>14820310</v>
      </c>
      <c r="I7" s="140">
        <f>SUM(I$8:I$57)</f>
        <v>375629</v>
      </c>
      <c r="J7" s="141">
        <f>COUNTIF(J$8:J$57,"&lt;&gt;")</f>
        <v>12</v>
      </c>
      <c r="K7" s="141">
        <f>COUNTIF(K$8:K$57,"&lt;&gt;")</f>
        <v>12</v>
      </c>
      <c r="L7" s="140">
        <f>SUM(L$8:L$57)</f>
        <v>4370490</v>
      </c>
      <c r="M7" s="140">
        <f>SUM(M$8:M$57)</f>
        <v>225388</v>
      </c>
      <c r="N7" s="141">
        <f>COUNTIF(N$8:N$57,"&lt;&gt;")</f>
        <v>6</v>
      </c>
      <c r="O7" s="141">
        <f>COUNTIF(O$8:O$57,"&lt;&gt;")</f>
        <v>6</v>
      </c>
      <c r="P7" s="140">
        <f>SUM(P$8:P$57)</f>
        <v>1243790</v>
      </c>
      <c r="Q7" s="140">
        <f>SUM(Q$8:Q$57)</f>
        <v>203490</v>
      </c>
      <c r="R7" s="141">
        <f>COUNTIF(R$8:R$57,"&lt;&gt;")</f>
        <v>3</v>
      </c>
      <c r="S7" s="141">
        <f>COUNTIF(S$8:S$57,"&lt;&gt;")</f>
        <v>3</v>
      </c>
      <c r="T7" s="140">
        <f>SUM(T$8:T$57)</f>
        <v>736094</v>
      </c>
      <c r="U7" s="140">
        <f>SUM(U$8:U$57)</f>
        <v>10786</v>
      </c>
      <c r="V7" s="141">
        <f>COUNTIF(V$8:V$57,"&lt;&gt;")</f>
        <v>1</v>
      </c>
      <c r="W7" s="141">
        <f>COUNTIF(W$8:W$57,"&lt;&gt;")</f>
        <v>1</v>
      </c>
      <c r="X7" s="140">
        <f>SUM(X$8:X$57)</f>
        <v>44919</v>
      </c>
      <c r="Y7" s="140">
        <f>SUM(Y$8:Y$57)</f>
        <v>14194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18675</v>
      </c>
      <c r="AC7" s="140">
        <f>SUM(AC$8:AC$57)</f>
        <v>11317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29</v>
      </c>
      <c r="B8" s="120" t="s">
        <v>337</v>
      </c>
      <c r="C8" s="119" t="s">
        <v>338</v>
      </c>
      <c r="D8" s="121">
        <f>SUM(H8,L8,P8,T8,X8,AB8,AF8,AJ8,AN8,AR8,AV8,AZ8,BD8,BH8,BL8,BP8,BT8,BX8,CB8,CF8,CJ8,CN8,CR8,CV8,CZ8,DD8,DH8,DL8,DP8,DT8)</f>
        <v>855624</v>
      </c>
      <c r="E8" s="121">
        <f>SUM(I8,M8,Q8,U8,Y8,AC8,AG8,AK8,AO8,AS8,AW8,BA8,BE8,BI8,BM8,BQ8,BU8,BY8,CC8,CG8,CK8,CO8,CS8,CW8,DA8,DE8,DI8,DM8,DQ8,DU8)</f>
        <v>0</v>
      </c>
      <c r="F8" s="120" t="s">
        <v>335</v>
      </c>
      <c r="G8" s="119" t="s">
        <v>336</v>
      </c>
      <c r="H8" s="121">
        <v>570444</v>
      </c>
      <c r="I8" s="121">
        <v>0</v>
      </c>
      <c r="J8" s="120" t="s">
        <v>441</v>
      </c>
      <c r="K8" s="119" t="s">
        <v>442</v>
      </c>
      <c r="L8" s="121">
        <v>285180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29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626240</v>
      </c>
      <c r="E9" s="121">
        <f>SUM(I9,M9,Q9,U9,Y9,AC9,AG9,AK9,AO9,AS9,AW9,BA9,BE9,BI9,BM9,BQ9,BU9,BY9,CC9,CG9,CK9,CO9,CS9,CW9,DA9,DE9,DI9,DM9,DQ9,DU9)</f>
        <v>145125</v>
      </c>
      <c r="F9" s="120" t="s">
        <v>343</v>
      </c>
      <c r="G9" s="119" t="s">
        <v>344</v>
      </c>
      <c r="H9" s="121">
        <v>156841</v>
      </c>
      <c r="I9" s="121">
        <v>28223</v>
      </c>
      <c r="J9" s="120" t="s">
        <v>383</v>
      </c>
      <c r="K9" s="119" t="s">
        <v>384</v>
      </c>
      <c r="L9" s="121">
        <v>363603</v>
      </c>
      <c r="M9" s="121">
        <v>95851</v>
      </c>
      <c r="N9" s="120" t="s">
        <v>398</v>
      </c>
      <c r="O9" s="119" t="s">
        <v>399</v>
      </c>
      <c r="P9" s="121">
        <v>105796</v>
      </c>
      <c r="Q9" s="121">
        <v>21051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29</v>
      </c>
      <c r="B10" s="120" t="s">
        <v>389</v>
      </c>
      <c r="C10" s="119" t="s">
        <v>393</v>
      </c>
      <c r="D10" s="121">
        <f>SUM(H10,L10,P10,T10,X10,AB10,AF10,AJ10,AN10,AR10,AV10,AZ10,BD10,BH10,BL10,BP10,BT10,BX10,CB10,CF10,CJ10,CN10,CR10,CV10,CZ10,DD10,DH10,DL10,DP10,DT10)</f>
        <v>1542286</v>
      </c>
      <c r="E10" s="121">
        <f>SUM(I10,M10,Q10,U10,Y10,AC10,AG10,AK10,AO10,AS10,AW10,BA10,BE10,BI10,BM10,BQ10,BU10,BY10,CC10,CG10,CK10,CO10,CS10,CW10,DA10,DE10,DI10,DM10,DQ10,DU10)</f>
        <v>288536</v>
      </c>
      <c r="F10" s="120" t="s">
        <v>387</v>
      </c>
      <c r="G10" s="119" t="s">
        <v>388</v>
      </c>
      <c r="H10" s="121">
        <v>451821</v>
      </c>
      <c r="I10" s="121">
        <v>89069</v>
      </c>
      <c r="J10" s="120" t="s">
        <v>391</v>
      </c>
      <c r="K10" s="119" t="s">
        <v>392</v>
      </c>
      <c r="L10" s="121">
        <v>631429</v>
      </c>
      <c r="M10" s="121">
        <v>127030</v>
      </c>
      <c r="N10" s="120" t="s">
        <v>400</v>
      </c>
      <c r="O10" s="119" t="s">
        <v>401</v>
      </c>
      <c r="P10" s="121">
        <v>459036</v>
      </c>
      <c r="Q10" s="121">
        <v>72437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29</v>
      </c>
      <c r="B11" s="120" t="s">
        <v>365</v>
      </c>
      <c r="C11" s="119" t="s">
        <v>366</v>
      </c>
      <c r="D11" s="121">
        <f>SUM(H11,L11,P11,T11,X11,AB11,AF11,AJ11,AN11,AR11,AV11,AZ11,BD11,BH11,BL11,BP11,BT11,BX11,CB11,CF11,CJ11,CN11,CR11,CV11,CZ11,DD11,DH11,DL11,DP11,DT11)</f>
        <v>1048106</v>
      </c>
      <c r="E11" s="121">
        <f>SUM(I11,M11,Q11,U11,Y11,AC11,AG11,AK11,AO11,AS11,AW11,BA11,BE11,BI11,BM11,BQ11,BU11,BY11,CC11,CG11,CK11,CO11,CS11,CW11,DA11,DE11,DI11,DM11,DQ11,DU11)</f>
        <v>263549</v>
      </c>
      <c r="F11" s="120" t="s">
        <v>363</v>
      </c>
      <c r="G11" s="119" t="s">
        <v>364</v>
      </c>
      <c r="H11" s="121">
        <v>957238</v>
      </c>
      <c r="I11" s="121">
        <v>162822</v>
      </c>
      <c r="J11" s="120" t="s">
        <v>430</v>
      </c>
      <c r="K11" s="119" t="s">
        <v>431</v>
      </c>
      <c r="L11" s="121">
        <v>82390</v>
      </c>
      <c r="M11" s="121">
        <v>2507</v>
      </c>
      <c r="N11" s="120" t="s">
        <v>428</v>
      </c>
      <c r="O11" s="119" t="s">
        <v>429</v>
      </c>
      <c r="P11" s="121">
        <v>8478</v>
      </c>
      <c r="Q11" s="121">
        <v>98220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29</v>
      </c>
      <c r="B12" s="120" t="s">
        <v>381</v>
      </c>
      <c r="C12" s="119" t="s">
        <v>382</v>
      </c>
      <c r="D12" s="121">
        <f>SUM(H12,L12,P12,T12,X12,AB12,AF12,AJ12,AN12,AR12,AV12,AZ12,BD12,BH12,BL12,BP12,BT12,BX12,CB12,CF12,CJ12,CN12,CR12,CV12,CZ12,DD12,DH12,DL12,DP12,DT12)</f>
        <v>1962291</v>
      </c>
      <c r="E12" s="121">
        <f>SUM(I12,M12,Q12,U12,Y12,AC12,AG12,AK12,AO12,AS12,AW12,BA12,BE12,BI12,BM12,BQ12,BU12,BY12,CC12,CG12,CK12,CO12,CS12,CW12,DA12,DE12,DI12,DM12,DQ12,DU12)</f>
        <v>0</v>
      </c>
      <c r="F12" s="120" t="s">
        <v>402</v>
      </c>
      <c r="G12" s="119" t="s">
        <v>403</v>
      </c>
      <c r="H12" s="121">
        <v>1544589</v>
      </c>
      <c r="I12" s="121">
        <v>0</v>
      </c>
      <c r="J12" s="120" t="s">
        <v>379</v>
      </c>
      <c r="K12" s="119" t="s">
        <v>380</v>
      </c>
      <c r="L12" s="121">
        <v>417702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29</v>
      </c>
      <c r="B13" s="120" t="s">
        <v>410</v>
      </c>
      <c r="C13" s="119" t="s">
        <v>411</v>
      </c>
      <c r="D13" s="121">
        <f>SUM(H13,L13,P13,T13,X13,AB13,AF13,AJ13,AN13,AR13,AV13,AZ13,BD13,BH13,BL13,BP13,BT13,BX13,CB13,CF13,CJ13,CN13,CR13,CV13,CZ13,DD13,DH13,DL13,DP13,DT13)</f>
        <v>823684</v>
      </c>
      <c r="E13" s="121">
        <f>SUM(I13,M13,Q13,U13,Y13,AC13,AG13,AK13,AO13,AS13,AW13,BA13,BE13,BI13,BM13,BQ13,BU13,BY13,CC13,CG13,CK13,CO13,CS13,CW13,DA13,DE13,DI13,DM13,DQ13,DU13)</f>
        <v>0</v>
      </c>
      <c r="F13" s="120" t="s">
        <v>408</v>
      </c>
      <c r="G13" s="119" t="s">
        <v>409</v>
      </c>
      <c r="H13" s="121">
        <v>376047</v>
      </c>
      <c r="I13" s="121">
        <v>0</v>
      </c>
      <c r="J13" s="120" t="s">
        <v>412</v>
      </c>
      <c r="K13" s="119" t="s">
        <v>413</v>
      </c>
      <c r="L13" s="121">
        <v>447637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29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1238974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331</v>
      </c>
      <c r="G14" s="119" t="s">
        <v>332</v>
      </c>
      <c r="H14" s="121">
        <v>810784</v>
      </c>
      <c r="I14" s="121">
        <v>0</v>
      </c>
      <c r="J14" s="120" t="s">
        <v>349</v>
      </c>
      <c r="K14" s="119" t="s">
        <v>350</v>
      </c>
      <c r="L14" s="121">
        <v>428190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29</v>
      </c>
      <c r="B15" s="120" t="s">
        <v>369</v>
      </c>
      <c r="C15" s="119" t="s">
        <v>376</v>
      </c>
      <c r="D15" s="121">
        <f>SUM(H15,L15,P15,T15,X15,AB15,AF15,AJ15,AN15,AR15,AV15,AZ15,BD15,BH15,BL15,BP15,BT15,BX15,CB15,CF15,CJ15,CN15,CR15,CV15,CZ15,DD15,DH15,DL15,DP15,DT15)</f>
        <v>1116327</v>
      </c>
      <c r="E15" s="121">
        <f>SUM(I15,M15,Q15,U15,Y15,AC15,AG15,AK15,AO15,AS15,AW15,BA15,BE15,BI15,BM15,BQ15,BU15,BY15,CC15,CG15,CK15,CO15,CS15,CW15,DA15,DE15,DI15,DM15,DQ15,DU15)</f>
        <v>143594</v>
      </c>
      <c r="F15" s="120" t="s">
        <v>367</v>
      </c>
      <c r="G15" s="119" t="s">
        <v>368</v>
      </c>
      <c r="H15" s="121">
        <v>433761</v>
      </c>
      <c r="I15" s="121">
        <v>95515</v>
      </c>
      <c r="J15" s="120" t="s">
        <v>374</v>
      </c>
      <c r="K15" s="119" t="s">
        <v>375</v>
      </c>
      <c r="L15" s="121">
        <v>354855</v>
      </c>
      <c r="M15" s="121">
        <v>0</v>
      </c>
      <c r="N15" s="120" t="s">
        <v>414</v>
      </c>
      <c r="O15" s="119" t="s">
        <v>415</v>
      </c>
      <c r="P15" s="121">
        <v>203270</v>
      </c>
      <c r="Q15" s="121">
        <v>11782</v>
      </c>
      <c r="R15" s="120" t="s">
        <v>437</v>
      </c>
      <c r="S15" s="119" t="s">
        <v>438</v>
      </c>
      <c r="T15" s="121">
        <v>60847</v>
      </c>
      <c r="U15" s="121">
        <v>10786</v>
      </c>
      <c r="V15" s="120" t="s">
        <v>435</v>
      </c>
      <c r="W15" s="119" t="s">
        <v>436</v>
      </c>
      <c r="X15" s="121">
        <v>44919</v>
      </c>
      <c r="Y15" s="121">
        <v>14194</v>
      </c>
      <c r="Z15" s="120" t="s">
        <v>439</v>
      </c>
      <c r="AA15" s="119" t="s">
        <v>440</v>
      </c>
      <c r="AB15" s="121">
        <v>18675</v>
      </c>
      <c r="AC15" s="121">
        <v>11317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29</v>
      </c>
      <c r="B16" s="120" t="s">
        <v>406</v>
      </c>
      <c r="C16" s="119" t="s">
        <v>407</v>
      </c>
      <c r="D16" s="121">
        <f>SUM(H16,L16,P16,T16,X16,AB16,AF16,AJ16,AN16,AR16,AV16,AZ16,BD16,BH16,BL16,BP16,BT16,BX16,CB16,CF16,CJ16,CN16,CR16,CV16,CZ16,DD16,DH16,DL16,DP16,DT16)</f>
        <v>961529</v>
      </c>
      <c r="E16" s="121">
        <f>SUM(I16,M16,Q16,U16,Y16,AC16,AG16,AK16,AO16,AS16,AW16,BA16,BE16,BI16,BM16,BQ16,BU16,BY16,CC16,CG16,CK16,CO16,CS16,CW16,DA16,DE16,DI16,DM16,DQ16,DU16)</f>
        <v>0</v>
      </c>
      <c r="F16" s="120" t="s">
        <v>404</v>
      </c>
      <c r="G16" s="119" t="s">
        <v>405</v>
      </c>
      <c r="H16" s="121">
        <v>526255</v>
      </c>
      <c r="I16" s="121">
        <v>0</v>
      </c>
      <c r="J16" s="120" t="s">
        <v>416</v>
      </c>
      <c r="K16" s="119" t="s">
        <v>417</v>
      </c>
      <c r="L16" s="121">
        <v>435274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29</v>
      </c>
      <c r="B17" s="120" t="s">
        <v>355</v>
      </c>
      <c r="C17" s="119" t="s">
        <v>443</v>
      </c>
      <c r="D17" s="121">
        <f>SUM(H17,L17,P17,T17,X17,AB17,AF17,AJ17,AN17,AR17,AV17,AZ17,BD17,BH17,BL17,BP17,BT17,BX17,CB17,CF17,CJ17,CN17,CR17,CV17,CZ17,DD17,DH17,DL17,DP17,DT17)</f>
        <v>307010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353</v>
      </c>
      <c r="G17" s="119" t="s">
        <v>354</v>
      </c>
      <c r="H17" s="121">
        <v>135771</v>
      </c>
      <c r="I17" s="121">
        <v>0</v>
      </c>
      <c r="J17" s="120" t="s">
        <v>371</v>
      </c>
      <c r="K17" s="119" t="s">
        <v>372</v>
      </c>
      <c r="L17" s="121">
        <v>89651</v>
      </c>
      <c r="M17" s="121">
        <v>0</v>
      </c>
      <c r="N17" s="120" t="s">
        <v>408</v>
      </c>
      <c r="O17" s="119" t="s">
        <v>409</v>
      </c>
      <c r="P17" s="121">
        <v>37920</v>
      </c>
      <c r="Q17" s="121">
        <v>0</v>
      </c>
      <c r="R17" s="120" t="s">
        <v>412</v>
      </c>
      <c r="S17" s="119" t="s">
        <v>413</v>
      </c>
      <c r="T17" s="121">
        <v>43668</v>
      </c>
      <c r="U17" s="121">
        <v>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SUM(H18,L18,P18,T18,X18,AB18,AF18,AJ18,AN18,AR18,AV18,AZ18,BD18,BH18,BL18,BP18,BT18,BX18,CB18,CF18,CJ18,CN18,CR18,CV18,CZ18,DD18,DH18,DL18,DP18,DT18)</f>
        <v>10729165</v>
      </c>
      <c r="E18" s="121">
        <f>SUM(I18,M18,Q18,U18,Y18,AC18,AG18,AK18,AO18,AS18,AW18,BA18,BE18,BI18,BM18,BQ18,BU18,BY18,CC18,CG18,CK18,CO18,CS18,CW18,DA18,DE18,DI18,DM18,DQ18,DU18)</f>
        <v>0</v>
      </c>
      <c r="F18" s="120" t="s">
        <v>324</v>
      </c>
      <c r="G18" s="119" t="s">
        <v>325</v>
      </c>
      <c r="H18" s="121">
        <v>8842770</v>
      </c>
      <c r="I18" s="121">
        <v>0</v>
      </c>
      <c r="J18" s="120" t="s">
        <v>361</v>
      </c>
      <c r="K18" s="119" t="s">
        <v>362</v>
      </c>
      <c r="L18" s="121">
        <v>825526</v>
      </c>
      <c r="M18" s="121">
        <v>0</v>
      </c>
      <c r="N18" s="120" t="s">
        <v>377</v>
      </c>
      <c r="O18" s="119" t="s">
        <v>378</v>
      </c>
      <c r="P18" s="121">
        <v>429290</v>
      </c>
      <c r="Q18" s="121">
        <v>0</v>
      </c>
      <c r="R18" s="120" t="s">
        <v>351</v>
      </c>
      <c r="S18" s="119" t="s">
        <v>352</v>
      </c>
      <c r="T18" s="121">
        <v>631579</v>
      </c>
      <c r="U18" s="121">
        <v>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29</v>
      </c>
      <c r="B19" s="120" t="s">
        <v>357</v>
      </c>
      <c r="C19" s="119" t="s">
        <v>358</v>
      </c>
      <c r="D19" s="121">
        <f>SUM(H19,L19,P19,T19,X19,AB19,AF19,AJ19,AN19,AR19,AV19,AZ19,BD19,BH19,BL19,BP19,BT19,BX19,CB19,CF19,CJ19,CN19,CR19,CV19,CZ19,DD19,DH19,DL19,DP19,DT19)</f>
        <v>23042</v>
      </c>
      <c r="E19" s="121">
        <f>SUM(I19,M19,Q19,U19,Y19,AC19,AG19,AK19,AO19,AS19,AW19,BA19,BE19,BI19,BM19,BQ19,BU19,BY19,CC19,CG19,CK19,CO19,CS19,CW19,DA19,DE19,DI19,DM19,DQ19,DU19)</f>
        <v>0</v>
      </c>
      <c r="F19" s="120" t="s">
        <v>353</v>
      </c>
      <c r="G19" s="119" t="s">
        <v>354</v>
      </c>
      <c r="H19" s="121">
        <v>13989</v>
      </c>
      <c r="I19" s="121">
        <v>0</v>
      </c>
      <c r="J19" s="120" t="s">
        <v>444</v>
      </c>
      <c r="K19" s="119" t="s">
        <v>445</v>
      </c>
      <c r="L19" s="121">
        <v>9053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27100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27140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27202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27203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27204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27205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27206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27207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27208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27209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27210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27211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27212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27213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27214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27215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27216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27217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27218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27219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27220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27221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27222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27223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27224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27225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27226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27227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27228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27229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27230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27231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27232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27301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27321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27322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27341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27361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27362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27366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27381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27382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27383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27827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27828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27831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27833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27834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27835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27836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27837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27838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27866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27872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27873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2023-03-02T02:11:32Z</dcterms:modified>
</cp:coreProperties>
</file>