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O8" i="2"/>
  <c r="O9" i="2"/>
  <c r="N9" i="2" s="1"/>
  <c r="O10" i="2"/>
  <c r="O11" i="2"/>
  <c r="O12" i="2"/>
  <c r="N12" i="2" s="1"/>
  <c r="O13" i="2"/>
  <c r="O14" i="2"/>
  <c r="O15" i="2"/>
  <c r="N15" i="2" s="1"/>
  <c r="O16" i="2"/>
  <c r="O17" i="2"/>
  <c r="O18" i="2"/>
  <c r="N18" i="2" s="1"/>
  <c r="O19" i="2"/>
  <c r="O20" i="2"/>
  <c r="O21" i="2"/>
  <c r="N21" i="2" s="1"/>
  <c r="O22" i="2"/>
  <c r="O23" i="2"/>
  <c r="O24" i="2"/>
  <c r="N24" i="2" s="1"/>
  <c r="O25" i="2"/>
  <c r="O26" i="2"/>
  <c r="O27" i="2"/>
  <c r="N27" i="2" s="1"/>
  <c r="O28" i="2"/>
  <c r="O29" i="2"/>
  <c r="O30" i="2"/>
  <c r="N30" i="2" s="1"/>
  <c r="O31" i="2"/>
  <c r="O32" i="2"/>
  <c r="O33" i="2"/>
  <c r="N33" i="2" s="1"/>
  <c r="N10" i="2"/>
  <c r="N13" i="2"/>
  <c r="N16" i="2"/>
  <c r="N19" i="2"/>
  <c r="N22" i="2"/>
  <c r="N25" i="2"/>
  <c r="N28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E8" i="2"/>
  <c r="E9" i="2"/>
  <c r="E10" i="2"/>
  <c r="D10" i="2" s="1"/>
  <c r="E11" i="2"/>
  <c r="E12" i="2"/>
  <c r="E13" i="2"/>
  <c r="D13" i="2" s="1"/>
  <c r="E14" i="2"/>
  <c r="E15" i="2"/>
  <c r="E16" i="2"/>
  <c r="D16" i="2" s="1"/>
  <c r="E17" i="2"/>
  <c r="E18" i="2"/>
  <c r="E19" i="2"/>
  <c r="D19" i="2" s="1"/>
  <c r="E20" i="2"/>
  <c r="E21" i="2"/>
  <c r="E22" i="2"/>
  <c r="D22" i="2" s="1"/>
  <c r="E23" i="2"/>
  <c r="E24" i="2"/>
  <c r="E25" i="2"/>
  <c r="D25" i="2" s="1"/>
  <c r="E26" i="2"/>
  <c r="E27" i="2"/>
  <c r="E28" i="2"/>
  <c r="D28" i="2" s="1"/>
  <c r="E29" i="2"/>
  <c r="E30" i="2"/>
  <c r="E31" i="2"/>
  <c r="D31" i="2" s="1"/>
  <c r="E32" i="2"/>
  <c r="E33" i="2"/>
  <c r="D8" i="2"/>
  <c r="D11" i="2"/>
  <c r="D14" i="2"/>
  <c r="D17" i="2"/>
  <c r="D20" i="2"/>
  <c r="D23" i="2"/>
  <c r="D26" i="2"/>
  <c r="D29" i="2"/>
  <c r="D32" i="2"/>
  <c r="T9" i="1"/>
  <c r="T15" i="1"/>
  <c r="T21" i="1"/>
  <c r="T27" i="1"/>
  <c r="T33" i="1"/>
  <c r="P8" i="1"/>
  <c r="P9" i="1"/>
  <c r="P10" i="1"/>
  <c r="I10" i="1" s="1"/>
  <c r="D10" i="1" s="1"/>
  <c r="P11" i="1"/>
  <c r="P12" i="1"/>
  <c r="P13" i="1"/>
  <c r="I13" i="1" s="1"/>
  <c r="D13" i="1" s="1"/>
  <c r="P14" i="1"/>
  <c r="P15" i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P25" i="1"/>
  <c r="I25" i="1" s="1"/>
  <c r="D25" i="1" s="1"/>
  <c r="P26" i="1"/>
  <c r="P27" i="1"/>
  <c r="P28" i="1"/>
  <c r="I28" i="1" s="1"/>
  <c r="D28" i="1" s="1"/>
  <c r="P29" i="1"/>
  <c r="P30" i="1"/>
  <c r="P31" i="1"/>
  <c r="I31" i="1" s="1"/>
  <c r="D31" i="1" s="1"/>
  <c r="P32" i="1"/>
  <c r="P33" i="1"/>
  <c r="L9" i="1"/>
  <c r="L12" i="1"/>
  <c r="L15" i="1"/>
  <c r="L18" i="1"/>
  <c r="L21" i="1"/>
  <c r="L24" i="1"/>
  <c r="L27" i="1"/>
  <c r="L30" i="1"/>
  <c r="L33" i="1"/>
  <c r="I8" i="1"/>
  <c r="I9" i="1"/>
  <c r="I11" i="1"/>
  <c r="I12" i="1"/>
  <c r="I14" i="1"/>
  <c r="I15" i="1"/>
  <c r="I17" i="1"/>
  <c r="I18" i="1"/>
  <c r="I20" i="1"/>
  <c r="I21" i="1"/>
  <c r="I23" i="1"/>
  <c r="I24" i="1"/>
  <c r="I26" i="1"/>
  <c r="I27" i="1"/>
  <c r="I29" i="1"/>
  <c r="I30" i="1"/>
  <c r="I32" i="1"/>
  <c r="I33" i="1"/>
  <c r="F9" i="1"/>
  <c r="F12" i="1"/>
  <c r="F15" i="1"/>
  <c r="F18" i="1"/>
  <c r="F21" i="1"/>
  <c r="F24" i="1"/>
  <c r="F27" i="1"/>
  <c r="F30" i="1"/>
  <c r="F3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8" i="1"/>
  <c r="T8" i="1" s="1"/>
  <c r="D9" i="1"/>
  <c r="J9" i="1" s="1"/>
  <c r="D11" i="1"/>
  <c r="N11" i="1" s="1"/>
  <c r="D12" i="1"/>
  <c r="N12" i="1" s="1"/>
  <c r="D14" i="1"/>
  <c r="F14" i="1" s="1"/>
  <c r="D15" i="1"/>
  <c r="J15" i="1" s="1"/>
  <c r="D17" i="1"/>
  <c r="N17" i="1" s="1"/>
  <c r="D18" i="1"/>
  <c r="J18" i="1" s="1"/>
  <c r="D20" i="1"/>
  <c r="L20" i="1" s="1"/>
  <c r="D21" i="1"/>
  <c r="J21" i="1" s="1"/>
  <c r="D23" i="1"/>
  <c r="N23" i="1" s="1"/>
  <c r="D24" i="1"/>
  <c r="N24" i="1" s="1"/>
  <c r="D26" i="1"/>
  <c r="F26" i="1" s="1"/>
  <c r="D27" i="1"/>
  <c r="J27" i="1" s="1"/>
  <c r="D29" i="1"/>
  <c r="N29" i="1" s="1"/>
  <c r="D30" i="1"/>
  <c r="J30" i="1" s="1"/>
  <c r="D32" i="1"/>
  <c r="T32" i="1" s="1"/>
  <c r="D33" i="1"/>
  <c r="J33" i="1" s="1"/>
  <c r="N22" i="1" l="1"/>
  <c r="T22" i="1"/>
  <c r="L22" i="1"/>
  <c r="F22" i="1"/>
  <c r="J22" i="1"/>
  <c r="N10" i="1"/>
  <c r="T10" i="1"/>
  <c r="L10" i="1"/>
  <c r="F10" i="1"/>
  <c r="J10" i="1"/>
  <c r="J31" i="1"/>
  <c r="N31" i="1"/>
  <c r="T31" i="1"/>
  <c r="L31" i="1"/>
  <c r="F31" i="1"/>
  <c r="J25" i="1"/>
  <c r="N25" i="1"/>
  <c r="T25" i="1"/>
  <c r="L25" i="1"/>
  <c r="F25" i="1"/>
  <c r="J19" i="1"/>
  <c r="N19" i="1"/>
  <c r="T19" i="1"/>
  <c r="L19" i="1"/>
  <c r="F19" i="1"/>
  <c r="J13" i="1"/>
  <c r="N13" i="1"/>
  <c r="T13" i="1"/>
  <c r="L13" i="1"/>
  <c r="F13" i="1"/>
  <c r="T28" i="1"/>
  <c r="L28" i="1"/>
  <c r="F28" i="1"/>
  <c r="J28" i="1"/>
  <c r="N28" i="1"/>
  <c r="T16" i="1"/>
  <c r="L16" i="1"/>
  <c r="F16" i="1"/>
  <c r="J16" i="1"/>
  <c r="N16" i="1"/>
  <c r="F32" i="1"/>
  <c r="F20" i="1"/>
  <c r="F8" i="1"/>
  <c r="J24" i="1"/>
  <c r="J12" i="1"/>
  <c r="L26" i="1"/>
  <c r="L14" i="1"/>
  <c r="T26" i="1"/>
  <c r="T20" i="1"/>
  <c r="T14" i="1"/>
  <c r="J29" i="1"/>
  <c r="J23" i="1"/>
  <c r="J17" i="1"/>
  <c r="J11" i="1"/>
  <c r="N33" i="1"/>
  <c r="N27" i="1"/>
  <c r="N21" i="1"/>
  <c r="N15" i="1"/>
  <c r="N9" i="1"/>
  <c r="N32" i="1"/>
  <c r="N26" i="1"/>
  <c r="N20" i="1"/>
  <c r="N14" i="1"/>
  <c r="N8" i="1"/>
  <c r="T30" i="1"/>
  <c r="T24" i="1"/>
  <c r="T18" i="1"/>
  <c r="T12" i="1"/>
  <c r="F29" i="1"/>
  <c r="F23" i="1"/>
  <c r="F17" i="1"/>
  <c r="F11" i="1"/>
  <c r="L29" i="1"/>
  <c r="L23" i="1"/>
  <c r="L17" i="1"/>
  <c r="L11" i="1"/>
  <c r="T29" i="1"/>
  <c r="T23" i="1"/>
  <c r="T17" i="1"/>
  <c r="T11" i="1"/>
  <c r="J32" i="1"/>
  <c r="J26" i="1"/>
  <c r="J20" i="1"/>
  <c r="J14" i="1"/>
  <c r="J8" i="1"/>
  <c r="N30" i="1"/>
  <c r="N18" i="1"/>
  <c r="L32" i="1"/>
  <c r="L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<sst xmlns="http://schemas.openxmlformats.org/spreadsheetml/2006/main" count="728" uniqueCount="314">
  <si>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</si>
  <si>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</si>
  <si>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</si>
  <si>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</si>
  <si>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</si>
  <si>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</si>
  <si>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</si>
  <si>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</si>
  <si>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</si>
  <si>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</si>
  <si>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</si>
  <si>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</si>
  <si>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</si>
  <si>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</si>
  <si>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</si>
  <si>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</si>
  <si>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</si>
  <si>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</si>
  <si>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</si>
  <si>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</si>
  <si>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</si>
  <si>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</si>
  <si>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</si>
  <si>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</si>
  <si>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</si>
  <si>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</si>
  <si>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</si>
  <si>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</si>
  <si>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</si>
  <si>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</si>
  <si>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</si>
  <si>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</si>
  <si>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</si>
  <si>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</si>
  <si>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</si>
  <si>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</si>
  <si>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</si>
  <si>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</si>
  <si>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</si>
  <si>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</si>
  <si>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</si>
  <si>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</si>
  <si>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</si>
  <si>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</si>
  <si>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</si>
  <si>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</si>
  <si>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</si>
  <si>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</si>
  <si>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</si>
  <si>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</si>
  <si>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</si>
  <si>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</si>
  <si>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</si>
  <si>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</si>
  <si>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</si>
  <si>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</si>
  <si>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</si>
  <si>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</si>
  <si>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</si>
  <si>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</si>
  <si>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</si>
  <si>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</si>
  <si>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</si>
  <si>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</si>
  <si>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</si>
  <si>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</si>
  <si>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</si>
  <si>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</si>
  <si>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</si>
  <si>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</si>
  <si>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</si>
  <si>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</si>
  <si>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</si>
  <si>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</si>
  <si>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</si>
  <si>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</si>
  <si>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</si>
  <si>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</si>
  <si>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</si>
  <si>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</si>
  <si>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</si>
  <si>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</si>
  <si>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</si>
  <si>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</si>
  <si>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</si>
  <si>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</si>
  <si>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</si>
  <si>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</si>
  <si>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</si>
  <si>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</si>
  <si>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</si>
  <si>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</si>
  <si>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</si>
  <si>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</si>
  <si>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</si>
  <si>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</si>
  <si>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</si>
  <si>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</si>
  <si>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</si>
  <si>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</si>
  <si>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</si>
  <si>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</si>
  <si>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</si>
  <si>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</si>
  <si>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</si>
  <si>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</si>
  <si>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</si>
  <si>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</si>
  <si>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</si>
  <si>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</si>
  <si>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</si>
  <si>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</si>
  <si>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</si>
  <si>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</si>
  <si>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</si>
  <si>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</si>
  <si>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</si>
  <si>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</si>
  <si>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</si>
  <si>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</si>
  <si>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</si>
  <si>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</si>
  <si>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</si>
  <si>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</si>
  <si>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</si>
  <si>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</si>
  <si>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</si>
  <si>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</si>
  <si>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</si>
  <si>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</si>
  <si>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</si>
  <si>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</si>
  <si>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</si>
  <si>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</si>
  <si>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</si>
  <si>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</si>
  <si>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</si>
  <si>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</si>
  <si>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</si>
  <si>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</si>
  <si>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</si>
  <si>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</si>
  <si>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</si>
  <si>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</si>
  <si>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</si>
  <si>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</si>
  <si>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</si>
  <si>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</si>
  <si>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</si>
  <si>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</si>
  <si>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</si>
  <si>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</si>
  <si>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</si>
  <si>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</si>
  <si>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</si>
  <si>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</si>
  <si>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</si>
  <si>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</si>
  <si>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</si>
  <si>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</si>
  <si>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</si>
  <si>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</si>
  <si>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</si>
  <si>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</si>
  <si>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</si>
  <si>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</si>
  <si>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</si>
  <si>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</si>
  <si>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</si>
  <si>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</si>
  <si>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</si>
  <si>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</si>
  <si>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</si>
  <si>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</si>
  <si>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</si>
  <si>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</si>
  <si>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</si>
  <si>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</si>
  <si>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</si>
  <si>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</si>
  <si>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</si>
  <si>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</si>
  <si>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</si>
  <si>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</si>
  <si>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</si>
  <si>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</si>
  <si>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</si>
  <si>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</si>
  <si>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</si>
  <si>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</si>
  <si>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</si>
  <si>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</si>
  <si>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</si>
  <si>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</si>
  <si>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</si>
  <si>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</si>
  <si>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</si>
  <si>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</si>
  <si>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</si>
  <si>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</si>
  <si>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</si>
  <si>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</si>
  <si>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</si>
  <si>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</si>
  <si>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</si>
  <si>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</si>
  <si>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</si>
  <si>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</si>
  <si>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</si>
  <si>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</si>
  <si>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</si>
  <si>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</si>
  <si>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</si>
  <si>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</si>
  <si>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</si>
  <si>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</si>
  <si>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</si>
  <si>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</si>
  <si>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</si>
  <si>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</si>
  <si>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</si>
  <si>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</si>
  <si>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</si>
  <si>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</si>
  <si>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</si>
  <si>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</si>
  <si>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</si>
  <si>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</si>
  <si>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</si>
  <si>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</si>
  <si>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</si>
  <si>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</si>
  <si>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</si>
  <si>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</si>
  <si>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</si>
  <si>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</si>
  <si>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</si>
  <si>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</si>
  <si>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</si>
  <si>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</si>
  <si>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</si>
  <si>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</si>
  <si>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</si>
  <si>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</si>
  <si>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</si>
  <si>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</si>
  <si>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</si>
  <si>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</si>
  <si>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</si>
  <si>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</si>
  <si>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</si>
  <si>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</si>
  <si>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</si>
  <si>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</si>
  <si>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</si>
  <si>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</si>
  <si>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</si>
  <si>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26000</t>
  </si>
  <si>
    <t>水洗化人口等（令和3年度実績）</t>
    <phoneticPr fontId="3"/>
  </si>
  <si>
    <t>し尿処理の状況（令和3年度実績）</t>
    <phoneticPr fontId="3"/>
  </si>
  <si>
    <t>26100</t>
  </si>
  <si>
    <t>京都市</t>
  </si>
  <si>
    <t/>
  </si>
  <si>
    <t>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</si>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</sst>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28</v>
      </c>
      <c r="B7" s="127" t="s">
        <v>257</v>
      </c>
      <c r="C7" s="107" t="s">
        <v>199</v>
      </c>
      <c r="D7" s="108">
        <f>+SUM(E7,+I7)</f>
        <v>2576036</v>
      </c>
      <c r="E7" s="108">
        <f>+SUM(G7+H7)</f>
        <v>71823</v>
      </c>
      <c r="F7" s="109">
        <f>IF(D7&gt;0,E7/D7*100,"-")</f>
        <v>2.7881209734646566</v>
      </c>
      <c r="G7" s="108">
        <f>SUM(G$8:G$207)</f>
        <v>70927</v>
      </c>
      <c r="H7" s="108">
        <f>SUM(H$8:H$207)</f>
        <v>896</v>
      </c>
      <c r="I7" s="108">
        <f>+SUM(K7,+M7,O7+P7)</f>
        <v>2504213</v>
      </c>
      <c r="J7" s="109">
        <f>IF(D7&gt;0,I7/D7*100,"-")</f>
        <v>97.211879026535343</v>
      </c>
      <c r="K7" s="108">
        <f>SUM(K$8:K$207)</f>
        <v>2383735</v>
      </c>
      <c r="L7" s="109">
        <f>IF(D7&gt;0,K7/D7*100,"-")</f>
        <v>92.535003392809728</v>
      </c>
      <c r="M7" s="108">
        <f>SUM(M$8:M$207)</f>
        <v>96</v>
      </c>
      <c r="N7" s="109">
        <f>IF(D7&gt;0,M7/D7*100,"-")</f>
        <v>3.7266559939379724E-3</v>
      </c>
      <c r="O7" s="106">
        <f>SUM(O$8:O$207)</f>
        <v>21472</v>
      </c>
      <c r="P7" s="108">
        <f>SUM(Q7:S7)</f>
        <v>98910</v>
      </c>
      <c r="Q7" s="108">
        <f>SUM(Q$8:Q$207)</f>
        <v>24919</v>
      </c>
      <c r="R7" s="108">
        <f>SUM(R$8:R$207)</f>
        <v>62414</v>
      </c>
      <c r="S7" s="108">
        <f>SUM(S$8:S$207)</f>
        <v>11577</v>
      </c>
      <c r="T7" s="109">
        <f>IF(D7&gt;0,P7/D7*100,"-")</f>
        <v>3.8396202537542177</v>
      </c>
      <c r="U7" s="108">
        <f>SUM(U$8:U$207)</f>
        <v>58074</v>
      </c>
      <c r="V7" s="110">
        <f t="shared" ref="V7:AC7" si="0">COUNTIF(V$8:V$207,"○")</f>
        <v>17</v>
      </c>
      <c r="W7" s="110">
        <f t="shared" si="0"/>
        <v>8</v>
      </c>
      <c r="X7" s="110">
        <f t="shared" si="0"/>
        <v>0</v>
      </c>
      <c r="Y7" s="110">
        <f t="shared" si="0"/>
        <v>1</v>
      </c>
      <c r="Z7" s="110">
        <f t="shared" si="0"/>
        <v>13</v>
      </c>
      <c r="AA7" s="110">
        <f t="shared" si="0"/>
        <v>3</v>
      </c>
      <c r="AB7" s="110">
        <f t="shared" si="0"/>
        <v>1</v>
      </c>
      <c r="AC7" s="110">
        <f t="shared" si="0"/>
        <v>9</v>
      </c>
      <c r="AD7" s="205"/>
      <c r="AE7" s="205"/>
    </row>
    <row r="8" spans="1:31" s="103" customFormat="1" ht="13.5" customHeight="1">
      <c r="A8" s="99" t="s">
        <v>28</v>
      </c>
      <c r="B8" s="100" t="s">
        <v>260</v>
      </c>
      <c r="C8" s="99" t="s">
        <v>261</v>
      </c>
      <c r="D8" s="101">
        <f>+SUM(E8,+I8)</f>
        <v>1453956</v>
      </c>
      <c r="E8" s="101">
        <f>+SUM(G8+H8)</f>
        <v>5026</v>
      </c>
      <c r="F8" s="125">
        <f>IF(D8&gt;0,E8/D8*100,"-")</f>
        <v>0.34567758584166236</v>
      </c>
      <c r="G8" s="101">
        <v>5026</v>
      </c>
      <c r="H8" s="101">
        <v>0</v>
      </c>
      <c r="I8" s="101">
        <f>+SUM(K8,+M8,O8+P8)</f>
        <v>1448930</v>
      </c>
      <c r="J8" s="102">
        <f>IF(D8&gt;0,I8/D8*100,"-")</f>
        <v>99.654322414158329</v>
      </c>
      <c r="K8" s="101">
        <v>1440796</v>
      </c>
      <c r="L8" s="102">
        <f>IF(D8&gt;0,K8/D8*100,"-")</f>
        <v>99.094883201417375</v>
      </c>
      <c r="M8" s="101">
        <v>0</v>
      </c>
      <c r="N8" s="102">
        <f>IF(D8&gt;0,M8/D8*100,"-")</f>
        <v>0</v>
      </c>
      <c r="O8" s="123">
        <v>386</v>
      </c>
      <c r="P8" s="101">
        <f>SUM(Q8:S8)</f>
        <v>7748</v>
      </c>
      <c r="Q8" s="101">
        <v>3246</v>
      </c>
      <c r="R8" s="101">
        <v>4502</v>
      </c>
      <c r="S8" s="101">
        <v>0</v>
      </c>
      <c r="T8" s="102">
        <f>IF(D8&gt;0,P8/D8*100,"-")</f>
        <v>0.53289095405913245</v>
      </c>
      <c r="U8" s="101">
        <v>43008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28</v>
      </c>
      <c r="B9" s="100" t="s">
        <v>264</v>
      </c>
      <c r="C9" s="99" t="s">
        <v>265</v>
      </c>
      <c r="D9" s="101">
        <f>+SUM(E9,+I9)</f>
        <v>76575</v>
      </c>
      <c r="E9" s="101">
        <f>+SUM(G9+H9)</f>
        <v>2623</v>
      </c>
      <c r="F9" s="125">
        <f>IF(D9&gt;0,E9/D9*100,"-")</f>
        <v>3.4253999347045379</v>
      </c>
      <c r="G9" s="101">
        <v>2623</v>
      </c>
      <c r="H9" s="101">
        <v>0</v>
      </c>
      <c r="I9" s="101">
        <f>+SUM(K9,+M9,O9+P9)</f>
        <v>73952</v>
      </c>
      <c r="J9" s="102">
        <f>IF(D9&gt;0,I9/D9*100,"-")</f>
        <v>96.574600065295456</v>
      </c>
      <c r="K9" s="101">
        <v>63367</v>
      </c>
      <c r="L9" s="102">
        <f>IF(D9&gt;0,K9/D9*100,"-")</f>
        <v>82.751550767221687</v>
      </c>
      <c r="M9" s="101">
        <v>0</v>
      </c>
      <c r="N9" s="102">
        <f>IF(D9&gt;0,M9/D9*100,"-")</f>
        <v>0</v>
      </c>
      <c r="O9" s="123">
        <v>7902</v>
      </c>
      <c r="P9" s="101">
        <f>SUM(Q9:S9)</f>
        <v>2683</v>
      </c>
      <c r="Q9" s="101">
        <v>71</v>
      </c>
      <c r="R9" s="101">
        <v>2506</v>
      </c>
      <c r="S9" s="101">
        <v>106</v>
      </c>
      <c r="T9" s="102">
        <f>IF(D9&gt;0,P9/D9*100,"-")</f>
        <v>3.5037544890630103</v>
      </c>
      <c r="U9" s="101">
        <v>1019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28</v>
      </c>
      <c r="B10" s="100" t="s">
        <v>266</v>
      </c>
      <c r="C10" s="99" t="s">
        <v>267</v>
      </c>
      <c r="D10" s="101">
        <f>+SUM(E10,+I10)</f>
        <v>78428</v>
      </c>
      <c r="E10" s="101">
        <f>+SUM(G10+H10)</f>
        <v>5971</v>
      </c>
      <c r="F10" s="125">
        <f>IF(D10&gt;0,E10/D10*100,"-")</f>
        <v>7.6133523741520879</v>
      </c>
      <c r="G10" s="101">
        <v>5432</v>
      </c>
      <c r="H10" s="101">
        <v>539</v>
      </c>
      <c r="I10" s="101">
        <f>+SUM(K10,+M10,O10+P10)</f>
        <v>72457</v>
      </c>
      <c r="J10" s="102">
        <f>IF(D10&gt;0,I10/D10*100,"-")</f>
        <v>92.3866476258479</v>
      </c>
      <c r="K10" s="101">
        <v>67504</v>
      </c>
      <c r="L10" s="102">
        <f>IF(D10&gt;0,K10/D10*100,"-")</f>
        <v>86.071301065945832</v>
      </c>
      <c r="M10" s="101">
        <v>0</v>
      </c>
      <c r="N10" s="102">
        <f>IF(D10&gt;0,M10/D10*100,"-")</f>
        <v>0</v>
      </c>
      <c r="O10" s="123">
        <v>1769</v>
      </c>
      <c r="P10" s="101">
        <f>SUM(Q10:S10)</f>
        <v>3184</v>
      </c>
      <c r="Q10" s="101">
        <v>480</v>
      </c>
      <c r="R10" s="101">
        <v>2704</v>
      </c>
      <c r="S10" s="101">
        <v>0</v>
      </c>
      <c r="T10" s="102">
        <f>IF(D10&gt;0,P10/D10*100,"-")</f>
        <v>4.0597745703065229</v>
      </c>
      <c r="U10" s="101">
        <v>976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28</v>
      </c>
      <c r="B11" s="100" t="s">
        <v>268</v>
      </c>
      <c r="C11" s="99" t="s">
        <v>269</v>
      </c>
      <c r="D11" s="101">
        <f>+SUM(E11,+I11)</f>
        <v>32493</v>
      </c>
      <c r="E11" s="101">
        <f>+SUM(G11+H11)</f>
        <v>7343</v>
      </c>
      <c r="F11" s="125">
        <f>IF(D11&gt;0,E11/D11*100,"-")</f>
        <v>22.598713569076416</v>
      </c>
      <c r="G11" s="101">
        <v>7324</v>
      </c>
      <c r="H11" s="101">
        <v>19</v>
      </c>
      <c r="I11" s="101">
        <f>+SUM(K11,+M11,O11+P11)</f>
        <v>25150</v>
      </c>
      <c r="J11" s="102">
        <f>IF(D11&gt;0,I11/D11*100,"-")</f>
        <v>77.401286430923591</v>
      </c>
      <c r="K11" s="101">
        <v>14459</v>
      </c>
      <c r="L11" s="102">
        <f>IF(D11&gt;0,K11/D11*100,"-")</f>
        <v>44.498815129412492</v>
      </c>
      <c r="M11" s="101">
        <v>96</v>
      </c>
      <c r="N11" s="102">
        <f>IF(D11&gt;0,M11/D11*100,"-")</f>
        <v>0.2954482503923922</v>
      </c>
      <c r="O11" s="123">
        <v>3908</v>
      </c>
      <c r="P11" s="101">
        <f>SUM(Q11:S11)</f>
        <v>6687</v>
      </c>
      <c r="Q11" s="101">
        <v>0</v>
      </c>
      <c r="R11" s="101">
        <v>852</v>
      </c>
      <c r="S11" s="101">
        <v>5835</v>
      </c>
      <c r="T11" s="102">
        <f>IF(D11&gt;0,P11/D11*100,"-")</f>
        <v>20.579817191395069</v>
      </c>
      <c r="U11" s="101">
        <v>492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28</v>
      </c>
      <c r="B12" s="100" t="s">
        <v>270</v>
      </c>
      <c r="C12" s="99" t="s">
        <v>271</v>
      </c>
      <c r="D12" s="101">
        <f>+SUM(E12,+I12)</f>
        <v>183865</v>
      </c>
      <c r="E12" s="101">
        <f>+SUM(G12+H12)</f>
        <v>3224</v>
      </c>
      <c r="F12" s="125">
        <f>IF(D12&gt;0,E12/D12*100,"-")</f>
        <v>1.7534604193293994</v>
      </c>
      <c r="G12" s="101">
        <v>3222</v>
      </c>
      <c r="H12" s="101">
        <v>2</v>
      </c>
      <c r="I12" s="101">
        <f>+SUM(K12,+M12,O12+P12)</f>
        <v>180641</v>
      </c>
      <c r="J12" s="102">
        <f>IF(D12&gt;0,I12/D12*100,"-")</f>
        <v>98.2465395806706</v>
      </c>
      <c r="K12" s="101">
        <v>156976</v>
      </c>
      <c r="L12" s="102">
        <f>IF(D12&gt;0,K12/D12*100,"-")</f>
        <v>85.375683245859733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23665</v>
      </c>
      <c r="Q12" s="101">
        <v>11688</v>
      </c>
      <c r="R12" s="101">
        <v>11977</v>
      </c>
      <c r="S12" s="101">
        <v>0</v>
      </c>
      <c r="T12" s="102">
        <f>IF(D12&gt;0,P12/D12*100,"-")</f>
        <v>12.870856334810869</v>
      </c>
      <c r="U12" s="101">
        <v>3007</v>
      </c>
      <c r="V12" s="99"/>
      <c r="W12" s="99" t="s">
        <v>263</v>
      </c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28</v>
      </c>
      <c r="B13" s="100" t="s">
        <v>272</v>
      </c>
      <c r="C13" s="99" t="s">
        <v>273</v>
      </c>
      <c r="D13" s="101">
        <f>+SUM(E13,+I13)</f>
        <v>16958</v>
      </c>
      <c r="E13" s="101">
        <f>+SUM(G13+H13)</f>
        <v>4673</v>
      </c>
      <c r="F13" s="125">
        <f>IF(D13&gt;0,E13/D13*100,"-")</f>
        <v>27.556315603255101</v>
      </c>
      <c r="G13" s="101">
        <v>4673</v>
      </c>
      <c r="H13" s="101">
        <v>0</v>
      </c>
      <c r="I13" s="101">
        <f>+SUM(K13,+M13,O13+P13)</f>
        <v>12285</v>
      </c>
      <c r="J13" s="102">
        <f>IF(D13&gt;0,I13/D13*100,"-")</f>
        <v>72.443684396744899</v>
      </c>
      <c r="K13" s="101">
        <v>10480</v>
      </c>
      <c r="L13" s="102">
        <f>IF(D13&gt;0,K13/D13*100,"-")</f>
        <v>61.799740535440492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1805</v>
      </c>
      <c r="Q13" s="101">
        <v>0</v>
      </c>
      <c r="R13" s="101">
        <v>1805</v>
      </c>
      <c r="S13" s="101">
        <v>0</v>
      </c>
      <c r="T13" s="102">
        <f>IF(D13&gt;0,P13/D13*100,"-")</f>
        <v>10.643943861304399</v>
      </c>
      <c r="U13" s="101">
        <v>161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28</v>
      </c>
      <c r="B14" s="100" t="s">
        <v>274</v>
      </c>
      <c r="C14" s="99" t="s">
        <v>275</v>
      </c>
      <c r="D14" s="101">
        <f>+SUM(E14,+I14)</f>
        <v>87302</v>
      </c>
      <c r="E14" s="101">
        <f>+SUM(G14+H14)</f>
        <v>5117</v>
      </c>
      <c r="F14" s="125">
        <f>IF(D14&gt;0,E14/D14*100,"-")</f>
        <v>5.86126320130123</v>
      </c>
      <c r="G14" s="101">
        <v>5117</v>
      </c>
      <c r="H14" s="101">
        <v>0</v>
      </c>
      <c r="I14" s="101">
        <f>+SUM(K14,+M14,O14+P14)</f>
        <v>82185</v>
      </c>
      <c r="J14" s="102">
        <f>IF(D14&gt;0,I14/D14*100,"-")</f>
        <v>94.138736798698773</v>
      </c>
      <c r="K14" s="101">
        <v>73163</v>
      </c>
      <c r="L14" s="102">
        <f>IF(D14&gt;0,K14/D14*100,"-")</f>
        <v>83.804494742388485</v>
      </c>
      <c r="M14" s="101">
        <v>0</v>
      </c>
      <c r="N14" s="102">
        <f>IF(D14&gt;0,M14/D14*100,"-")</f>
        <v>0</v>
      </c>
      <c r="O14" s="123">
        <v>6827</v>
      </c>
      <c r="P14" s="101">
        <f>SUM(Q14:S14)</f>
        <v>2195</v>
      </c>
      <c r="Q14" s="101">
        <v>0</v>
      </c>
      <c r="R14" s="101">
        <v>2195</v>
      </c>
      <c r="S14" s="101">
        <v>0</v>
      </c>
      <c r="T14" s="102">
        <f>IF(D14&gt;0,P14/D14*100,"-")</f>
        <v>2.514260841676021</v>
      </c>
      <c r="U14" s="101">
        <v>1059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28</v>
      </c>
      <c r="B15" s="100" t="s">
        <v>276</v>
      </c>
      <c r="C15" s="99" t="s">
        <v>277</v>
      </c>
      <c r="D15" s="101">
        <f>+SUM(E15,+I15)</f>
        <v>75333</v>
      </c>
      <c r="E15" s="101">
        <f>+SUM(G15+H15)</f>
        <v>1146</v>
      </c>
      <c r="F15" s="125">
        <f>IF(D15&gt;0,E15/D15*100,"-")</f>
        <v>1.5212456692286249</v>
      </c>
      <c r="G15" s="101">
        <v>1146</v>
      </c>
      <c r="H15" s="101">
        <v>0</v>
      </c>
      <c r="I15" s="101">
        <f>+SUM(K15,+M15,O15+P15)</f>
        <v>74187</v>
      </c>
      <c r="J15" s="102">
        <f>IF(D15&gt;0,I15/D15*100,"-")</f>
        <v>98.47875433077138</v>
      </c>
      <c r="K15" s="101">
        <v>70972</v>
      </c>
      <c r="L15" s="102">
        <f>IF(D15&gt;0,K15/D15*100,"-")</f>
        <v>94.211036332019177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3215</v>
      </c>
      <c r="Q15" s="101">
        <v>3215</v>
      </c>
      <c r="R15" s="101">
        <v>0</v>
      </c>
      <c r="S15" s="101">
        <v>0</v>
      </c>
      <c r="T15" s="102">
        <f>IF(D15&gt;0,P15/D15*100,"-")</f>
        <v>4.2677179987522065</v>
      </c>
      <c r="U15" s="101">
        <v>730</v>
      </c>
      <c r="V15" s="99"/>
      <c r="W15" s="99" t="s">
        <v>263</v>
      </c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28</v>
      </c>
      <c r="B16" s="100" t="s">
        <v>278</v>
      </c>
      <c r="C16" s="99" t="s">
        <v>279</v>
      </c>
      <c r="D16" s="101">
        <f>+SUM(E16,+I16)</f>
        <v>57105</v>
      </c>
      <c r="E16" s="101">
        <f>+SUM(G16+H16)</f>
        <v>92</v>
      </c>
      <c r="F16" s="125">
        <f>IF(D16&gt;0,E16/D16*100,"-")</f>
        <v>0.16110673321075214</v>
      </c>
      <c r="G16" s="101">
        <v>92</v>
      </c>
      <c r="H16" s="101">
        <v>0</v>
      </c>
      <c r="I16" s="101">
        <f>+SUM(K16,+M16,O16+P16)</f>
        <v>57013</v>
      </c>
      <c r="J16" s="102">
        <f>IF(D16&gt;0,I16/D16*100,"-")</f>
        <v>99.838893266789256</v>
      </c>
      <c r="K16" s="101">
        <v>56586</v>
      </c>
      <c r="L16" s="102">
        <f>IF(D16&gt;0,K16/D16*100,"-")</f>
        <v>99.091147885474129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427</v>
      </c>
      <c r="Q16" s="101">
        <v>408</v>
      </c>
      <c r="R16" s="101">
        <v>19</v>
      </c>
      <c r="S16" s="101">
        <v>0</v>
      </c>
      <c r="T16" s="102">
        <f>IF(D16&gt;0,P16/D16*100,"-")</f>
        <v>0.74774538131512125</v>
      </c>
      <c r="U16" s="101">
        <v>528</v>
      </c>
      <c r="V16" s="99"/>
      <c r="W16" s="99" t="s">
        <v>263</v>
      </c>
      <c r="X16" s="99"/>
      <c r="Y16" s="99"/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28</v>
      </c>
      <c r="B17" s="100" t="s">
        <v>280</v>
      </c>
      <c r="C17" s="99" t="s">
        <v>281</v>
      </c>
      <c r="D17" s="101">
        <f>+SUM(E17,+I17)</f>
        <v>81211</v>
      </c>
      <c r="E17" s="101">
        <f>+SUM(G17+H17)</f>
        <v>124</v>
      </c>
      <c r="F17" s="125">
        <f>IF(D17&gt;0,E17/D17*100,"-")</f>
        <v>0.15268867517947074</v>
      </c>
      <c r="G17" s="101">
        <v>124</v>
      </c>
      <c r="H17" s="101">
        <v>0</v>
      </c>
      <c r="I17" s="101">
        <f>+SUM(K17,+M17,O17+P17)</f>
        <v>81087</v>
      </c>
      <c r="J17" s="102">
        <f>IF(D17&gt;0,I17/D17*100,"-")</f>
        <v>99.847311324820538</v>
      </c>
      <c r="K17" s="101">
        <v>80551</v>
      </c>
      <c r="L17" s="102">
        <f>IF(D17&gt;0,K17/D17*100,"-")</f>
        <v>99.187302212754417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536</v>
      </c>
      <c r="Q17" s="101">
        <v>473</v>
      </c>
      <c r="R17" s="101">
        <v>63</v>
      </c>
      <c r="S17" s="101">
        <v>0</v>
      </c>
      <c r="T17" s="102">
        <f>IF(D17&gt;0,P17/D17*100,"-")</f>
        <v>0.66000911206609936</v>
      </c>
      <c r="U17" s="101">
        <v>689</v>
      </c>
      <c r="V17" s="99"/>
      <c r="W17" s="99" t="s">
        <v>263</v>
      </c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28</v>
      </c>
      <c r="B18" s="100" t="s">
        <v>282</v>
      </c>
      <c r="C18" s="99" t="s">
        <v>283</v>
      </c>
      <c r="D18" s="101">
        <f>+SUM(E18,+I18)</f>
        <v>70013</v>
      </c>
      <c r="E18" s="101">
        <f>+SUM(G18+H18)</f>
        <v>433</v>
      </c>
      <c r="F18" s="125">
        <f>IF(D18&gt;0,E18/D18*100,"-")</f>
        <v>0.61845657235084917</v>
      </c>
      <c r="G18" s="101">
        <v>433</v>
      </c>
      <c r="H18" s="101">
        <v>0</v>
      </c>
      <c r="I18" s="101">
        <f>+SUM(K18,+M18,O18+P18)</f>
        <v>69580</v>
      </c>
      <c r="J18" s="102">
        <f>IF(D18&gt;0,I18/D18*100,"-")</f>
        <v>99.381543427649149</v>
      </c>
      <c r="K18" s="101">
        <v>69268</v>
      </c>
      <c r="L18" s="102">
        <f>IF(D18&gt;0,K18/D18*100,"-")</f>
        <v>98.935911902075318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312</v>
      </c>
      <c r="Q18" s="101">
        <v>0</v>
      </c>
      <c r="R18" s="101">
        <v>312</v>
      </c>
      <c r="S18" s="101">
        <v>0</v>
      </c>
      <c r="T18" s="102">
        <f>IF(D18&gt;0,P18/D18*100,"-")</f>
        <v>0.44563152557382202</v>
      </c>
      <c r="U18" s="101">
        <v>1830</v>
      </c>
      <c r="V18" s="99"/>
      <c r="W18" s="99" t="s">
        <v>263</v>
      </c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28</v>
      </c>
      <c r="B19" s="100" t="s">
        <v>284</v>
      </c>
      <c r="C19" s="99" t="s">
        <v>285</v>
      </c>
      <c r="D19" s="101">
        <f>+SUM(E19,+I19)</f>
        <v>70728</v>
      </c>
      <c r="E19" s="101">
        <f>+SUM(G19+H19)</f>
        <v>1391</v>
      </c>
      <c r="F19" s="125">
        <f>IF(D19&gt;0,E19/D19*100,"-")</f>
        <v>1.9666892885420202</v>
      </c>
      <c r="G19" s="101">
        <v>1391</v>
      </c>
      <c r="H19" s="101">
        <v>0</v>
      </c>
      <c r="I19" s="101">
        <f>+SUM(K19,+M19,O19+P19)</f>
        <v>69337</v>
      </c>
      <c r="J19" s="102">
        <f>IF(D19&gt;0,I19/D19*100,"-")</f>
        <v>98.033310711457972</v>
      </c>
      <c r="K19" s="101">
        <v>67815</v>
      </c>
      <c r="L19" s="102">
        <f>IF(D19&gt;0,K19/D19*100,"-")</f>
        <v>95.881404818459444</v>
      </c>
      <c r="M19" s="101">
        <v>0</v>
      </c>
      <c r="N19" s="102">
        <f>IF(D19&gt;0,M19/D19*100,"-")</f>
        <v>0</v>
      </c>
      <c r="O19" s="123">
        <v>522</v>
      </c>
      <c r="P19" s="101">
        <f>SUM(Q19:S19)</f>
        <v>1000</v>
      </c>
      <c r="Q19" s="101">
        <v>586</v>
      </c>
      <c r="R19" s="101">
        <v>414</v>
      </c>
      <c r="S19" s="101">
        <v>0</v>
      </c>
      <c r="T19" s="102">
        <f>IF(D19&gt;0,P19/D19*100,"-")</f>
        <v>1.4138672095916751</v>
      </c>
      <c r="U19" s="101">
        <v>991</v>
      </c>
      <c r="V19" s="99" t="s">
        <v>263</v>
      </c>
      <c r="W19" s="99"/>
      <c r="X19" s="99"/>
      <c r="Y19" s="99"/>
      <c r="Z19" s="99"/>
      <c r="AA19" s="99"/>
      <c r="AB19" s="99" t="s">
        <v>263</v>
      </c>
      <c r="AC19" s="99"/>
      <c r="AD19" s="206" t="s">
        <v>262</v>
      </c>
      <c r="AE19" s="207"/>
    </row>
    <row r="20" spans="1:31" s="103" customFormat="1" ht="13.5" customHeight="1">
      <c r="A20" s="99" t="s">
        <v>28</v>
      </c>
      <c r="B20" s="100" t="s">
        <v>286</v>
      </c>
      <c r="C20" s="99" t="s">
        <v>287</v>
      </c>
      <c r="D20" s="101">
        <f>+SUM(E20,+I20)</f>
        <v>52997</v>
      </c>
      <c r="E20" s="101">
        <f>+SUM(G20+H20)</f>
        <v>19176</v>
      </c>
      <c r="F20" s="125">
        <f>IF(D20&gt;0,E20/D20*100,"-")</f>
        <v>36.18318018001019</v>
      </c>
      <c r="G20" s="101">
        <v>18897</v>
      </c>
      <c r="H20" s="101">
        <v>279</v>
      </c>
      <c r="I20" s="101">
        <f>+SUM(K20,+M20,O20+P20)</f>
        <v>33821</v>
      </c>
      <c r="J20" s="102">
        <f>IF(D20&gt;0,I20/D20*100,"-")</f>
        <v>63.81681981998981</v>
      </c>
      <c r="K20" s="101">
        <v>18274</v>
      </c>
      <c r="L20" s="102">
        <f>IF(D20&gt;0,K20/D20*100,"-")</f>
        <v>34.481197048889562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15547</v>
      </c>
      <c r="Q20" s="101">
        <v>1193</v>
      </c>
      <c r="R20" s="101">
        <v>8718</v>
      </c>
      <c r="S20" s="101">
        <v>5636</v>
      </c>
      <c r="T20" s="102">
        <f>IF(D20&gt;0,P20/D20*100,"-")</f>
        <v>29.335622771100251</v>
      </c>
      <c r="U20" s="101">
        <v>431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28</v>
      </c>
      <c r="B21" s="100" t="s">
        <v>288</v>
      </c>
      <c r="C21" s="99" t="s">
        <v>289</v>
      </c>
      <c r="D21" s="101">
        <f>+SUM(E21,+I21)</f>
        <v>30870</v>
      </c>
      <c r="E21" s="101">
        <f>+SUM(G21+H21)</f>
        <v>2673</v>
      </c>
      <c r="F21" s="125">
        <f>IF(D21&gt;0,E21/D21*100,"-")</f>
        <v>8.6588921282798843</v>
      </c>
      <c r="G21" s="101">
        <v>2673</v>
      </c>
      <c r="H21" s="101">
        <v>0</v>
      </c>
      <c r="I21" s="101">
        <f>+SUM(K21,+M21,O21+P21)</f>
        <v>28197</v>
      </c>
      <c r="J21" s="102">
        <f>IF(D21&gt;0,I21/D21*100,"-")</f>
        <v>91.341107871720112</v>
      </c>
      <c r="K21" s="101">
        <v>20874</v>
      </c>
      <c r="L21" s="102">
        <f>IF(D21&gt;0,K21/D21*100,"-")</f>
        <v>67.61904761904762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7323</v>
      </c>
      <c r="Q21" s="101">
        <v>0</v>
      </c>
      <c r="R21" s="101">
        <v>7323</v>
      </c>
      <c r="S21" s="101">
        <v>0</v>
      </c>
      <c r="T21" s="102">
        <f>IF(D21&gt;0,P21/D21*100,"-")</f>
        <v>23.722060252672499</v>
      </c>
      <c r="U21" s="101">
        <v>390</v>
      </c>
      <c r="V21" s="99" t="s">
        <v>263</v>
      </c>
      <c r="W21" s="99"/>
      <c r="X21" s="99"/>
      <c r="Y21" s="99"/>
      <c r="Z21" s="99"/>
      <c r="AA21" s="99" t="s">
        <v>263</v>
      </c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28</v>
      </c>
      <c r="B22" s="100" t="s">
        <v>290</v>
      </c>
      <c r="C22" s="99" t="s">
        <v>291</v>
      </c>
      <c r="D22" s="101">
        <f>+SUM(E22,+I22)</f>
        <v>79555</v>
      </c>
      <c r="E22" s="101">
        <f>+SUM(G22+H22)</f>
        <v>3037</v>
      </c>
      <c r="F22" s="125">
        <f>IF(D22&gt;0,E22/D22*100,"-")</f>
        <v>3.8174847589717809</v>
      </c>
      <c r="G22" s="101">
        <v>3023</v>
      </c>
      <c r="H22" s="101">
        <v>14</v>
      </c>
      <c r="I22" s="101">
        <f>+SUM(K22,+M22,O22+P22)</f>
        <v>76518</v>
      </c>
      <c r="J22" s="102">
        <f>IF(D22&gt;0,I22/D22*100,"-")</f>
        <v>96.182515241028227</v>
      </c>
      <c r="K22" s="101">
        <v>70421</v>
      </c>
      <c r="L22" s="102">
        <f>IF(D22&gt;0,K22/D22*100,"-")</f>
        <v>88.518634906668353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6097</v>
      </c>
      <c r="Q22" s="101">
        <v>1663</v>
      </c>
      <c r="R22" s="101">
        <v>4434</v>
      </c>
      <c r="S22" s="101">
        <v>0</v>
      </c>
      <c r="T22" s="102">
        <f>IF(D22&gt;0,P22/D22*100,"-")</f>
        <v>7.6638803343598765</v>
      </c>
      <c r="U22" s="101">
        <v>665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28</v>
      </c>
      <c r="B23" s="100" t="s">
        <v>292</v>
      </c>
      <c r="C23" s="99" t="s">
        <v>293</v>
      </c>
      <c r="D23" s="101">
        <f>+SUM(E23,+I23)</f>
        <v>16425</v>
      </c>
      <c r="E23" s="101">
        <f>+SUM(G23+H23)</f>
        <v>29</v>
      </c>
      <c r="F23" s="125">
        <f>IF(D23&gt;0,E23/D23*100,"-")</f>
        <v>0.17656012176560124</v>
      </c>
      <c r="G23" s="101">
        <v>29</v>
      </c>
      <c r="H23" s="101">
        <v>0</v>
      </c>
      <c r="I23" s="101">
        <f>+SUM(K23,+M23,O23+P23)</f>
        <v>16396</v>
      </c>
      <c r="J23" s="102">
        <f>IF(D23&gt;0,I23/D23*100,"-")</f>
        <v>99.823439878234396</v>
      </c>
      <c r="K23" s="101">
        <v>16358</v>
      </c>
      <c r="L23" s="102">
        <f>IF(D23&gt;0,K23/D23*100,"-")</f>
        <v>99.592085235920862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38</v>
      </c>
      <c r="Q23" s="101">
        <v>38</v>
      </c>
      <c r="R23" s="101">
        <v>0</v>
      </c>
      <c r="S23" s="101">
        <v>0</v>
      </c>
      <c r="T23" s="102">
        <f>IF(D23&gt;0,P23/D23*100,"-")</f>
        <v>0.23135464231354644</v>
      </c>
      <c r="U23" s="101">
        <v>146</v>
      </c>
      <c r="V23" s="99" t="s">
        <v>263</v>
      </c>
      <c r="W23" s="99"/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28</v>
      </c>
      <c r="B24" s="100" t="s">
        <v>294</v>
      </c>
      <c r="C24" s="99" t="s">
        <v>295</v>
      </c>
      <c r="D24" s="101">
        <f>+SUM(E24,+I24)</f>
        <v>15571</v>
      </c>
      <c r="E24" s="101">
        <f>+SUM(G24+H24)</f>
        <v>346</v>
      </c>
      <c r="F24" s="125">
        <f>IF(D24&gt;0,E24/D24*100,"-")</f>
        <v>2.2220795067754158</v>
      </c>
      <c r="G24" s="101">
        <v>343</v>
      </c>
      <c r="H24" s="101">
        <v>3</v>
      </c>
      <c r="I24" s="101">
        <f>+SUM(K24,+M24,O24+P24)</f>
        <v>15225</v>
      </c>
      <c r="J24" s="102">
        <f>IF(D24&gt;0,I24/D24*100,"-")</f>
        <v>97.777920493224585</v>
      </c>
      <c r="K24" s="101">
        <v>14516</v>
      </c>
      <c r="L24" s="102">
        <f>IF(D24&gt;0,K24/D24*100,"-")</f>
        <v>93.224584162866861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709</v>
      </c>
      <c r="Q24" s="101">
        <v>151</v>
      </c>
      <c r="R24" s="101">
        <v>558</v>
      </c>
      <c r="S24" s="101">
        <v>0</v>
      </c>
      <c r="T24" s="102">
        <f>IF(D24&gt;0,P24/D24*100,"-")</f>
        <v>4.5533363303577161</v>
      </c>
      <c r="U24" s="101">
        <v>737</v>
      </c>
      <c r="V24" s="99"/>
      <c r="W24" s="99" t="s">
        <v>263</v>
      </c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28</v>
      </c>
      <c r="B25" s="100" t="s">
        <v>296</v>
      </c>
      <c r="C25" s="99" t="s">
        <v>297</v>
      </c>
      <c r="D25" s="101">
        <f>+SUM(E25,+I25)</f>
        <v>7196</v>
      </c>
      <c r="E25" s="101">
        <f>+SUM(G25+H25)</f>
        <v>365</v>
      </c>
      <c r="F25" s="125">
        <f>IF(D25&gt;0,E25/D25*100,"-")</f>
        <v>5.0722623679822121</v>
      </c>
      <c r="G25" s="101">
        <v>365</v>
      </c>
      <c r="H25" s="101">
        <v>0</v>
      </c>
      <c r="I25" s="101">
        <f>+SUM(K25,+M25,O25+P25)</f>
        <v>6831</v>
      </c>
      <c r="J25" s="102">
        <f>IF(D25&gt;0,I25/D25*100,"-")</f>
        <v>94.927737632017781</v>
      </c>
      <c r="K25" s="101">
        <v>6359</v>
      </c>
      <c r="L25" s="102">
        <f>IF(D25&gt;0,K25/D25*100,"-")</f>
        <v>88.368538076709285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472</v>
      </c>
      <c r="Q25" s="101">
        <v>301</v>
      </c>
      <c r="R25" s="101">
        <v>171</v>
      </c>
      <c r="S25" s="101">
        <v>0</v>
      </c>
      <c r="T25" s="102">
        <f>IF(D25&gt;0,P25/D25*100,"-")</f>
        <v>6.5591995553085054</v>
      </c>
      <c r="U25" s="101">
        <v>183</v>
      </c>
      <c r="V25" s="99"/>
      <c r="W25" s="99" t="s">
        <v>263</v>
      </c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28</v>
      </c>
      <c r="B26" s="100" t="s">
        <v>298</v>
      </c>
      <c r="C26" s="99" t="s">
        <v>299</v>
      </c>
      <c r="D26" s="101">
        <f>+SUM(E26,+I26)</f>
        <v>9019</v>
      </c>
      <c r="E26" s="101">
        <f>+SUM(G26+H26)</f>
        <v>850</v>
      </c>
      <c r="F26" s="125">
        <f>IF(D26&gt;0,E26/D26*100,"-")</f>
        <v>9.4245481760727348</v>
      </c>
      <c r="G26" s="101">
        <v>850</v>
      </c>
      <c r="H26" s="101">
        <v>0</v>
      </c>
      <c r="I26" s="101">
        <f>+SUM(K26,+M26,O26+P26)</f>
        <v>8169</v>
      </c>
      <c r="J26" s="102">
        <f>IF(D26&gt;0,I26/D26*100,"-")</f>
        <v>90.575451823927267</v>
      </c>
      <c r="K26" s="101">
        <v>6363</v>
      </c>
      <c r="L26" s="102">
        <f>IF(D26&gt;0,K26/D26*100,"-")</f>
        <v>70.551058875706843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1806</v>
      </c>
      <c r="Q26" s="101">
        <v>742</v>
      </c>
      <c r="R26" s="101">
        <v>1064</v>
      </c>
      <c r="S26" s="101">
        <v>0</v>
      </c>
      <c r="T26" s="102">
        <f>IF(D26&gt;0,P26/D26*100,"-")</f>
        <v>20.024392948220424</v>
      </c>
      <c r="U26" s="101">
        <v>346</v>
      </c>
      <c r="V26" s="99"/>
      <c r="W26" s="99" t="s">
        <v>263</v>
      </c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28</v>
      </c>
      <c r="B27" s="100" t="s">
        <v>300</v>
      </c>
      <c r="C27" s="99" t="s">
        <v>301</v>
      </c>
      <c r="D27" s="101">
        <f>+SUM(E27,+I27)</f>
        <v>1213</v>
      </c>
      <c r="E27" s="101">
        <f>+SUM(G27+H27)</f>
        <v>538</v>
      </c>
      <c r="F27" s="125">
        <f>IF(D27&gt;0,E27/D27*100,"-")</f>
        <v>44.352844187963726</v>
      </c>
      <c r="G27" s="101">
        <v>531</v>
      </c>
      <c r="H27" s="101">
        <v>7</v>
      </c>
      <c r="I27" s="101">
        <f>+SUM(K27,+M27,O27+P27)</f>
        <v>675</v>
      </c>
      <c r="J27" s="102">
        <f>IF(D27&gt;0,I27/D27*100,"-")</f>
        <v>55.647155812036274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675</v>
      </c>
      <c r="Q27" s="101">
        <v>219</v>
      </c>
      <c r="R27" s="101">
        <v>456</v>
      </c>
      <c r="S27" s="101">
        <v>0</v>
      </c>
      <c r="T27" s="102">
        <f>IF(D27&gt;0,P27/D27*100,"-")</f>
        <v>55.647155812036274</v>
      </c>
      <c r="U27" s="101">
        <v>7</v>
      </c>
      <c r="V27" s="99" t="s">
        <v>263</v>
      </c>
      <c r="W27" s="99"/>
      <c r="X27" s="99"/>
      <c r="Y27" s="99"/>
      <c r="Z27" s="99"/>
      <c r="AA27" s="99" t="s">
        <v>263</v>
      </c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28</v>
      </c>
      <c r="B28" s="100" t="s">
        <v>302</v>
      </c>
      <c r="C28" s="99" t="s">
        <v>303</v>
      </c>
      <c r="D28" s="101">
        <f>+SUM(E28,+I28)</f>
        <v>3712</v>
      </c>
      <c r="E28" s="101">
        <f>+SUM(G28+H28)</f>
        <v>596</v>
      </c>
      <c r="F28" s="125">
        <f>IF(D28&gt;0,E28/D28*100,"-")</f>
        <v>16.056034482758623</v>
      </c>
      <c r="G28" s="101">
        <v>596</v>
      </c>
      <c r="H28" s="101">
        <v>0</v>
      </c>
      <c r="I28" s="101">
        <f>+SUM(K28,+M28,O28+P28)</f>
        <v>3116</v>
      </c>
      <c r="J28" s="102">
        <f>IF(D28&gt;0,I28/D28*100,"-")</f>
        <v>83.943965517241381</v>
      </c>
      <c r="K28" s="101">
        <v>2218</v>
      </c>
      <c r="L28" s="102">
        <f>IF(D28&gt;0,K28/D28*100,"-")</f>
        <v>59.752155172413794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898</v>
      </c>
      <c r="Q28" s="101">
        <v>0</v>
      </c>
      <c r="R28" s="101">
        <v>898</v>
      </c>
      <c r="S28" s="101">
        <v>0</v>
      </c>
      <c r="T28" s="102">
        <f>IF(D28&gt;0,P28/D28*100,"-")</f>
        <v>24.191810344827587</v>
      </c>
      <c r="U28" s="101">
        <v>24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28</v>
      </c>
      <c r="B29" s="100" t="s">
        <v>304</v>
      </c>
      <c r="C29" s="99" t="s">
        <v>305</v>
      </c>
      <c r="D29" s="101">
        <f>+SUM(E29,+I29)</f>
        <v>36962</v>
      </c>
      <c r="E29" s="101">
        <f>+SUM(G29+H29)</f>
        <v>711</v>
      </c>
      <c r="F29" s="125">
        <f>IF(D29&gt;0,E29/D29*100,"-")</f>
        <v>1.923597207943293</v>
      </c>
      <c r="G29" s="101">
        <v>702</v>
      </c>
      <c r="H29" s="101">
        <v>9</v>
      </c>
      <c r="I29" s="101">
        <f>+SUM(K29,+M29,O29+P29)</f>
        <v>36251</v>
      </c>
      <c r="J29" s="102">
        <f>IF(D29&gt;0,I29/D29*100,"-")</f>
        <v>98.076402792056712</v>
      </c>
      <c r="K29" s="101">
        <v>35496</v>
      </c>
      <c r="L29" s="102">
        <f>IF(D29&gt;0,K29/D29*100,"-")</f>
        <v>96.033764406687951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755</v>
      </c>
      <c r="Q29" s="101">
        <v>157</v>
      </c>
      <c r="R29" s="101">
        <v>598</v>
      </c>
      <c r="S29" s="101">
        <v>0</v>
      </c>
      <c r="T29" s="102">
        <f>IF(D29&gt;0,P29/D29*100,"-")</f>
        <v>2.0426383853687571</v>
      </c>
      <c r="U29" s="101">
        <v>339</v>
      </c>
      <c r="V29" s="99" t="s">
        <v>263</v>
      </c>
      <c r="W29" s="99"/>
      <c r="X29" s="99"/>
      <c r="Y29" s="99"/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28</v>
      </c>
      <c r="B30" s="100" t="s">
        <v>306</v>
      </c>
      <c r="C30" s="99" t="s">
        <v>307</v>
      </c>
      <c r="D30" s="101">
        <f>+SUM(E30,+I30)</f>
        <v>2568</v>
      </c>
      <c r="E30" s="101">
        <f>+SUM(G30+H30)</f>
        <v>632</v>
      </c>
      <c r="F30" s="125">
        <f>IF(D30&gt;0,E30/D30*100,"-")</f>
        <v>24.610591900311526</v>
      </c>
      <c r="G30" s="101">
        <v>632</v>
      </c>
      <c r="H30" s="101">
        <v>0</v>
      </c>
      <c r="I30" s="101">
        <f>+SUM(K30,+M30,O30+P30)</f>
        <v>1936</v>
      </c>
      <c r="J30" s="102">
        <f>IF(D30&gt;0,I30/D30*100,"-")</f>
        <v>75.389408099688467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1936</v>
      </c>
      <c r="Q30" s="101">
        <v>213</v>
      </c>
      <c r="R30" s="101">
        <v>1723</v>
      </c>
      <c r="S30" s="101">
        <v>0</v>
      </c>
      <c r="T30" s="102">
        <f>IF(D30&gt;0,P30/D30*100,"-")</f>
        <v>75.389408099688467</v>
      </c>
      <c r="U30" s="101">
        <v>32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28</v>
      </c>
      <c r="B31" s="100" t="s">
        <v>308</v>
      </c>
      <c r="C31" s="99" t="s">
        <v>309</v>
      </c>
      <c r="D31" s="101">
        <f>+SUM(E31,+I31)</f>
        <v>13385</v>
      </c>
      <c r="E31" s="101">
        <f>+SUM(G31+H31)</f>
        <v>1200</v>
      </c>
      <c r="F31" s="125">
        <f>IF(D31&gt;0,E31/D31*100,"-")</f>
        <v>8.9652596189764662</v>
      </c>
      <c r="G31" s="101">
        <v>1200</v>
      </c>
      <c r="H31" s="101">
        <v>0</v>
      </c>
      <c r="I31" s="101">
        <f>+SUM(K31,+M31,O31+P31)</f>
        <v>12185</v>
      </c>
      <c r="J31" s="102">
        <f>IF(D31&gt;0,I31/D31*100,"-")</f>
        <v>91.034740381023539</v>
      </c>
      <c r="K31" s="101">
        <v>3874</v>
      </c>
      <c r="L31" s="102">
        <f>IF(D31&gt;0,K31/D31*100,"-")</f>
        <v>28.942846469929023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8311</v>
      </c>
      <c r="Q31" s="101">
        <v>0</v>
      </c>
      <c r="R31" s="101">
        <v>8311</v>
      </c>
      <c r="S31" s="101">
        <v>0</v>
      </c>
      <c r="T31" s="102">
        <f>IF(D31&gt;0,P31/D31*100,"-")</f>
        <v>62.091893911094509</v>
      </c>
      <c r="U31" s="101">
        <v>180</v>
      </c>
      <c r="V31" s="99" t="s">
        <v>263</v>
      </c>
      <c r="W31" s="99"/>
      <c r="X31" s="99"/>
      <c r="Y31" s="99"/>
      <c r="Z31" s="99"/>
      <c r="AA31" s="99" t="s">
        <v>263</v>
      </c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28</v>
      </c>
      <c r="B32" s="100" t="s">
        <v>310</v>
      </c>
      <c r="C32" s="99" t="s">
        <v>311</v>
      </c>
      <c r="D32" s="101">
        <f>+SUM(E32,+I32)</f>
        <v>2000</v>
      </c>
      <c r="E32" s="101">
        <f>+SUM(G32+H32)</f>
        <v>571</v>
      </c>
      <c r="F32" s="125">
        <f>IF(D32&gt;0,E32/D32*100,"-")</f>
        <v>28.549999999999997</v>
      </c>
      <c r="G32" s="101">
        <v>560</v>
      </c>
      <c r="H32" s="101">
        <v>11</v>
      </c>
      <c r="I32" s="101">
        <f>+SUM(K32,+M32,O32+P32)</f>
        <v>1429</v>
      </c>
      <c r="J32" s="102">
        <f>IF(D32&gt;0,I32/D32*100,"-")</f>
        <v>71.45</v>
      </c>
      <c r="K32" s="101">
        <v>1115</v>
      </c>
      <c r="L32" s="102">
        <f>IF(D32&gt;0,K32/D32*100,"-")</f>
        <v>55.75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314</v>
      </c>
      <c r="Q32" s="101">
        <v>1</v>
      </c>
      <c r="R32" s="101">
        <v>313</v>
      </c>
      <c r="S32" s="101">
        <v>0</v>
      </c>
      <c r="T32" s="102">
        <f>IF(D32&gt;0,P32/D32*100,"-")</f>
        <v>15.7</v>
      </c>
      <c r="U32" s="101">
        <v>5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28</v>
      </c>
      <c r="B33" s="100" t="s">
        <v>312</v>
      </c>
      <c r="C33" s="99" t="s">
        <v>313</v>
      </c>
      <c r="D33" s="101">
        <f>+SUM(E33,+I33)</f>
        <v>20596</v>
      </c>
      <c r="E33" s="101">
        <f>+SUM(G33+H33)</f>
        <v>3936</v>
      </c>
      <c r="F33" s="125">
        <f>IF(D33&gt;0,E33/D33*100,"-")</f>
        <v>19.110506894542631</v>
      </c>
      <c r="G33" s="101">
        <v>3923</v>
      </c>
      <c r="H33" s="101">
        <v>13</v>
      </c>
      <c r="I33" s="101">
        <f>+SUM(K33,+M33,O33+P33)</f>
        <v>16660</v>
      </c>
      <c r="J33" s="102">
        <f>IF(D33&gt;0,I33/D33*100,"-")</f>
        <v>80.889493105457362</v>
      </c>
      <c r="K33" s="101">
        <v>15930</v>
      </c>
      <c r="L33" s="102">
        <f>IF(D33&gt;0,K33/D33*100,"-")</f>
        <v>77.345115556418719</v>
      </c>
      <c r="M33" s="101">
        <v>0</v>
      </c>
      <c r="N33" s="102">
        <f>IF(D33&gt;0,M33/D33*100,"-")</f>
        <v>0</v>
      </c>
      <c r="O33" s="123">
        <v>158</v>
      </c>
      <c r="P33" s="101">
        <f>SUM(Q33:S33)</f>
        <v>572</v>
      </c>
      <c r="Q33" s="101">
        <v>74</v>
      </c>
      <c r="R33" s="101">
        <v>498</v>
      </c>
      <c r="S33" s="101">
        <v>0</v>
      </c>
      <c r="T33" s="102">
        <f>IF(D33&gt;0,P33/D33*100,"-")</f>
        <v>2.7772382986987765</v>
      </c>
      <c r="U33" s="101">
        <v>99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3">
    <sortCondition ref="A8:A33"/>
    <sortCondition ref="B8:B33"/>
    <sortCondition ref="C8:C33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京都府</v>
      </c>
      <c r="B7" s="105" t="str">
        <f>水洗化人口等!B7</f>
        <v>26000</v>
      </c>
      <c r="C7" s="104" t="s">
        <v>199</v>
      </c>
      <c r="D7" s="106">
        <f>SUM(E7,+H7,+K7)</f>
        <v>183855</v>
      </c>
      <c r="E7" s="106">
        <f>SUM(F7:G7)</f>
        <v>14417</v>
      </c>
      <c r="F7" s="106">
        <f>SUM(F$8:F$207)</f>
        <v>14417</v>
      </c>
      <c r="G7" s="106">
        <f>SUM(G$8:G$207)</f>
        <v>0</v>
      </c>
      <c r="H7" s="106">
        <f>SUM(I7:J7)</f>
        <v>100447</v>
      </c>
      <c r="I7" s="106">
        <f>SUM(I$8:I$207)</f>
        <v>59662</v>
      </c>
      <c r="J7" s="106">
        <f>SUM(J$8:J$207)</f>
        <v>40785</v>
      </c>
      <c r="K7" s="106">
        <f>SUM(L7:M7)</f>
        <v>68991</v>
      </c>
      <c r="L7" s="106">
        <f>SUM(L$8:L$207)</f>
        <v>8228</v>
      </c>
      <c r="M7" s="106">
        <f>SUM(M$8:M$207)</f>
        <v>60763</v>
      </c>
      <c r="N7" s="106">
        <f>SUM(O7,+V7,+AC7)</f>
        <v>185027</v>
      </c>
      <c r="O7" s="106">
        <f>SUM(P7:U7)</f>
        <v>82307</v>
      </c>
      <c r="P7" s="106">
        <f t="shared" ref="P7:U7" si="0">SUM(P$8:P$207)</f>
        <v>58268</v>
      </c>
      <c r="Q7" s="106">
        <f t="shared" si="0"/>
        <v>0</v>
      </c>
      <c r="R7" s="106">
        <f t="shared" si="0"/>
        <v>0</v>
      </c>
      <c r="S7" s="106">
        <f t="shared" si="0"/>
        <v>24039</v>
      </c>
      <c r="T7" s="106">
        <f t="shared" si="0"/>
        <v>0</v>
      </c>
      <c r="U7" s="106">
        <f t="shared" si="0"/>
        <v>0</v>
      </c>
      <c r="V7" s="106">
        <f>SUM(W7:AB7)</f>
        <v>101548</v>
      </c>
      <c r="W7" s="106">
        <f t="shared" ref="W7:AB7" si="1">SUM(W$8:W$207)</f>
        <v>60567</v>
      </c>
      <c r="X7" s="106">
        <f t="shared" si="1"/>
        <v>0</v>
      </c>
      <c r="Y7" s="106">
        <f t="shared" si="1"/>
        <v>0</v>
      </c>
      <c r="Z7" s="106">
        <f t="shared" si="1"/>
        <v>40981</v>
      </c>
      <c r="AA7" s="106">
        <f t="shared" si="1"/>
        <v>0</v>
      </c>
      <c r="AB7" s="106">
        <f t="shared" si="1"/>
        <v>0</v>
      </c>
      <c r="AC7" s="106">
        <f>SUM(AD7:AE7)</f>
        <v>1172</v>
      </c>
      <c r="AD7" s="106">
        <f>SUM(AD$8:AD$207)</f>
        <v>1172</v>
      </c>
      <c r="AE7" s="106">
        <f>SUM(AE$8:AE$207)</f>
        <v>0</v>
      </c>
      <c r="AF7" s="106">
        <f>SUM(AG7:AI7)</f>
        <v>380</v>
      </c>
      <c r="AG7" s="106">
        <f>SUM(AG$8:AG$207)</f>
        <v>380</v>
      </c>
      <c r="AH7" s="106">
        <f>SUM(AH$8:AH$207)</f>
        <v>0</v>
      </c>
      <c r="AI7" s="106">
        <f>SUM(AI$8:AI$207)</f>
        <v>0</v>
      </c>
      <c r="AJ7" s="106">
        <f>SUM(AK7:AS7)</f>
        <v>22365</v>
      </c>
      <c r="AK7" s="106">
        <f t="shared" ref="AK7:AS7" si="2">SUM(AK$8:AK$207)</f>
        <v>22062</v>
      </c>
      <c r="AL7" s="106">
        <f t="shared" si="2"/>
        <v>24</v>
      </c>
      <c r="AM7" s="106">
        <f t="shared" si="2"/>
        <v>13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104</v>
      </c>
      <c r="AS7" s="106">
        <f t="shared" si="2"/>
        <v>162</v>
      </c>
      <c r="AT7" s="106">
        <f>SUM(AU7:AY7)</f>
        <v>101</v>
      </c>
      <c r="AU7" s="106">
        <f>SUM(AU$8:AU$207)</f>
        <v>101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24</v>
      </c>
      <c r="BA7" s="106">
        <f>SUM(BA$8:BA$207)</f>
        <v>24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28</v>
      </c>
      <c r="B8" s="111" t="s">
        <v>260</v>
      </c>
      <c r="C8" s="99" t="s">
        <v>261</v>
      </c>
      <c r="D8" s="101">
        <f>SUM(E8,+H8,+K8)</f>
        <v>14592</v>
      </c>
      <c r="E8" s="101">
        <f>SUM(F8:G8)</f>
        <v>727</v>
      </c>
      <c r="F8" s="101">
        <v>727</v>
      </c>
      <c r="G8" s="101">
        <v>0</v>
      </c>
      <c r="H8" s="101">
        <f>SUM(I8:J8)</f>
        <v>6419</v>
      </c>
      <c r="I8" s="101">
        <v>6419</v>
      </c>
      <c r="J8" s="101">
        <v>0</v>
      </c>
      <c r="K8" s="101">
        <f>SUM(L8:M8)</f>
        <v>7446</v>
      </c>
      <c r="L8" s="101">
        <v>0</v>
      </c>
      <c r="M8" s="101">
        <v>7446</v>
      </c>
      <c r="N8" s="101">
        <f>SUM(O8,+V8,+AC8)</f>
        <v>14592</v>
      </c>
      <c r="O8" s="101">
        <f>SUM(P8:U8)</f>
        <v>7146</v>
      </c>
      <c r="P8" s="101">
        <v>0</v>
      </c>
      <c r="Q8" s="101">
        <v>0</v>
      </c>
      <c r="R8" s="101">
        <v>0</v>
      </c>
      <c r="S8" s="101">
        <v>7146</v>
      </c>
      <c r="T8" s="101">
        <v>0</v>
      </c>
      <c r="U8" s="101">
        <v>0</v>
      </c>
      <c r="V8" s="101">
        <f>SUM(W8:AB8)</f>
        <v>7446</v>
      </c>
      <c r="W8" s="101">
        <v>0</v>
      </c>
      <c r="X8" s="101">
        <v>0</v>
      </c>
      <c r="Y8" s="101">
        <v>0</v>
      </c>
      <c r="Z8" s="101">
        <v>7446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28</v>
      </c>
      <c r="B9" s="111" t="s">
        <v>264</v>
      </c>
      <c r="C9" s="99" t="s">
        <v>265</v>
      </c>
      <c r="D9" s="101">
        <f>SUM(E9,+H9,+K9)</f>
        <v>9774</v>
      </c>
      <c r="E9" s="101">
        <f>SUM(F9:G9)</f>
        <v>0</v>
      </c>
      <c r="F9" s="101">
        <v>0</v>
      </c>
      <c r="G9" s="101">
        <v>0</v>
      </c>
      <c r="H9" s="101">
        <f>SUM(I9:J9)</f>
        <v>9774</v>
      </c>
      <c r="I9" s="101">
        <v>1911</v>
      </c>
      <c r="J9" s="101">
        <v>7863</v>
      </c>
      <c r="K9" s="101">
        <f>SUM(L9:M9)</f>
        <v>0</v>
      </c>
      <c r="L9" s="101">
        <v>0</v>
      </c>
      <c r="M9" s="101">
        <v>0</v>
      </c>
      <c r="N9" s="101">
        <f>SUM(O9,+V9,+AC9)</f>
        <v>9774</v>
      </c>
      <c r="O9" s="101">
        <f>SUM(P9:U9)</f>
        <v>1911</v>
      </c>
      <c r="P9" s="101">
        <v>0</v>
      </c>
      <c r="Q9" s="101">
        <v>0</v>
      </c>
      <c r="R9" s="101">
        <v>0</v>
      </c>
      <c r="S9" s="101">
        <v>1911</v>
      </c>
      <c r="T9" s="101">
        <v>0</v>
      </c>
      <c r="U9" s="101">
        <v>0</v>
      </c>
      <c r="V9" s="101">
        <f>SUM(W9:AB9)</f>
        <v>7863</v>
      </c>
      <c r="W9" s="101">
        <v>0</v>
      </c>
      <c r="X9" s="101">
        <v>0</v>
      </c>
      <c r="Y9" s="101">
        <v>0</v>
      </c>
      <c r="Z9" s="101">
        <v>7863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28</v>
      </c>
      <c r="B10" s="111" t="s">
        <v>266</v>
      </c>
      <c r="C10" s="99" t="s">
        <v>267</v>
      </c>
      <c r="D10" s="101">
        <f>SUM(E10,+H10,+K10)</f>
        <v>14618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14618</v>
      </c>
      <c r="L10" s="101">
        <v>8228</v>
      </c>
      <c r="M10" s="101">
        <v>6390</v>
      </c>
      <c r="N10" s="101">
        <f>SUM(O10,+V10,+AC10)</f>
        <v>15435</v>
      </c>
      <c r="O10" s="101">
        <f>SUM(P10:U10)</f>
        <v>8228</v>
      </c>
      <c r="P10" s="101">
        <v>8228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6390</v>
      </c>
      <c r="W10" s="101">
        <v>6390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817</v>
      </c>
      <c r="AD10" s="101">
        <v>817</v>
      </c>
      <c r="AE10" s="101">
        <v>0</v>
      </c>
      <c r="AF10" s="101">
        <f>SUM(AG10:AI10)</f>
        <v>13</v>
      </c>
      <c r="AG10" s="101">
        <v>13</v>
      </c>
      <c r="AH10" s="101">
        <v>0</v>
      </c>
      <c r="AI10" s="101">
        <v>0</v>
      </c>
      <c r="AJ10" s="101">
        <f>SUM(AK10:AS10)</f>
        <v>13</v>
      </c>
      <c r="AK10" s="101">
        <v>0</v>
      </c>
      <c r="AL10" s="101">
        <v>0</v>
      </c>
      <c r="AM10" s="101">
        <v>13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28</v>
      </c>
      <c r="B11" s="111" t="s">
        <v>268</v>
      </c>
      <c r="C11" s="99" t="s">
        <v>269</v>
      </c>
      <c r="D11" s="101">
        <f>SUM(E11,+H11,+K11)</f>
        <v>21131</v>
      </c>
      <c r="E11" s="101">
        <f>SUM(F11:G11)</f>
        <v>0</v>
      </c>
      <c r="F11" s="101">
        <v>0</v>
      </c>
      <c r="G11" s="101">
        <v>0</v>
      </c>
      <c r="H11" s="101">
        <f>SUM(I11:J11)</f>
        <v>21131</v>
      </c>
      <c r="I11" s="101">
        <v>6455</v>
      </c>
      <c r="J11" s="101">
        <v>14676</v>
      </c>
      <c r="K11" s="101">
        <f>SUM(L11:M11)</f>
        <v>0</v>
      </c>
      <c r="L11" s="101">
        <v>0</v>
      </c>
      <c r="M11" s="101">
        <v>0</v>
      </c>
      <c r="N11" s="101">
        <f>SUM(O11,+V11,+AC11)</f>
        <v>21148</v>
      </c>
      <c r="O11" s="101">
        <f>SUM(P11:U11)</f>
        <v>6455</v>
      </c>
      <c r="P11" s="101">
        <v>6455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14676</v>
      </c>
      <c r="W11" s="101">
        <v>14676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17</v>
      </c>
      <c r="AD11" s="101">
        <v>17</v>
      </c>
      <c r="AE11" s="101">
        <v>0</v>
      </c>
      <c r="AF11" s="101">
        <f>SUM(AG11:AI11)</f>
        <v>40</v>
      </c>
      <c r="AG11" s="101">
        <v>40</v>
      </c>
      <c r="AH11" s="101">
        <v>0</v>
      </c>
      <c r="AI11" s="101">
        <v>0</v>
      </c>
      <c r="AJ11" s="101">
        <f>SUM(AK11:AS11)</f>
        <v>21131</v>
      </c>
      <c r="AK11" s="101">
        <v>21131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40</v>
      </c>
      <c r="AU11" s="101">
        <v>40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28</v>
      </c>
      <c r="B12" s="111" t="s">
        <v>270</v>
      </c>
      <c r="C12" s="99" t="s">
        <v>271</v>
      </c>
      <c r="D12" s="101">
        <f>SUM(E12,+H12,+K12)</f>
        <v>17436</v>
      </c>
      <c r="E12" s="101">
        <f>SUM(F12:G12)</f>
        <v>0</v>
      </c>
      <c r="F12" s="101">
        <v>0</v>
      </c>
      <c r="G12" s="101">
        <v>0</v>
      </c>
      <c r="H12" s="101">
        <f>SUM(I12:J12)</f>
        <v>4537</v>
      </c>
      <c r="I12" s="101">
        <v>4537</v>
      </c>
      <c r="J12" s="101">
        <v>0</v>
      </c>
      <c r="K12" s="101">
        <f>SUM(L12:M12)</f>
        <v>12899</v>
      </c>
      <c r="L12" s="101">
        <v>0</v>
      </c>
      <c r="M12" s="101">
        <v>12899</v>
      </c>
      <c r="N12" s="101">
        <f>SUM(O12,+V12,+AC12)</f>
        <v>17438</v>
      </c>
      <c r="O12" s="101">
        <f>SUM(P12:U12)</f>
        <v>4537</v>
      </c>
      <c r="P12" s="101">
        <v>0</v>
      </c>
      <c r="Q12" s="101">
        <v>0</v>
      </c>
      <c r="R12" s="101">
        <v>0</v>
      </c>
      <c r="S12" s="101">
        <v>4537</v>
      </c>
      <c r="T12" s="101">
        <v>0</v>
      </c>
      <c r="U12" s="101">
        <v>0</v>
      </c>
      <c r="V12" s="101">
        <f>SUM(W12:AB12)</f>
        <v>12899</v>
      </c>
      <c r="W12" s="101">
        <v>0</v>
      </c>
      <c r="X12" s="101">
        <v>0</v>
      </c>
      <c r="Y12" s="101">
        <v>0</v>
      </c>
      <c r="Z12" s="101">
        <v>12899</v>
      </c>
      <c r="AA12" s="101">
        <v>0</v>
      </c>
      <c r="AB12" s="101">
        <v>0</v>
      </c>
      <c r="AC12" s="101">
        <f>SUM(AD12:AE12)</f>
        <v>2</v>
      </c>
      <c r="AD12" s="101">
        <v>2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28</v>
      </c>
      <c r="B13" s="111" t="s">
        <v>272</v>
      </c>
      <c r="C13" s="99" t="s">
        <v>273</v>
      </c>
      <c r="D13" s="101">
        <f>SUM(E13,+H13,+K13)</f>
        <v>9866</v>
      </c>
      <c r="E13" s="101">
        <f>SUM(F13:G13)</f>
        <v>0</v>
      </c>
      <c r="F13" s="101">
        <v>0</v>
      </c>
      <c r="G13" s="101">
        <v>0</v>
      </c>
      <c r="H13" s="101">
        <f>SUM(I13:J13)</f>
        <v>6185</v>
      </c>
      <c r="I13" s="101">
        <v>6185</v>
      </c>
      <c r="J13" s="101">
        <v>0</v>
      </c>
      <c r="K13" s="101">
        <f>SUM(L13:M13)</f>
        <v>3681</v>
      </c>
      <c r="L13" s="101">
        <v>0</v>
      </c>
      <c r="M13" s="101">
        <v>3681</v>
      </c>
      <c r="N13" s="101">
        <f>SUM(O13,+V13,+AC13)</f>
        <v>9866</v>
      </c>
      <c r="O13" s="101">
        <f>SUM(P13:U13)</f>
        <v>6185</v>
      </c>
      <c r="P13" s="101">
        <v>6185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3681</v>
      </c>
      <c r="W13" s="101">
        <v>3681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36</v>
      </c>
      <c r="AG13" s="101">
        <v>36</v>
      </c>
      <c r="AH13" s="101">
        <v>0</v>
      </c>
      <c r="AI13" s="101">
        <v>0</v>
      </c>
      <c r="AJ13" s="101">
        <f>SUM(AK13:AS13)</f>
        <v>23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23</v>
      </c>
      <c r="AT13" s="101">
        <f>SUM(AU13:AY13)</f>
        <v>13</v>
      </c>
      <c r="AU13" s="101">
        <v>13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28</v>
      </c>
      <c r="B14" s="111" t="s">
        <v>274</v>
      </c>
      <c r="C14" s="99" t="s">
        <v>275</v>
      </c>
      <c r="D14" s="101">
        <f>SUM(E14,+H14,+K14)</f>
        <v>9194</v>
      </c>
      <c r="E14" s="101">
        <f>SUM(F14:G14)</f>
        <v>0</v>
      </c>
      <c r="F14" s="101">
        <v>0</v>
      </c>
      <c r="G14" s="101">
        <v>0</v>
      </c>
      <c r="H14" s="101">
        <f>SUM(I14:J14)</f>
        <v>4780</v>
      </c>
      <c r="I14" s="101">
        <v>4780</v>
      </c>
      <c r="J14" s="101">
        <v>0</v>
      </c>
      <c r="K14" s="101">
        <f>SUM(L14:M14)</f>
        <v>4414</v>
      </c>
      <c r="L14" s="101">
        <v>0</v>
      </c>
      <c r="M14" s="101">
        <v>4414</v>
      </c>
      <c r="N14" s="101">
        <f>SUM(O14,+V14,+AC14)</f>
        <v>9194</v>
      </c>
      <c r="O14" s="101">
        <f>SUM(P14:U14)</f>
        <v>4780</v>
      </c>
      <c r="P14" s="101">
        <v>4780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4414</v>
      </c>
      <c r="W14" s="101">
        <v>4414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24</v>
      </c>
      <c r="AG14" s="101">
        <v>24</v>
      </c>
      <c r="AH14" s="101">
        <v>0</v>
      </c>
      <c r="AI14" s="101">
        <v>0</v>
      </c>
      <c r="AJ14" s="101">
        <f>SUM(AK14:AS14)</f>
        <v>24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24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28</v>
      </c>
      <c r="B15" s="111" t="s">
        <v>276</v>
      </c>
      <c r="C15" s="99" t="s">
        <v>277</v>
      </c>
      <c r="D15" s="101">
        <f>SUM(E15,+H15,+K15)</f>
        <v>4776</v>
      </c>
      <c r="E15" s="101">
        <f>SUM(F15:G15)</f>
        <v>0</v>
      </c>
      <c r="F15" s="101">
        <v>0</v>
      </c>
      <c r="G15" s="101">
        <v>0</v>
      </c>
      <c r="H15" s="101">
        <f>SUM(I15:J15)</f>
        <v>2172</v>
      </c>
      <c r="I15" s="101">
        <v>2172</v>
      </c>
      <c r="J15" s="101">
        <v>0</v>
      </c>
      <c r="K15" s="101">
        <f>SUM(L15:M15)</f>
        <v>2604</v>
      </c>
      <c r="L15" s="101">
        <v>0</v>
      </c>
      <c r="M15" s="101">
        <v>2604</v>
      </c>
      <c r="N15" s="101">
        <f>SUM(O15,+V15,+AC15)</f>
        <v>4776</v>
      </c>
      <c r="O15" s="101">
        <f>SUM(P15:U15)</f>
        <v>2172</v>
      </c>
      <c r="P15" s="101">
        <v>0</v>
      </c>
      <c r="Q15" s="101">
        <v>0</v>
      </c>
      <c r="R15" s="101">
        <v>0</v>
      </c>
      <c r="S15" s="101">
        <v>2172</v>
      </c>
      <c r="T15" s="101">
        <v>0</v>
      </c>
      <c r="U15" s="101">
        <v>0</v>
      </c>
      <c r="V15" s="101">
        <f>SUM(W15:AB15)</f>
        <v>2604</v>
      </c>
      <c r="W15" s="101">
        <v>0</v>
      </c>
      <c r="X15" s="101">
        <v>0</v>
      </c>
      <c r="Y15" s="101">
        <v>0</v>
      </c>
      <c r="Z15" s="101">
        <v>2604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28</v>
      </c>
      <c r="B16" s="111" t="s">
        <v>278</v>
      </c>
      <c r="C16" s="99" t="s">
        <v>279</v>
      </c>
      <c r="D16" s="101">
        <f>SUM(E16,+H16,+K16)</f>
        <v>321</v>
      </c>
      <c r="E16" s="101">
        <f>SUM(F16:G16)</f>
        <v>202</v>
      </c>
      <c r="F16" s="101">
        <v>202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119</v>
      </c>
      <c r="L16" s="101">
        <v>0</v>
      </c>
      <c r="M16" s="101">
        <v>119</v>
      </c>
      <c r="N16" s="101">
        <f>SUM(O16,+V16,+AC16)</f>
        <v>321</v>
      </c>
      <c r="O16" s="101">
        <f>SUM(P16:U16)</f>
        <v>202</v>
      </c>
      <c r="P16" s="101">
        <v>0</v>
      </c>
      <c r="Q16" s="101">
        <v>0</v>
      </c>
      <c r="R16" s="101">
        <v>0</v>
      </c>
      <c r="S16" s="101">
        <v>202</v>
      </c>
      <c r="T16" s="101">
        <v>0</v>
      </c>
      <c r="U16" s="101">
        <v>0</v>
      </c>
      <c r="V16" s="101">
        <f>SUM(W16:AB16)</f>
        <v>119</v>
      </c>
      <c r="W16" s="101">
        <v>0</v>
      </c>
      <c r="X16" s="101">
        <v>0</v>
      </c>
      <c r="Y16" s="101">
        <v>0</v>
      </c>
      <c r="Z16" s="101">
        <v>119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28</v>
      </c>
      <c r="B17" s="111" t="s">
        <v>280</v>
      </c>
      <c r="C17" s="99" t="s">
        <v>281</v>
      </c>
      <c r="D17" s="101">
        <f>SUM(E17,+H17,+K17)</f>
        <v>654</v>
      </c>
      <c r="E17" s="101">
        <f>SUM(F17:G17)</f>
        <v>0</v>
      </c>
      <c r="F17" s="101">
        <v>0</v>
      </c>
      <c r="G17" s="101">
        <v>0</v>
      </c>
      <c r="H17" s="101">
        <f>SUM(I17:J17)</f>
        <v>293</v>
      </c>
      <c r="I17" s="101">
        <v>293</v>
      </c>
      <c r="J17" s="101">
        <v>0</v>
      </c>
      <c r="K17" s="101">
        <f>SUM(L17:M17)</f>
        <v>361</v>
      </c>
      <c r="L17" s="101">
        <v>0</v>
      </c>
      <c r="M17" s="101">
        <v>361</v>
      </c>
      <c r="N17" s="101">
        <f>SUM(O17,+V17,+AC17)</f>
        <v>654</v>
      </c>
      <c r="O17" s="101">
        <f>SUM(P17:U17)</f>
        <v>293</v>
      </c>
      <c r="P17" s="101">
        <v>0</v>
      </c>
      <c r="Q17" s="101">
        <v>0</v>
      </c>
      <c r="R17" s="101">
        <v>0</v>
      </c>
      <c r="S17" s="101">
        <v>293</v>
      </c>
      <c r="T17" s="101">
        <v>0</v>
      </c>
      <c r="U17" s="101">
        <v>0</v>
      </c>
      <c r="V17" s="101">
        <f>SUM(W17:AB17)</f>
        <v>361</v>
      </c>
      <c r="W17" s="101">
        <v>0</v>
      </c>
      <c r="X17" s="101">
        <v>0</v>
      </c>
      <c r="Y17" s="101">
        <v>0</v>
      </c>
      <c r="Z17" s="101">
        <v>361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28</v>
      </c>
      <c r="B18" s="111" t="s">
        <v>282</v>
      </c>
      <c r="C18" s="99" t="s">
        <v>283</v>
      </c>
      <c r="D18" s="101">
        <f>SUM(E18,+H18,+K18)</f>
        <v>2211</v>
      </c>
      <c r="E18" s="101">
        <f>SUM(F18:G18)</f>
        <v>0</v>
      </c>
      <c r="F18" s="101">
        <v>0</v>
      </c>
      <c r="G18" s="101">
        <v>0</v>
      </c>
      <c r="H18" s="101">
        <f>SUM(I18:J18)</f>
        <v>898</v>
      </c>
      <c r="I18" s="101">
        <v>898</v>
      </c>
      <c r="J18" s="101">
        <v>0</v>
      </c>
      <c r="K18" s="101">
        <f>SUM(L18:M18)</f>
        <v>1313</v>
      </c>
      <c r="L18" s="101">
        <v>0</v>
      </c>
      <c r="M18" s="101">
        <v>1313</v>
      </c>
      <c r="N18" s="101">
        <f>SUM(O18,+V18,+AC18)</f>
        <v>2211</v>
      </c>
      <c r="O18" s="101">
        <f>SUM(P18:U18)</f>
        <v>898</v>
      </c>
      <c r="P18" s="101">
        <v>0</v>
      </c>
      <c r="Q18" s="101">
        <v>0</v>
      </c>
      <c r="R18" s="101">
        <v>0</v>
      </c>
      <c r="S18" s="101">
        <v>898</v>
      </c>
      <c r="T18" s="101">
        <v>0</v>
      </c>
      <c r="U18" s="101">
        <v>0</v>
      </c>
      <c r="V18" s="101">
        <f>SUM(W18:AB18)</f>
        <v>1313</v>
      </c>
      <c r="W18" s="101">
        <v>0</v>
      </c>
      <c r="X18" s="101">
        <v>0</v>
      </c>
      <c r="Y18" s="101">
        <v>0</v>
      </c>
      <c r="Z18" s="101">
        <v>1313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28</v>
      </c>
      <c r="B19" s="111" t="s">
        <v>284</v>
      </c>
      <c r="C19" s="99" t="s">
        <v>285</v>
      </c>
      <c r="D19" s="101">
        <f>SUM(E19,+H19,+K19)</f>
        <v>2259</v>
      </c>
      <c r="E19" s="101">
        <f>SUM(F19:G19)</f>
        <v>0</v>
      </c>
      <c r="F19" s="101">
        <v>0</v>
      </c>
      <c r="G19" s="101">
        <v>0</v>
      </c>
      <c r="H19" s="101">
        <f>SUM(I19:J19)</f>
        <v>1222</v>
      </c>
      <c r="I19" s="101">
        <v>1222</v>
      </c>
      <c r="J19" s="101">
        <v>0</v>
      </c>
      <c r="K19" s="101">
        <f>SUM(L19:M19)</f>
        <v>1037</v>
      </c>
      <c r="L19" s="101">
        <v>0</v>
      </c>
      <c r="M19" s="101">
        <v>1037</v>
      </c>
      <c r="N19" s="101">
        <f>SUM(O19,+V19,+AC19)</f>
        <v>2259</v>
      </c>
      <c r="O19" s="101">
        <f>SUM(P19:U19)</f>
        <v>1222</v>
      </c>
      <c r="P19" s="101">
        <v>0</v>
      </c>
      <c r="Q19" s="101">
        <v>0</v>
      </c>
      <c r="R19" s="101">
        <v>0</v>
      </c>
      <c r="S19" s="101">
        <v>1222</v>
      </c>
      <c r="T19" s="101">
        <v>0</v>
      </c>
      <c r="U19" s="101">
        <v>0</v>
      </c>
      <c r="V19" s="101">
        <f>SUM(W19:AB19)</f>
        <v>1037</v>
      </c>
      <c r="W19" s="101">
        <v>0</v>
      </c>
      <c r="X19" s="101">
        <v>0</v>
      </c>
      <c r="Y19" s="101">
        <v>0</v>
      </c>
      <c r="Z19" s="101">
        <v>1037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28</v>
      </c>
      <c r="B20" s="111" t="s">
        <v>286</v>
      </c>
      <c r="C20" s="99" t="s">
        <v>287</v>
      </c>
      <c r="D20" s="101">
        <f>SUM(E20,+H20,+K20)</f>
        <v>34406</v>
      </c>
      <c r="E20" s="101">
        <f>SUM(F20:G20)</f>
        <v>8566</v>
      </c>
      <c r="F20" s="101">
        <v>8566</v>
      </c>
      <c r="G20" s="101">
        <v>0</v>
      </c>
      <c r="H20" s="101">
        <f>SUM(I20:J20)</f>
        <v>25840</v>
      </c>
      <c r="I20" s="101">
        <v>13659</v>
      </c>
      <c r="J20" s="101">
        <v>12181</v>
      </c>
      <c r="K20" s="101">
        <f>SUM(L20:M20)</f>
        <v>0</v>
      </c>
      <c r="L20" s="101">
        <v>0</v>
      </c>
      <c r="M20" s="101">
        <v>0</v>
      </c>
      <c r="N20" s="101">
        <f>SUM(O20,+V20,+AC20)</f>
        <v>34685</v>
      </c>
      <c r="O20" s="101">
        <f>SUM(P20:U20)</f>
        <v>22225</v>
      </c>
      <c r="P20" s="101">
        <v>19392</v>
      </c>
      <c r="Q20" s="101">
        <v>0</v>
      </c>
      <c r="R20" s="101">
        <v>0</v>
      </c>
      <c r="S20" s="101">
        <v>2833</v>
      </c>
      <c r="T20" s="101">
        <v>0</v>
      </c>
      <c r="U20" s="101">
        <v>0</v>
      </c>
      <c r="V20" s="101">
        <f>SUM(W20:AB20)</f>
        <v>12181</v>
      </c>
      <c r="W20" s="101">
        <v>8386</v>
      </c>
      <c r="X20" s="101">
        <v>0</v>
      </c>
      <c r="Y20" s="101">
        <v>0</v>
      </c>
      <c r="Z20" s="101">
        <v>3795</v>
      </c>
      <c r="AA20" s="101">
        <v>0</v>
      </c>
      <c r="AB20" s="101">
        <v>0</v>
      </c>
      <c r="AC20" s="101">
        <f>SUM(AD20:AE20)</f>
        <v>279</v>
      </c>
      <c r="AD20" s="101">
        <v>279</v>
      </c>
      <c r="AE20" s="101">
        <v>0</v>
      </c>
      <c r="AF20" s="101">
        <f>SUM(AG20:AI20)</f>
        <v>104</v>
      </c>
      <c r="AG20" s="101">
        <v>104</v>
      </c>
      <c r="AH20" s="101">
        <v>0</v>
      </c>
      <c r="AI20" s="101">
        <v>0</v>
      </c>
      <c r="AJ20" s="101">
        <f>SUM(AK20:AS20)</f>
        <v>104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104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28</v>
      </c>
      <c r="B21" s="111" t="s">
        <v>288</v>
      </c>
      <c r="C21" s="99" t="s">
        <v>289</v>
      </c>
      <c r="D21" s="101">
        <f>SUM(E21,+H21,+K21)</f>
        <v>7689</v>
      </c>
      <c r="E21" s="101">
        <f>SUM(F21:G21)</f>
        <v>0</v>
      </c>
      <c r="F21" s="101">
        <v>0</v>
      </c>
      <c r="G21" s="101">
        <v>0</v>
      </c>
      <c r="H21" s="101">
        <f>SUM(I21:J21)</f>
        <v>3665</v>
      </c>
      <c r="I21" s="101">
        <v>1653</v>
      </c>
      <c r="J21" s="101">
        <v>2012</v>
      </c>
      <c r="K21" s="101">
        <f>SUM(L21:M21)</f>
        <v>4024</v>
      </c>
      <c r="L21" s="101">
        <v>0</v>
      </c>
      <c r="M21" s="101">
        <v>4024</v>
      </c>
      <c r="N21" s="101">
        <f>SUM(O21,+V21,+AC21)</f>
        <v>7689</v>
      </c>
      <c r="O21" s="101">
        <f>SUM(P21:U21)</f>
        <v>1653</v>
      </c>
      <c r="P21" s="101">
        <v>1653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6036</v>
      </c>
      <c r="W21" s="101">
        <v>6036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16</v>
      </c>
      <c r="AG21" s="101">
        <v>16</v>
      </c>
      <c r="AH21" s="101">
        <v>0</v>
      </c>
      <c r="AI21" s="101">
        <v>0</v>
      </c>
      <c r="AJ21" s="101">
        <f>SUM(AK21:AS21)</f>
        <v>297</v>
      </c>
      <c r="AK21" s="101">
        <v>297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16</v>
      </c>
      <c r="AU21" s="101">
        <v>16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28</v>
      </c>
      <c r="B22" s="111" t="s">
        <v>290</v>
      </c>
      <c r="C22" s="99" t="s">
        <v>291</v>
      </c>
      <c r="D22" s="101">
        <f>SUM(E22,+H22,+K22)</f>
        <v>7224</v>
      </c>
      <c r="E22" s="101">
        <f>SUM(F22:G22)</f>
        <v>0</v>
      </c>
      <c r="F22" s="101">
        <v>0</v>
      </c>
      <c r="G22" s="101">
        <v>0</v>
      </c>
      <c r="H22" s="101">
        <f>SUM(I22:J22)</f>
        <v>2375</v>
      </c>
      <c r="I22" s="101">
        <v>2375</v>
      </c>
      <c r="J22" s="101">
        <v>0</v>
      </c>
      <c r="K22" s="101">
        <f>SUM(L22:M22)</f>
        <v>4849</v>
      </c>
      <c r="L22" s="101">
        <v>0</v>
      </c>
      <c r="M22" s="101">
        <v>4849</v>
      </c>
      <c r="N22" s="101">
        <f>SUM(O22,+V22,+AC22)</f>
        <v>7235</v>
      </c>
      <c r="O22" s="101">
        <f>SUM(P22:U22)</f>
        <v>2375</v>
      </c>
      <c r="P22" s="101">
        <v>2375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4849</v>
      </c>
      <c r="W22" s="101">
        <v>4849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11</v>
      </c>
      <c r="AD22" s="101">
        <v>11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227</v>
      </c>
      <c r="AK22" s="101">
        <v>227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28</v>
      </c>
      <c r="B23" s="111" t="s">
        <v>292</v>
      </c>
      <c r="C23" s="99" t="s">
        <v>293</v>
      </c>
      <c r="D23" s="101">
        <f>SUM(E23,+H23,+K23)</f>
        <v>359</v>
      </c>
      <c r="E23" s="101">
        <f>SUM(F23:G23)</f>
        <v>0</v>
      </c>
      <c r="F23" s="101">
        <v>0</v>
      </c>
      <c r="G23" s="101">
        <v>0</v>
      </c>
      <c r="H23" s="101">
        <f>SUM(I23:J23)</f>
        <v>184</v>
      </c>
      <c r="I23" s="101">
        <v>184</v>
      </c>
      <c r="J23" s="101">
        <v>0</v>
      </c>
      <c r="K23" s="101">
        <f>SUM(L23:M23)</f>
        <v>175</v>
      </c>
      <c r="L23" s="101">
        <v>0</v>
      </c>
      <c r="M23" s="101">
        <v>175</v>
      </c>
      <c r="N23" s="101">
        <f>SUM(O23,+V23,+AC23)</f>
        <v>359</v>
      </c>
      <c r="O23" s="101">
        <f>SUM(P23:U23)</f>
        <v>184</v>
      </c>
      <c r="P23" s="101">
        <v>0</v>
      </c>
      <c r="Q23" s="101">
        <v>0</v>
      </c>
      <c r="R23" s="101">
        <v>0</v>
      </c>
      <c r="S23" s="101">
        <v>184</v>
      </c>
      <c r="T23" s="101">
        <v>0</v>
      </c>
      <c r="U23" s="101">
        <v>0</v>
      </c>
      <c r="V23" s="101">
        <f>SUM(W23:AB23)</f>
        <v>175</v>
      </c>
      <c r="W23" s="101">
        <v>0</v>
      </c>
      <c r="X23" s="101">
        <v>0</v>
      </c>
      <c r="Y23" s="101">
        <v>0</v>
      </c>
      <c r="Z23" s="101">
        <v>175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28</v>
      </c>
      <c r="B24" s="111" t="s">
        <v>294</v>
      </c>
      <c r="C24" s="99" t="s">
        <v>295</v>
      </c>
      <c r="D24" s="101">
        <f>SUM(E24,+H24,+K24)</f>
        <v>1504</v>
      </c>
      <c r="E24" s="101">
        <f>SUM(F24:G24)</f>
        <v>0</v>
      </c>
      <c r="F24" s="101">
        <v>0</v>
      </c>
      <c r="G24" s="101">
        <v>0</v>
      </c>
      <c r="H24" s="101">
        <f>SUM(I24:J24)</f>
        <v>617</v>
      </c>
      <c r="I24" s="101">
        <v>617</v>
      </c>
      <c r="J24" s="101">
        <v>0</v>
      </c>
      <c r="K24" s="101">
        <f>SUM(L24:M24)</f>
        <v>887</v>
      </c>
      <c r="L24" s="101">
        <v>0</v>
      </c>
      <c r="M24" s="101">
        <v>887</v>
      </c>
      <c r="N24" s="101">
        <f>SUM(O24,+V24,+AC24)</f>
        <v>1507</v>
      </c>
      <c r="O24" s="101">
        <f>SUM(P24:U24)</f>
        <v>617</v>
      </c>
      <c r="P24" s="101">
        <v>0</v>
      </c>
      <c r="Q24" s="101">
        <v>0</v>
      </c>
      <c r="R24" s="101">
        <v>0</v>
      </c>
      <c r="S24" s="101">
        <v>617</v>
      </c>
      <c r="T24" s="101">
        <v>0</v>
      </c>
      <c r="U24" s="101">
        <v>0</v>
      </c>
      <c r="V24" s="101">
        <f>SUM(W24:AB24)</f>
        <v>887</v>
      </c>
      <c r="W24" s="101">
        <v>0</v>
      </c>
      <c r="X24" s="101">
        <v>0</v>
      </c>
      <c r="Y24" s="101">
        <v>0</v>
      </c>
      <c r="Z24" s="101">
        <v>887</v>
      </c>
      <c r="AA24" s="101">
        <v>0</v>
      </c>
      <c r="AB24" s="101">
        <v>0</v>
      </c>
      <c r="AC24" s="101">
        <f>SUM(AD24:AE24)</f>
        <v>3</v>
      </c>
      <c r="AD24" s="101">
        <v>3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28</v>
      </c>
      <c r="B25" s="111" t="s">
        <v>296</v>
      </c>
      <c r="C25" s="99" t="s">
        <v>297</v>
      </c>
      <c r="D25" s="101">
        <f>SUM(E25,+H25,+K25)</f>
        <v>690</v>
      </c>
      <c r="E25" s="101">
        <f>SUM(F25:G25)</f>
        <v>0</v>
      </c>
      <c r="F25" s="101">
        <v>0</v>
      </c>
      <c r="G25" s="101">
        <v>0</v>
      </c>
      <c r="H25" s="101">
        <f>SUM(I25:J25)</f>
        <v>442</v>
      </c>
      <c r="I25" s="101">
        <v>442</v>
      </c>
      <c r="J25" s="101">
        <v>0</v>
      </c>
      <c r="K25" s="101">
        <f>SUM(L25:M25)</f>
        <v>248</v>
      </c>
      <c r="L25" s="101">
        <v>0</v>
      </c>
      <c r="M25" s="101">
        <v>248</v>
      </c>
      <c r="N25" s="101">
        <f>SUM(O25,+V25,+AC25)</f>
        <v>690</v>
      </c>
      <c r="O25" s="101">
        <f>SUM(P25:U25)</f>
        <v>442</v>
      </c>
      <c r="P25" s="101">
        <v>0</v>
      </c>
      <c r="Q25" s="101">
        <v>0</v>
      </c>
      <c r="R25" s="101">
        <v>0</v>
      </c>
      <c r="S25" s="101">
        <v>442</v>
      </c>
      <c r="T25" s="101">
        <v>0</v>
      </c>
      <c r="U25" s="101">
        <v>0</v>
      </c>
      <c r="V25" s="101">
        <f>SUM(W25:AB25)</f>
        <v>248</v>
      </c>
      <c r="W25" s="101">
        <v>0</v>
      </c>
      <c r="X25" s="101">
        <v>0</v>
      </c>
      <c r="Y25" s="101">
        <v>0</v>
      </c>
      <c r="Z25" s="101">
        <v>248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28</v>
      </c>
      <c r="B26" s="111" t="s">
        <v>298</v>
      </c>
      <c r="C26" s="99" t="s">
        <v>299</v>
      </c>
      <c r="D26" s="101">
        <f>SUM(E26,+H26,+K26)</f>
        <v>3816</v>
      </c>
      <c r="E26" s="101">
        <f>SUM(F26:G26)</f>
        <v>0</v>
      </c>
      <c r="F26" s="101">
        <v>0</v>
      </c>
      <c r="G26" s="101">
        <v>0</v>
      </c>
      <c r="H26" s="101">
        <f>SUM(I26:J26)</f>
        <v>1582</v>
      </c>
      <c r="I26" s="101">
        <v>1582</v>
      </c>
      <c r="J26" s="101">
        <v>0</v>
      </c>
      <c r="K26" s="101">
        <f>SUM(L26:M26)</f>
        <v>2234</v>
      </c>
      <c r="L26" s="101">
        <v>0</v>
      </c>
      <c r="M26" s="101">
        <v>2234</v>
      </c>
      <c r="N26" s="101">
        <f>SUM(O26,+V26,+AC26)</f>
        <v>3816</v>
      </c>
      <c r="O26" s="101">
        <f>SUM(P26:U26)</f>
        <v>1582</v>
      </c>
      <c r="P26" s="101">
        <v>0</v>
      </c>
      <c r="Q26" s="101">
        <v>0</v>
      </c>
      <c r="R26" s="101">
        <v>0</v>
      </c>
      <c r="S26" s="101">
        <v>1582</v>
      </c>
      <c r="T26" s="101">
        <v>0</v>
      </c>
      <c r="U26" s="101">
        <v>0</v>
      </c>
      <c r="V26" s="101">
        <f>SUM(W26:AB26)</f>
        <v>2234</v>
      </c>
      <c r="W26" s="101">
        <v>0</v>
      </c>
      <c r="X26" s="101">
        <v>0</v>
      </c>
      <c r="Y26" s="101">
        <v>0</v>
      </c>
      <c r="Z26" s="101">
        <v>2234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28</v>
      </c>
      <c r="B27" s="111" t="s">
        <v>300</v>
      </c>
      <c r="C27" s="99" t="s">
        <v>301</v>
      </c>
      <c r="D27" s="101">
        <f>SUM(E27,+H27,+K27)</f>
        <v>1368</v>
      </c>
      <c r="E27" s="101">
        <f>SUM(F27:G27)</f>
        <v>0</v>
      </c>
      <c r="F27" s="101">
        <v>0</v>
      </c>
      <c r="G27" s="101">
        <v>0</v>
      </c>
      <c r="H27" s="101">
        <f>SUM(I27:J27)</f>
        <v>1368</v>
      </c>
      <c r="I27" s="101">
        <v>718</v>
      </c>
      <c r="J27" s="101">
        <v>650</v>
      </c>
      <c r="K27" s="101">
        <f>SUM(L27:M27)</f>
        <v>0</v>
      </c>
      <c r="L27" s="101">
        <v>0</v>
      </c>
      <c r="M27" s="101">
        <v>0</v>
      </c>
      <c r="N27" s="101">
        <f>SUM(O27,+V27,+AC27)</f>
        <v>1376</v>
      </c>
      <c r="O27" s="101">
        <f>SUM(P27:U27)</f>
        <v>718</v>
      </c>
      <c r="P27" s="101">
        <v>718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650</v>
      </c>
      <c r="W27" s="101">
        <v>650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8</v>
      </c>
      <c r="AD27" s="101">
        <v>8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43</v>
      </c>
      <c r="AK27" s="101">
        <v>43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28</v>
      </c>
      <c r="B28" s="111" t="s">
        <v>302</v>
      </c>
      <c r="C28" s="99" t="s">
        <v>303</v>
      </c>
      <c r="D28" s="101">
        <f>SUM(E28,+H28,+K28)</f>
        <v>1754</v>
      </c>
      <c r="E28" s="101">
        <f>SUM(F28:G28)</f>
        <v>0</v>
      </c>
      <c r="F28" s="101">
        <v>0</v>
      </c>
      <c r="G28" s="101">
        <v>0</v>
      </c>
      <c r="H28" s="101">
        <f>SUM(I28:J28)</f>
        <v>1754</v>
      </c>
      <c r="I28" s="101">
        <v>685</v>
      </c>
      <c r="J28" s="101">
        <v>1069</v>
      </c>
      <c r="K28" s="101">
        <f>SUM(L28:M28)</f>
        <v>0</v>
      </c>
      <c r="L28" s="101">
        <v>0</v>
      </c>
      <c r="M28" s="101">
        <v>0</v>
      </c>
      <c r="N28" s="101">
        <f>SUM(O28,+V28,+AC28)</f>
        <v>1754</v>
      </c>
      <c r="O28" s="101">
        <f>SUM(P28:U28)</f>
        <v>685</v>
      </c>
      <c r="P28" s="101">
        <v>685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1069</v>
      </c>
      <c r="W28" s="101">
        <v>1069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55</v>
      </c>
      <c r="AG28" s="101">
        <v>55</v>
      </c>
      <c r="AH28" s="101">
        <v>0</v>
      </c>
      <c r="AI28" s="101">
        <v>0</v>
      </c>
      <c r="AJ28" s="101">
        <f>SUM(AK28:AS28)</f>
        <v>55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55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28</v>
      </c>
      <c r="B29" s="111" t="s">
        <v>304</v>
      </c>
      <c r="C29" s="99" t="s">
        <v>305</v>
      </c>
      <c r="D29" s="101">
        <f>SUM(E29,+H29,+K29)</f>
        <v>1115</v>
      </c>
      <c r="E29" s="101">
        <f>SUM(F29:G29)</f>
        <v>0</v>
      </c>
      <c r="F29" s="101">
        <v>0</v>
      </c>
      <c r="G29" s="101">
        <v>0</v>
      </c>
      <c r="H29" s="101">
        <f>SUM(I29:J29)</f>
        <v>496</v>
      </c>
      <c r="I29" s="101">
        <v>496</v>
      </c>
      <c r="J29" s="101">
        <v>0</v>
      </c>
      <c r="K29" s="101">
        <f>SUM(L29:M29)</f>
        <v>619</v>
      </c>
      <c r="L29" s="101">
        <v>0</v>
      </c>
      <c r="M29" s="101">
        <v>619</v>
      </c>
      <c r="N29" s="101">
        <f>SUM(O29,+V29,+AC29)</f>
        <v>1117</v>
      </c>
      <c r="O29" s="101">
        <f>SUM(P29:U29)</f>
        <v>496</v>
      </c>
      <c r="P29" s="101">
        <v>496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619</v>
      </c>
      <c r="W29" s="101">
        <v>619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2</v>
      </c>
      <c r="AD29" s="101">
        <v>2</v>
      </c>
      <c r="AE29" s="101">
        <v>0</v>
      </c>
      <c r="AF29" s="101">
        <f>SUM(AG29:AI29)</f>
        <v>35</v>
      </c>
      <c r="AG29" s="101">
        <v>35</v>
      </c>
      <c r="AH29" s="101">
        <v>0</v>
      </c>
      <c r="AI29" s="101">
        <v>0</v>
      </c>
      <c r="AJ29" s="101">
        <f>SUM(AK29:AS29)</f>
        <v>35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35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28</v>
      </c>
      <c r="B30" s="111" t="s">
        <v>306</v>
      </c>
      <c r="C30" s="99" t="s">
        <v>307</v>
      </c>
      <c r="D30" s="101">
        <f>SUM(E30,+H30,+K30)</f>
        <v>1830</v>
      </c>
      <c r="E30" s="101">
        <f>SUM(F30:G30)</f>
        <v>0</v>
      </c>
      <c r="F30" s="101">
        <v>0</v>
      </c>
      <c r="G30" s="101">
        <v>0</v>
      </c>
      <c r="H30" s="101">
        <f>SUM(I30:J30)</f>
        <v>465</v>
      </c>
      <c r="I30" s="101">
        <v>465</v>
      </c>
      <c r="J30" s="101">
        <v>0</v>
      </c>
      <c r="K30" s="101">
        <f>SUM(L30:M30)</f>
        <v>1365</v>
      </c>
      <c r="L30" s="101">
        <v>0</v>
      </c>
      <c r="M30" s="101">
        <v>1365</v>
      </c>
      <c r="N30" s="101">
        <f>SUM(O30,+V30,+AC30)</f>
        <v>1830</v>
      </c>
      <c r="O30" s="101">
        <f>SUM(P30:U30)</f>
        <v>465</v>
      </c>
      <c r="P30" s="101">
        <v>465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1365</v>
      </c>
      <c r="W30" s="101">
        <v>1365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14</v>
      </c>
      <c r="AG30" s="101">
        <v>14</v>
      </c>
      <c r="AH30" s="101">
        <v>0</v>
      </c>
      <c r="AI30" s="101">
        <v>0</v>
      </c>
      <c r="AJ30" s="101">
        <f>SUM(AK30:AS30)</f>
        <v>57</v>
      </c>
      <c r="AK30" s="101">
        <v>57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14</v>
      </c>
      <c r="AU30" s="101">
        <v>14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28</v>
      </c>
      <c r="B31" s="111" t="s">
        <v>308</v>
      </c>
      <c r="C31" s="99" t="s">
        <v>309</v>
      </c>
      <c r="D31" s="101">
        <f>SUM(E31,+H31,+K31)</f>
        <v>8059</v>
      </c>
      <c r="E31" s="101">
        <f>SUM(F31:G31)</f>
        <v>0</v>
      </c>
      <c r="F31" s="101">
        <v>0</v>
      </c>
      <c r="G31" s="101">
        <v>0</v>
      </c>
      <c r="H31" s="101">
        <f>SUM(I31:J31)</f>
        <v>3390</v>
      </c>
      <c r="I31" s="101">
        <v>1056</v>
      </c>
      <c r="J31" s="101">
        <v>2334</v>
      </c>
      <c r="K31" s="101">
        <f>SUM(L31:M31)</f>
        <v>4669</v>
      </c>
      <c r="L31" s="101">
        <v>0</v>
      </c>
      <c r="M31" s="101">
        <v>4669</v>
      </c>
      <c r="N31" s="101">
        <f>SUM(O31,+V31,+AC31)</f>
        <v>8059</v>
      </c>
      <c r="O31" s="101">
        <f>SUM(P31:U31)</f>
        <v>1056</v>
      </c>
      <c r="P31" s="101">
        <v>1056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7003</v>
      </c>
      <c r="W31" s="101">
        <v>7003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18</v>
      </c>
      <c r="AG31" s="101">
        <v>18</v>
      </c>
      <c r="AH31" s="101">
        <v>0</v>
      </c>
      <c r="AI31" s="101">
        <v>0</v>
      </c>
      <c r="AJ31" s="101">
        <f>SUM(AK31:AS31)</f>
        <v>307</v>
      </c>
      <c r="AK31" s="101">
        <v>307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18</v>
      </c>
      <c r="AU31" s="101">
        <v>18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28</v>
      </c>
      <c r="B32" s="111" t="s">
        <v>310</v>
      </c>
      <c r="C32" s="99" t="s">
        <v>311</v>
      </c>
      <c r="D32" s="101">
        <f>SUM(E32,+H32,+K32)</f>
        <v>1365</v>
      </c>
      <c r="E32" s="101">
        <f>SUM(F32:G32)</f>
        <v>0</v>
      </c>
      <c r="F32" s="101">
        <v>0</v>
      </c>
      <c r="G32" s="101">
        <v>0</v>
      </c>
      <c r="H32" s="101">
        <f>SUM(I32:J32)</f>
        <v>858</v>
      </c>
      <c r="I32" s="101">
        <v>858</v>
      </c>
      <c r="J32" s="101">
        <v>0</v>
      </c>
      <c r="K32" s="101">
        <f>SUM(L32:M32)</f>
        <v>507</v>
      </c>
      <c r="L32" s="101">
        <v>0</v>
      </c>
      <c r="M32" s="101">
        <v>507</v>
      </c>
      <c r="N32" s="101">
        <f>SUM(O32,+V32,+AC32)</f>
        <v>1382</v>
      </c>
      <c r="O32" s="101">
        <f>SUM(P32:U32)</f>
        <v>858</v>
      </c>
      <c r="P32" s="101">
        <v>858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507</v>
      </c>
      <c r="W32" s="101">
        <v>507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17</v>
      </c>
      <c r="AD32" s="101">
        <v>17</v>
      </c>
      <c r="AE32" s="101">
        <v>0</v>
      </c>
      <c r="AF32" s="101">
        <f>SUM(AG32:AI32)</f>
        <v>0</v>
      </c>
      <c r="AG32" s="101">
        <v>0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28</v>
      </c>
      <c r="B33" s="111" t="s">
        <v>312</v>
      </c>
      <c r="C33" s="99" t="s">
        <v>313</v>
      </c>
      <c r="D33" s="101">
        <f>SUM(E33,+H33,+K33)</f>
        <v>5844</v>
      </c>
      <c r="E33" s="101">
        <f>SUM(F33:G33)</f>
        <v>4922</v>
      </c>
      <c r="F33" s="101">
        <v>4922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922</v>
      </c>
      <c r="L33" s="101">
        <v>0</v>
      </c>
      <c r="M33" s="101">
        <v>922</v>
      </c>
      <c r="N33" s="101">
        <f>SUM(O33,+V33,+AC33)</f>
        <v>5860</v>
      </c>
      <c r="O33" s="101">
        <f>SUM(P33:U33)</f>
        <v>4922</v>
      </c>
      <c r="P33" s="101">
        <v>4922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922</v>
      </c>
      <c r="W33" s="101">
        <v>922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16</v>
      </c>
      <c r="AD33" s="101">
        <v>16</v>
      </c>
      <c r="AE33" s="101">
        <v>0</v>
      </c>
      <c r="AF33" s="101">
        <f>SUM(AG33:AI33)</f>
        <v>25</v>
      </c>
      <c r="AG33" s="101">
        <v>25</v>
      </c>
      <c r="AH33" s="101">
        <v>0</v>
      </c>
      <c r="AI33" s="101">
        <v>0</v>
      </c>
      <c r="AJ33" s="101">
        <f>SUM(AK33:AS33)</f>
        <v>49</v>
      </c>
      <c r="AK33" s="101">
        <v>0</v>
      </c>
      <c r="AL33" s="101">
        <v>24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25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24</v>
      </c>
      <c r="BA33" s="101">
        <v>24</v>
      </c>
      <c r="BB33" s="101">
        <v>0</v>
      </c>
      <c r="BC33" s="101">
        <v>0</v>
      </c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26000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26100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26201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26202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26203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26204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26205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26206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26207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26208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26209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26210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26211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26212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26213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26214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26303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26322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26343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26344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26364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26365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26366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26367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26407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26463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26465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2023-01-26T06:50:30Z</dcterms:modified>
</cp:coreProperties>
</file>