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組合分担金内訳!$A$6:$BE$35</definedName>
    <definedName name="_xlnm._FilterDatabase" localSheetId="3" hidden="1">'廃棄物事業経費（歳出）'!$A$6:$CI$47</definedName>
    <definedName name="_xlnm._FilterDatabase" localSheetId="2" hidden="1">'廃棄物事業経費（歳入）'!$A$6:$AE$47</definedName>
    <definedName name="_xlnm._FilterDatabase" localSheetId="0" hidden="1">'廃棄物事業経費（市町村）'!$A$6:$DJ$35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組合分担金内訳!$2:$36</definedName>
    <definedName name="_xlnm.Print_Area" localSheetId="3">'廃棄物事業経費（歳出）'!$2:$48</definedName>
    <definedName name="_xlnm.Print_Area" localSheetId="2">'廃棄物事業経費（歳入）'!$2:$48</definedName>
    <definedName name="_xlnm.Print_Area" localSheetId="0">'廃棄物事業経費（市町村）'!$2:$36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10" i="5"/>
  <c r="I12" i="5"/>
  <c r="I16" i="5"/>
  <c r="I18" i="5"/>
  <c r="I22" i="5"/>
  <c r="I24" i="5"/>
  <c r="I28" i="5"/>
  <c r="I30" i="5"/>
  <c r="I34" i="5"/>
  <c r="I36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H33" i="5"/>
  <c r="I33" i="5" s="1"/>
  <c r="H34" i="5"/>
  <c r="H35" i="5"/>
  <c r="H36" i="5"/>
  <c r="G8" i="5"/>
  <c r="I8" i="5" s="1"/>
  <c r="G9" i="5"/>
  <c r="G10" i="5"/>
  <c r="G11" i="5"/>
  <c r="I11" i="5" s="1"/>
  <c r="G12" i="5"/>
  <c r="G13" i="5"/>
  <c r="G14" i="5"/>
  <c r="I14" i="5" s="1"/>
  <c r="G15" i="5"/>
  <c r="G16" i="5"/>
  <c r="G17" i="5"/>
  <c r="I17" i="5" s="1"/>
  <c r="G18" i="5"/>
  <c r="G19" i="5"/>
  <c r="G20" i="5"/>
  <c r="I20" i="5" s="1"/>
  <c r="G21" i="5"/>
  <c r="G22" i="5"/>
  <c r="G23" i="5"/>
  <c r="I23" i="5" s="1"/>
  <c r="G24" i="5"/>
  <c r="G25" i="5"/>
  <c r="G26" i="5"/>
  <c r="I26" i="5" s="1"/>
  <c r="G27" i="5"/>
  <c r="G28" i="5"/>
  <c r="G29" i="5"/>
  <c r="I29" i="5" s="1"/>
  <c r="G30" i="5"/>
  <c r="G31" i="5"/>
  <c r="G32" i="5"/>
  <c r="I32" i="5" s="1"/>
  <c r="G33" i="5"/>
  <c r="G34" i="5"/>
  <c r="G35" i="5"/>
  <c r="I35" i="5" s="1"/>
  <c r="G36" i="5"/>
  <c r="F9" i="5"/>
  <c r="F13" i="5"/>
  <c r="F15" i="5"/>
  <c r="F19" i="5"/>
  <c r="F21" i="5"/>
  <c r="F25" i="5"/>
  <c r="F27" i="5"/>
  <c r="F31" i="5"/>
  <c r="F33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E33" i="5"/>
  <c r="E34" i="5"/>
  <c r="E35" i="5"/>
  <c r="E36" i="5"/>
  <c r="F36" i="5" s="1"/>
  <c r="D8" i="5"/>
  <c r="F8" i="5" s="1"/>
  <c r="D9" i="5"/>
  <c r="D10" i="5"/>
  <c r="F10" i="5" s="1"/>
  <c r="D11" i="5"/>
  <c r="F11" i="5" s="1"/>
  <c r="D12" i="5"/>
  <c r="D13" i="5"/>
  <c r="D14" i="5"/>
  <c r="F14" i="5" s="1"/>
  <c r="D15" i="5"/>
  <c r="D16" i="5"/>
  <c r="F16" i="5" s="1"/>
  <c r="D17" i="5"/>
  <c r="F17" i="5" s="1"/>
  <c r="D18" i="5"/>
  <c r="D19" i="5"/>
  <c r="D20" i="5"/>
  <c r="F20" i="5" s="1"/>
  <c r="D21" i="5"/>
  <c r="D22" i="5"/>
  <c r="F22" i="5" s="1"/>
  <c r="D23" i="5"/>
  <c r="F23" i="5" s="1"/>
  <c r="D24" i="5"/>
  <c r="D25" i="5"/>
  <c r="D26" i="5"/>
  <c r="F26" i="5" s="1"/>
  <c r="D27" i="5"/>
  <c r="D28" i="5"/>
  <c r="F28" i="5" s="1"/>
  <c r="D29" i="5"/>
  <c r="F29" i="5" s="1"/>
  <c r="D30" i="5"/>
  <c r="D31" i="5"/>
  <c r="D32" i="5"/>
  <c r="F32" i="5" s="1"/>
  <c r="D33" i="5"/>
  <c r="D34" i="5"/>
  <c r="F34" i="5" s="1"/>
  <c r="D35" i="5"/>
  <c r="F35" i="5" s="1"/>
  <c r="D3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A8" i="4"/>
  <c r="CA14" i="4"/>
  <c r="CA4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V3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P1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I14" i="4"/>
  <c r="BG40" i="4"/>
  <c r="AY8" i="4"/>
  <c r="AY9" i="4"/>
  <c r="AY10" i="4"/>
  <c r="AY11" i="4"/>
  <c r="AN11" i="4" s="1"/>
  <c r="BG11" i="4" s="1"/>
  <c r="AY12" i="4"/>
  <c r="AY13" i="4"/>
  <c r="AY14" i="4"/>
  <c r="AY15" i="4"/>
  <c r="AY16" i="4"/>
  <c r="AY17" i="4"/>
  <c r="AY18" i="4"/>
  <c r="AY19" i="4"/>
  <c r="AY20" i="4"/>
  <c r="AN20" i="4" s="1"/>
  <c r="AY21" i="4"/>
  <c r="AY22" i="4"/>
  <c r="AY23" i="4"/>
  <c r="AN23" i="4" s="1"/>
  <c r="BG23" i="4" s="1"/>
  <c r="AY24" i="4"/>
  <c r="AY25" i="4"/>
  <c r="AY26" i="4"/>
  <c r="AY27" i="4"/>
  <c r="AY28" i="4"/>
  <c r="AY29" i="4"/>
  <c r="AN29" i="4" s="1"/>
  <c r="BG29" i="4" s="1"/>
  <c r="AY30" i="4"/>
  <c r="AY31" i="4"/>
  <c r="AY32" i="4"/>
  <c r="AY33" i="4"/>
  <c r="AY34" i="4"/>
  <c r="AY35" i="4"/>
  <c r="AY36" i="4"/>
  <c r="AY37" i="4"/>
  <c r="AY38" i="4"/>
  <c r="AN38" i="4" s="1"/>
  <c r="BG38" i="4" s="1"/>
  <c r="AY39" i="4"/>
  <c r="AY40" i="4"/>
  <c r="AY41" i="4"/>
  <c r="AN41" i="4" s="1"/>
  <c r="BG41" i="4" s="1"/>
  <c r="AY42" i="4"/>
  <c r="AY43" i="4"/>
  <c r="AY44" i="4"/>
  <c r="AY45" i="4"/>
  <c r="AY46" i="4"/>
  <c r="AY47" i="4"/>
  <c r="AN47" i="4" s="1"/>
  <c r="BG47" i="4" s="1"/>
  <c r="AY48" i="4"/>
  <c r="AT8" i="4"/>
  <c r="AT9" i="4"/>
  <c r="AT10" i="4"/>
  <c r="AT11" i="4"/>
  <c r="AT12" i="4"/>
  <c r="AN12" i="4" s="1"/>
  <c r="BG12" i="4" s="1"/>
  <c r="AT13" i="4"/>
  <c r="AT14" i="4"/>
  <c r="AN14" i="4" s="1"/>
  <c r="BG14" i="4" s="1"/>
  <c r="AT15" i="4"/>
  <c r="AT16" i="4"/>
  <c r="AT17" i="4"/>
  <c r="AT18" i="4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N32" i="4" s="1"/>
  <c r="BG32" i="4" s="1"/>
  <c r="AT33" i="4"/>
  <c r="AT34" i="4"/>
  <c r="AT35" i="4"/>
  <c r="AT36" i="4"/>
  <c r="AT37" i="4"/>
  <c r="AT38" i="4"/>
  <c r="AT39" i="4"/>
  <c r="AT40" i="4"/>
  <c r="AT41" i="4"/>
  <c r="AT42" i="4"/>
  <c r="AN42" i="4" s="1"/>
  <c r="BG42" i="4" s="1"/>
  <c r="AT43" i="4"/>
  <c r="AT44" i="4"/>
  <c r="AT45" i="4"/>
  <c r="AT46" i="4"/>
  <c r="AT47" i="4"/>
  <c r="AT48" i="4"/>
  <c r="AN48" i="4" s="1"/>
  <c r="BG48" i="4" s="1"/>
  <c r="AO8" i="4"/>
  <c r="AO9" i="4"/>
  <c r="AO10" i="4"/>
  <c r="AO11" i="4"/>
  <c r="AO12" i="4"/>
  <c r="AO13" i="4"/>
  <c r="AN13" i="4" s="1"/>
  <c r="AO14" i="4"/>
  <c r="AO15" i="4"/>
  <c r="AO16" i="4"/>
  <c r="AN16" i="4" s="1"/>
  <c r="BG16" i="4" s="1"/>
  <c r="AO17" i="4"/>
  <c r="AO18" i="4"/>
  <c r="AO19" i="4"/>
  <c r="AN19" i="4" s="1"/>
  <c r="AO20" i="4"/>
  <c r="AO21" i="4"/>
  <c r="AO22" i="4"/>
  <c r="AO23" i="4"/>
  <c r="AO24" i="4"/>
  <c r="AO25" i="4"/>
  <c r="AN25" i="4" s="1"/>
  <c r="AO26" i="4"/>
  <c r="AO27" i="4"/>
  <c r="AO28" i="4"/>
  <c r="AO29" i="4"/>
  <c r="AO30" i="4"/>
  <c r="AO31" i="4"/>
  <c r="AN31" i="4" s="1"/>
  <c r="AO32" i="4"/>
  <c r="AO33" i="4"/>
  <c r="AO34" i="4"/>
  <c r="AN34" i="4" s="1"/>
  <c r="AO35" i="4"/>
  <c r="AO36" i="4"/>
  <c r="AO37" i="4"/>
  <c r="AN37" i="4" s="1"/>
  <c r="BG37" i="4" s="1"/>
  <c r="AO38" i="4"/>
  <c r="AO39" i="4"/>
  <c r="AO40" i="4"/>
  <c r="AO41" i="4"/>
  <c r="AO42" i="4"/>
  <c r="AO43" i="4"/>
  <c r="AN43" i="4" s="1"/>
  <c r="AO44" i="4"/>
  <c r="AO45" i="4"/>
  <c r="AO46" i="4"/>
  <c r="AO47" i="4"/>
  <c r="AO48" i="4"/>
  <c r="AN8" i="4"/>
  <c r="BG8" i="4" s="1"/>
  <c r="AN10" i="4"/>
  <c r="BG10" i="4" s="1"/>
  <c r="AN17" i="4"/>
  <c r="AN18" i="4"/>
  <c r="BG18" i="4" s="1"/>
  <c r="AN22" i="4"/>
  <c r="BG22" i="4" s="1"/>
  <c r="AN26" i="4"/>
  <c r="AN28" i="4"/>
  <c r="BG28" i="4" s="1"/>
  <c r="AN35" i="4"/>
  <c r="AN36" i="4"/>
  <c r="BG36" i="4" s="1"/>
  <c r="AN40" i="4"/>
  <c r="AN44" i="4"/>
  <c r="BG44" i="4" s="1"/>
  <c r="AN46" i="4"/>
  <c r="BG46" i="4" s="1"/>
  <c r="AG8" i="4"/>
  <c r="AG9" i="4"/>
  <c r="AF9" i="4" s="1"/>
  <c r="AG10" i="4"/>
  <c r="AG11" i="4"/>
  <c r="AF11" i="4" s="1"/>
  <c r="AG12" i="4"/>
  <c r="AG13" i="4"/>
  <c r="AG14" i="4"/>
  <c r="AG15" i="4"/>
  <c r="AG16" i="4"/>
  <c r="AG17" i="4"/>
  <c r="AF17" i="4" s="1"/>
  <c r="AG18" i="4"/>
  <c r="AG19" i="4"/>
  <c r="AG20" i="4"/>
  <c r="AG21" i="4"/>
  <c r="AF21" i="4" s="1"/>
  <c r="AG22" i="4"/>
  <c r="AG23" i="4"/>
  <c r="AF23" i="4" s="1"/>
  <c r="AG24" i="4"/>
  <c r="AF24" i="4" s="1"/>
  <c r="AG25" i="4"/>
  <c r="AF25" i="4" s="1"/>
  <c r="AG26" i="4"/>
  <c r="AG27" i="4"/>
  <c r="AG28" i="4"/>
  <c r="AG29" i="4"/>
  <c r="AF29" i="4" s="1"/>
  <c r="AG30" i="4"/>
  <c r="AG31" i="4"/>
  <c r="AF31" i="4" s="1"/>
  <c r="AG32" i="4"/>
  <c r="AG33" i="4"/>
  <c r="AG34" i="4"/>
  <c r="AG35" i="4"/>
  <c r="AF35" i="4" s="1"/>
  <c r="AG36" i="4"/>
  <c r="AG37" i="4"/>
  <c r="AG38" i="4"/>
  <c r="AG39" i="4"/>
  <c r="AG40" i="4"/>
  <c r="AG41" i="4"/>
  <c r="AF41" i="4" s="1"/>
  <c r="AG42" i="4"/>
  <c r="AG43" i="4"/>
  <c r="AF43" i="4" s="1"/>
  <c r="AG44" i="4"/>
  <c r="AG45" i="4"/>
  <c r="AF45" i="4" s="1"/>
  <c r="AG46" i="4"/>
  <c r="AG47" i="4"/>
  <c r="AF47" i="4" s="1"/>
  <c r="AG48" i="4"/>
  <c r="AF8" i="4"/>
  <c r="AF10" i="4"/>
  <c r="AF12" i="4"/>
  <c r="AF13" i="4"/>
  <c r="AF14" i="4"/>
  <c r="AF15" i="4"/>
  <c r="AF16" i="4"/>
  <c r="AF18" i="4"/>
  <c r="AF19" i="4"/>
  <c r="AF20" i="4"/>
  <c r="AF22" i="4"/>
  <c r="AF26" i="4"/>
  <c r="AF27" i="4"/>
  <c r="AF28" i="4"/>
  <c r="AF30" i="4"/>
  <c r="AF32" i="4"/>
  <c r="AF33" i="4"/>
  <c r="AF34" i="4"/>
  <c r="AF36" i="4"/>
  <c r="AF37" i="4"/>
  <c r="AF38" i="4"/>
  <c r="AF39" i="4"/>
  <c r="AF40" i="4"/>
  <c r="AF42" i="4"/>
  <c r="AF44" i="4"/>
  <c r="AF46" i="4"/>
  <c r="AF48" i="4"/>
  <c r="AE44" i="4"/>
  <c r="CI44" i="4" s="1"/>
  <c r="W8" i="4"/>
  <c r="W9" i="4"/>
  <c r="CA9" i="4" s="1"/>
  <c r="W10" i="4"/>
  <c r="CA10" i="4" s="1"/>
  <c r="W11" i="4"/>
  <c r="W12" i="4"/>
  <c r="CA12" i="4" s="1"/>
  <c r="W13" i="4"/>
  <c r="CA13" i="4" s="1"/>
  <c r="W14" i="4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W45" i="4"/>
  <c r="CA45" i="4" s="1"/>
  <c r="W46" i="4"/>
  <c r="CA46" i="4" s="1"/>
  <c r="W47" i="4"/>
  <c r="W48" i="4"/>
  <c r="CA48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R37" i="4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BV46" i="4" s="1"/>
  <c r="R47" i="4"/>
  <c r="BV47" i="4" s="1"/>
  <c r="R48" i="4"/>
  <c r="M8" i="4"/>
  <c r="BQ8" i="4" s="1"/>
  <c r="M9" i="4"/>
  <c r="BQ9" i="4" s="1"/>
  <c r="M10" i="4"/>
  <c r="M11" i="4"/>
  <c r="BQ11" i="4" s="1"/>
  <c r="M12" i="4"/>
  <c r="M13" i="4"/>
  <c r="M14" i="4"/>
  <c r="BQ14" i="4" s="1"/>
  <c r="M15" i="4"/>
  <c r="BQ15" i="4" s="1"/>
  <c r="M16" i="4"/>
  <c r="BQ16" i="4" s="1"/>
  <c r="M17" i="4"/>
  <c r="BQ17" i="4" s="1"/>
  <c r="M18" i="4"/>
  <c r="M19" i="4"/>
  <c r="M20" i="4"/>
  <c r="BQ20" i="4" s="1"/>
  <c r="M21" i="4"/>
  <c r="BQ21" i="4" s="1"/>
  <c r="M22" i="4"/>
  <c r="BQ22" i="4" s="1"/>
  <c r="M23" i="4"/>
  <c r="BQ23" i="4" s="1"/>
  <c r="M24" i="4"/>
  <c r="L24" i="4" s="1"/>
  <c r="M25" i="4"/>
  <c r="M26" i="4"/>
  <c r="BQ26" i="4" s="1"/>
  <c r="M27" i="4"/>
  <c r="BQ27" i="4" s="1"/>
  <c r="M28" i="4"/>
  <c r="BQ28" i="4" s="1"/>
  <c r="M29" i="4"/>
  <c r="BQ29" i="4" s="1"/>
  <c r="M30" i="4"/>
  <c r="M31" i="4"/>
  <c r="M32" i="4"/>
  <c r="BQ32" i="4" s="1"/>
  <c r="M33" i="4"/>
  <c r="BQ33" i="4" s="1"/>
  <c r="M34" i="4"/>
  <c r="BQ34" i="4" s="1"/>
  <c r="M35" i="4"/>
  <c r="BQ35" i="4" s="1"/>
  <c r="M36" i="4"/>
  <c r="M37" i="4"/>
  <c r="M38" i="4"/>
  <c r="BQ38" i="4" s="1"/>
  <c r="M39" i="4"/>
  <c r="BQ39" i="4" s="1"/>
  <c r="M40" i="4"/>
  <c r="BQ40" i="4" s="1"/>
  <c r="M41" i="4"/>
  <c r="BQ41" i="4" s="1"/>
  <c r="M42" i="4"/>
  <c r="M43" i="4"/>
  <c r="M44" i="4"/>
  <c r="BQ44" i="4" s="1"/>
  <c r="M45" i="4"/>
  <c r="BQ45" i="4" s="1"/>
  <c r="M46" i="4"/>
  <c r="BQ46" i="4" s="1"/>
  <c r="M47" i="4"/>
  <c r="BQ47" i="4" s="1"/>
  <c r="M48" i="4"/>
  <c r="L13" i="4"/>
  <c r="BP13" i="4" s="1"/>
  <c r="L14" i="4"/>
  <c r="L19" i="4"/>
  <c r="L20" i="4"/>
  <c r="BP20" i="4" s="1"/>
  <c r="L25" i="4"/>
  <c r="BP25" i="4" s="1"/>
  <c r="L26" i="4"/>
  <c r="BP26" i="4" s="1"/>
  <c r="L31" i="4"/>
  <c r="BP31" i="4" s="1"/>
  <c r="L32" i="4"/>
  <c r="L37" i="4"/>
  <c r="BP37" i="4" s="1"/>
  <c r="L38" i="4"/>
  <c r="BP38" i="4" s="1"/>
  <c r="L43" i="4"/>
  <c r="BP43" i="4" s="1"/>
  <c r="L44" i="4"/>
  <c r="BP44" i="4" s="1"/>
  <c r="E8" i="4"/>
  <c r="D8" i="4" s="1"/>
  <c r="BH8" i="4" s="1"/>
  <c r="E9" i="4"/>
  <c r="E10" i="4"/>
  <c r="BI10" i="4" s="1"/>
  <c r="E11" i="4"/>
  <c r="D11" i="4" s="1"/>
  <c r="E12" i="4"/>
  <c r="BI12" i="4" s="1"/>
  <c r="E13" i="4"/>
  <c r="BI13" i="4" s="1"/>
  <c r="E14" i="4"/>
  <c r="D14" i="4" s="1"/>
  <c r="E15" i="4"/>
  <c r="E16" i="4"/>
  <c r="BI16" i="4" s="1"/>
  <c r="E17" i="4"/>
  <c r="D17" i="4" s="1"/>
  <c r="E18" i="4"/>
  <c r="BI18" i="4" s="1"/>
  <c r="E19" i="4"/>
  <c r="BI19" i="4" s="1"/>
  <c r="E20" i="4"/>
  <c r="D20" i="4" s="1"/>
  <c r="E21" i="4"/>
  <c r="E22" i="4"/>
  <c r="BI22" i="4" s="1"/>
  <c r="E23" i="4"/>
  <c r="D23" i="4" s="1"/>
  <c r="E24" i="4"/>
  <c r="BI24" i="4" s="1"/>
  <c r="E25" i="4"/>
  <c r="BI25" i="4" s="1"/>
  <c r="E26" i="4"/>
  <c r="BI26" i="4" s="1"/>
  <c r="E27" i="4"/>
  <c r="E28" i="4"/>
  <c r="BI28" i="4" s="1"/>
  <c r="E29" i="4"/>
  <c r="D29" i="4" s="1"/>
  <c r="E30" i="4"/>
  <c r="BI30" i="4" s="1"/>
  <c r="E31" i="4"/>
  <c r="BI31" i="4" s="1"/>
  <c r="E32" i="4"/>
  <c r="BI32" i="4" s="1"/>
  <c r="E33" i="4"/>
  <c r="E34" i="4"/>
  <c r="BI34" i="4" s="1"/>
  <c r="E35" i="4"/>
  <c r="D35" i="4" s="1"/>
  <c r="E36" i="4"/>
  <c r="BI36" i="4" s="1"/>
  <c r="E37" i="4"/>
  <c r="BI37" i="4" s="1"/>
  <c r="E38" i="4"/>
  <c r="BI38" i="4" s="1"/>
  <c r="E39" i="4"/>
  <c r="E40" i="4"/>
  <c r="BI40" i="4" s="1"/>
  <c r="E41" i="4"/>
  <c r="D41" i="4" s="1"/>
  <c r="E42" i="4"/>
  <c r="BI42" i="4" s="1"/>
  <c r="E43" i="4"/>
  <c r="BI43" i="4" s="1"/>
  <c r="E44" i="4"/>
  <c r="D44" i="4" s="1"/>
  <c r="BH44" i="4" s="1"/>
  <c r="E45" i="4"/>
  <c r="E46" i="4"/>
  <c r="BI46" i="4" s="1"/>
  <c r="E47" i="4"/>
  <c r="D47" i="4" s="1"/>
  <c r="E48" i="4"/>
  <c r="BI48" i="4" s="1"/>
  <c r="D10" i="4"/>
  <c r="D12" i="4"/>
  <c r="D16" i="4"/>
  <c r="D18" i="4"/>
  <c r="D22" i="4"/>
  <c r="D24" i="4"/>
  <c r="D28" i="4"/>
  <c r="D30" i="4"/>
  <c r="D34" i="4"/>
  <c r="D36" i="4"/>
  <c r="D40" i="4"/>
  <c r="D42" i="4"/>
  <c r="D46" i="4"/>
  <c r="D4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W11" i="3"/>
  <c r="W12" i="3"/>
  <c r="W17" i="3"/>
  <c r="W18" i="3"/>
  <c r="W23" i="3"/>
  <c r="W24" i="3"/>
  <c r="W29" i="3"/>
  <c r="W30" i="3"/>
  <c r="W35" i="3"/>
  <c r="W36" i="3"/>
  <c r="W41" i="3"/>
  <c r="W42" i="3"/>
  <c r="W47" i="3"/>
  <c r="W48" i="3"/>
  <c r="V13" i="3"/>
  <c r="V31" i="3"/>
  <c r="N8" i="3"/>
  <c r="N9" i="3"/>
  <c r="N10" i="3"/>
  <c r="M10" i="3" s="1"/>
  <c r="N11" i="3"/>
  <c r="N12" i="3"/>
  <c r="M12" i="3" s="1"/>
  <c r="N13" i="3"/>
  <c r="M13" i="3" s="1"/>
  <c r="N14" i="3"/>
  <c r="N15" i="3"/>
  <c r="N16" i="3"/>
  <c r="M16" i="3" s="1"/>
  <c r="N17" i="3"/>
  <c r="N18" i="3"/>
  <c r="M18" i="3" s="1"/>
  <c r="N19" i="3"/>
  <c r="M19" i="3" s="1"/>
  <c r="V19" i="3" s="1"/>
  <c r="N20" i="3"/>
  <c r="N21" i="3"/>
  <c r="N22" i="3"/>
  <c r="M22" i="3" s="1"/>
  <c r="N23" i="3"/>
  <c r="N24" i="3"/>
  <c r="M24" i="3" s="1"/>
  <c r="N25" i="3"/>
  <c r="M25" i="3" s="1"/>
  <c r="V25" i="3" s="1"/>
  <c r="N26" i="3"/>
  <c r="N27" i="3"/>
  <c r="N28" i="3"/>
  <c r="M28" i="3" s="1"/>
  <c r="N29" i="3"/>
  <c r="N30" i="3"/>
  <c r="M30" i="3" s="1"/>
  <c r="N31" i="3"/>
  <c r="M31" i="3" s="1"/>
  <c r="N32" i="3"/>
  <c r="N33" i="3"/>
  <c r="N34" i="3"/>
  <c r="M34" i="3" s="1"/>
  <c r="N35" i="3"/>
  <c r="N36" i="3"/>
  <c r="M36" i="3" s="1"/>
  <c r="N37" i="3"/>
  <c r="M37" i="3" s="1"/>
  <c r="V37" i="3" s="1"/>
  <c r="N38" i="3"/>
  <c r="N39" i="3"/>
  <c r="N40" i="3"/>
  <c r="M40" i="3" s="1"/>
  <c r="N41" i="3"/>
  <c r="N42" i="3"/>
  <c r="M42" i="3" s="1"/>
  <c r="N43" i="3"/>
  <c r="M43" i="3" s="1"/>
  <c r="V43" i="3" s="1"/>
  <c r="N44" i="3"/>
  <c r="N45" i="3"/>
  <c r="N46" i="3"/>
  <c r="M46" i="3" s="1"/>
  <c r="N47" i="3"/>
  <c r="N48" i="3"/>
  <c r="M48" i="3" s="1"/>
  <c r="M9" i="3"/>
  <c r="M11" i="3"/>
  <c r="M15" i="3"/>
  <c r="M17" i="3"/>
  <c r="M21" i="3"/>
  <c r="M23" i="3"/>
  <c r="M27" i="3"/>
  <c r="M29" i="3"/>
  <c r="M33" i="3"/>
  <c r="M35" i="3"/>
  <c r="M39" i="3"/>
  <c r="M41" i="3"/>
  <c r="M45" i="3"/>
  <c r="M47" i="3"/>
  <c r="E8" i="3"/>
  <c r="D8" i="3" s="1"/>
  <c r="E9" i="3"/>
  <c r="E10" i="3"/>
  <c r="W10" i="3" s="1"/>
  <c r="E11" i="3"/>
  <c r="E12" i="3"/>
  <c r="D12" i="3" s="1"/>
  <c r="V12" i="3" s="1"/>
  <c r="E13" i="3"/>
  <c r="E14" i="3"/>
  <c r="D14" i="3" s="1"/>
  <c r="E15" i="3"/>
  <c r="E16" i="3"/>
  <c r="W16" i="3" s="1"/>
  <c r="E17" i="3"/>
  <c r="E18" i="3"/>
  <c r="D18" i="3" s="1"/>
  <c r="V18" i="3" s="1"/>
  <c r="E19" i="3"/>
  <c r="E20" i="3"/>
  <c r="D20" i="3" s="1"/>
  <c r="E21" i="3"/>
  <c r="E22" i="3"/>
  <c r="W22" i="3" s="1"/>
  <c r="E23" i="3"/>
  <c r="E24" i="3"/>
  <c r="D24" i="3" s="1"/>
  <c r="V24" i="3" s="1"/>
  <c r="E25" i="3"/>
  <c r="E26" i="3"/>
  <c r="D26" i="3" s="1"/>
  <c r="E27" i="3"/>
  <c r="E28" i="3"/>
  <c r="W28" i="3" s="1"/>
  <c r="E29" i="3"/>
  <c r="E30" i="3"/>
  <c r="D30" i="3" s="1"/>
  <c r="V30" i="3" s="1"/>
  <c r="E31" i="3"/>
  <c r="E32" i="3"/>
  <c r="D32" i="3" s="1"/>
  <c r="E33" i="3"/>
  <c r="E34" i="3"/>
  <c r="W34" i="3" s="1"/>
  <c r="E35" i="3"/>
  <c r="E36" i="3"/>
  <c r="D36" i="3" s="1"/>
  <c r="V36" i="3" s="1"/>
  <c r="E37" i="3"/>
  <c r="E38" i="3"/>
  <c r="D38" i="3" s="1"/>
  <c r="E39" i="3"/>
  <c r="E40" i="3"/>
  <c r="W40" i="3" s="1"/>
  <c r="E41" i="3"/>
  <c r="E42" i="3"/>
  <c r="D42" i="3" s="1"/>
  <c r="V42" i="3" s="1"/>
  <c r="E43" i="3"/>
  <c r="E44" i="3"/>
  <c r="D44" i="3" s="1"/>
  <c r="E45" i="3"/>
  <c r="E46" i="3"/>
  <c r="W46" i="3" s="1"/>
  <c r="E47" i="3"/>
  <c r="E48" i="3"/>
  <c r="D48" i="3" s="1"/>
  <c r="V48" i="3" s="1"/>
  <c r="D11" i="3"/>
  <c r="V11" i="3" s="1"/>
  <c r="D13" i="3"/>
  <c r="D16" i="3"/>
  <c r="V16" i="3" s="1"/>
  <c r="D17" i="3"/>
  <c r="V17" i="3" s="1"/>
  <c r="D19" i="3"/>
  <c r="D23" i="3"/>
  <c r="V23" i="3" s="1"/>
  <c r="D25" i="3"/>
  <c r="D28" i="3"/>
  <c r="V28" i="3" s="1"/>
  <c r="D29" i="3"/>
  <c r="V29" i="3" s="1"/>
  <c r="D31" i="3"/>
  <c r="D35" i="3"/>
  <c r="V35" i="3" s="1"/>
  <c r="D37" i="3"/>
  <c r="D40" i="3"/>
  <c r="V40" i="3" s="1"/>
  <c r="D41" i="3"/>
  <c r="V41" i="3" s="1"/>
  <c r="D43" i="3"/>
  <c r="D47" i="3"/>
  <c r="V4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4" i="2"/>
  <c r="DB17" i="2"/>
  <c r="DB1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4" i="2"/>
  <c r="CW17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4" i="2"/>
  <c r="CR17" i="2"/>
  <c r="CR18" i="2"/>
  <c r="CQ14" i="2"/>
  <c r="CQ17" i="2"/>
  <c r="CQ1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4" i="2"/>
  <c r="CJ17" i="2"/>
  <c r="CJ18" i="2"/>
  <c r="CI14" i="2"/>
  <c r="CI17" i="2"/>
  <c r="CI18" i="2"/>
  <c r="CH14" i="2"/>
  <c r="CH17" i="2"/>
  <c r="DJ17" i="2" s="1"/>
  <c r="CH18" i="2"/>
  <c r="DJ18" i="2" s="1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BZ15" i="2"/>
  <c r="DB15" i="2" s="1"/>
  <c r="BZ16" i="2"/>
  <c r="DB16" i="2" s="1"/>
  <c r="BZ17" i="2"/>
  <c r="BZ18" i="2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BU18" i="2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BP15" i="2"/>
  <c r="CR15" i="2" s="1"/>
  <c r="BP16" i="2"/>
  <c r="CR16" i="2" s="1"/>
  <c r="BP17" i="2"/>
  <c r="BP18" i="2"/>
  <c r="BP19" i="2"/>
  <c r="CR19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BO15" i="2"/>
  <c r="CQ15" i="2" s="1"/>
  <c r="BO16" i="2"/>
  <c r="CQ16" i="2" s="1"/>
  <c r="BO17" i="2"/>
  <c r="BO18" i="2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BH15" i="2"/>
  <c r="CJ15" i="2" s="1"/>
  <c r="BH16" i="2"/>
  <c r="CJ16" i="2" s="1"/>
  <c r="BH17" i="2"/>
  <c r="BH18" i="2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BG15" i="2"/>
  <c r="CI15" i="2" s="1"/>
  <c r="BG16" i="2"/>
  <c r="CI16" i="2" s="1"/>
  <c r="BG17" i="2"/>
  <c r="BG18" i="2"/>
  <c r="BG19" i="2"/>
  <c r="CI19" i="2" s="1"/>
  <c r="BF14" i="2"/>
  <c r="BF17" i="2"/>
  <c r="BF1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AM15" i="2"/>
  <c r="BF15" i="2" s="1"/>
  <c r="AM16" i="2"/>
  <c r="BF16" i="2" s="1"/>
  <c r="AM17" i="2"/>
  <c r="AM18" i="2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0" i="2"/>
  <c r="W12" i="2"/>
  <c r="W16" i="2"/>
  <c r="W18" i="2"/>
  <c r="V10" i="2"/>
  <c r="V11" i="2"/>
  <c r="V12" i="2"/>
  <c r="V16" i="2"/>
  <c r="V18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E11" i="2"/>
  <c r="W11" i="2" s="1"/>
  <c r="E12" i="2"/>
  <c r="E13" i="2"/>
  <c r="W13" i="2" s="1"/>
  <c r="E14" i="2"/>
  <c r="W14" i="2" s="1"/>
  <c r="E15" i="2"/>
  <c r="W15" i="2" s="1"/>
  <c r="E16" i="2"/>
  <c r="E17" i="2"/>
  <c r="W17" i="2" s="1"/>
  <c r="E18" i="2"/>
  <c r="E19" i="2"/>
  <c r="W19" i="2" s="1"/>
  <c r="D8" i="2"/>
  <c r="V8" i="2" s="1"/>
  <c r="D9" i="2"/>
  <c r="V9" i="2" s="1"/>
  <c r="D10" i="2"/>
  <c r="D11" i="2"/>
  <c r="D12" i="2"/>
  <c r="D13" i="2"/>
  <c r="V13" i="2" s="1"/>
  <c r="D14" i="2"/>
  <c r="V14" i="2" s="1"/>
  <c r="D15" i="2"/>
  <c r="V15" i="2" s="1"/>
  <c r="D16" i="2"/>
  <c r="D17" i="2"/>
  <c r="V17" i="2" s="1"/>
  <c r="D18" i="2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11" i="1"/>
  <c r="DB17" i="1"/>
  <c r="DB23" i="1"/>
  <c r="DB29" i="1"/>
  <c r="DB3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0" i="1"/>
  <c r="CW22" i="1"/>
  <c r="CW3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8" i="1"/>
  <c r="CR9" i="1"/>
  <c r="CR14" i="1"/>
  <c r="CR15" i="1"/>
  <c r="CR20" i="1"/>
  <c r="CR21" i="1"/>
  <c r="CR26" i="1"/>
  <c r="CR27" i="1"/>
  <c r="CR32" i="1"/>
  <c r="CR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10" i="1"/>
  <c r="CJ11" i="1"/>
  <c r="CJ16" i="1"/>
  <c r="CJ17" i="1"/>
  <c r="CJ22" i="1"/>
  <c r="CJ23" i="1"/>
  <c r="CJ28" i="1"/>
  <c r="CJ29" i="1"/>
  <c r="CJ34" i="1"/>
  <c r="CJ35" i="1"/>
  <c r="BZ8" i="1"/>
  <c r="DB8" i="1" s="1"/>
  <c r="BZ9" i="1"/>
  <c r="BZ10" i="1"/>
  <c r="DB10" i="1" s="1"/>
  <c r="BZ11" i="1"/>
  <c r="BZ12" i="1"/>
  <c r="DB12" i="1" s="1"/>
  <c r="BZ13" i="1"/>
  <c r="DB13" i="1" s="1"/>
  <c r="BZ14" i="1"/>
  <c r="DB14" i="1" s="1"/>
  <c r="BZ15" i="1"/>
  <c r="BZ16" i="1"/>
  <c r="DB16" i="1" s="1"/>
  <c r="BZ17" i="1"/>
  <c r="BZ18" i="1"/>
  <c r="DB18" i="1" s="1"/>
  <c r="BZ19" i="1"/>
  <c r="DB19" i="1" s="1"/>
  <c r="BZ20" i="1"/>
  <c r="DB20" i="1" s="1"/>
  <c r="BZ21" i="1"/>
  <c r="BZ22" i="1"/>
  <c r="DB22" i="1" s="1"/>
  <c r="BZ23" i="1"/>
  <c r="BZ24" i="1"/>
  <c r="DB24" i="1" s="1"/>
  <c r="BZ25" i="1"/>
  <c r="DB25" i="1" s="1"/>
  <c r="BZ26" i="1"/>
  <c r="DB26" i="1" s="1"/>
  <c r="BZ27" i="1"/>
  <c r="BZ28" i="1"/>
  <c r="DB28" i="1" s="1"/>
  <c r="BZ29" i="1"/>
  <c r="BZ30" i="1"/>
  <c r="DB30" i="1" s="1"/>
  <c r="BZ31" i="1"/>
  <c r="DB31" i="1" s="1"/>
  <c r="BZ32" i="1"/>
  <c r="DB32" i="1" s="1"/>
  <c r="BZ33" i="1"/>
  <c r="BZ34" i="1"/>
  <c r="DB34" i="1" s="1"/>
  <c r="BZ35" i="1"/>
  <c r="BZ36" i="1"/>
  <c r="DB36" i="1" s="1"/>
  <c r="BU8" i="1"/>
  <c r="CW8" i="1" s="1"/>
  <c r="BU9" i="1"/>
  <c r="CW9" i="1" s="1"/>
  <c r="BU10" i="1"/>
  <c r="BU11" i="1"/>
  <c r="CW11" i="1" s="1"/>
  <c r="BU12" i="1"/>
  <c r="CW12" i="1" s="1"/>
  <c r="BU13" i="1"/>
  <c r="CW13" i="1" s="1"/>
  <c r="BU14" i="1"/>
  <c r="CW14" i="1" s="1"/>
  <c r="BU15" i="1"/>
  <c r="CW15" i="1" s="1"/>
  <c r="BU16" i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BU23" i="1"/>
  <c r="CW23" i="1" s="1"/>
  <c r="BU24" i="1"/>
  <c r="CW24" i="1" s="1"/>
  <c r="BU25" i="1"/>
  <c r="CW25" i="1" s="1"/>
  <c r="BU26" i="1"/>
  <c r="CW26" i="1" s="1"/>
  <c r="BU27" i="1"/>
  <c r="CW27" i="1" s="1"/>
  <c r="BU28" i="1"/>
  <c r="BU29" i="1"/>
  <c r="CW29" i="1" s="1"/>
  <c r="BU30" i="1"/>
  <c r="CW30" i="1" s="1"/>
  <c r="BU31" i="1"/>
  <c r="CW31" i="1" s="1"/>
  <c r="BU32" i="1"/>
  <c r="CW32" i="1" s="1"/>
  <c r="BU33" i="1"/>
  <c r="CW33" i="1" s="1"/>
  <c r="BU34" i="1"/>
  <c r="BU35" i="1"/>
  <c r="CW35" i="1" s="1"/>
  <c r="BU36" i="1"/>
  <c r="CW36" i="1" s="1"/>
  <c r="BP8" i="1"/>
  <c r="BP9" i="1"/>
  <c r="BO9" i="1" s="1"/>
  <c r="BP10" i="1"/>
  <c r="BP11" i="1"/>
  <c r="BP12" i="1"/>
  <c r="CR12" i="1" s="1"/>
  <c r="BP13" i="1"/>
  <c r="BP14" i="1"/>
  <c r="BP15" i="1"/>
  <c r="BO15" i="1" s="1"/>
  <c r="BP16" i="1"/>
  <c r="BP17" i="1"/>
  <c r="BP18" i="1"/>
  <c r="CR18" i="1" s="1"/>
  <c r="BP19" i="1"/>
  <c r="BP20" i="1"/>
  <c r="BP21" i="1"/>
  <c r="BO21" i="1" s="1"/>
  <c r="BP22" i="1"/>
  <c r="BP23" i="1"/>
  <c r="BP24" i="1"/>
  <c r="CR24" i="1" s="1"/>
  <c r="BP25" i="1"/>
  <c r="BP26" i="1"/>
  <c r="BP27" i="1"/>
  <c r="BO27" i="1" s="1"/>
  <c r="BP28" i="1"/>
  <c r="BP29" i="1"/>
  <c r="BP30" i="1"/>
  <c r="CR30" i="1" s="1"/>
  <c r="BP31" i="1"/>
  <c r="BP32" i="1"/>
  <c r="BP33" i="1"/>
  <c r="BO33" i="1" s="1"/>
  <c r="BP34" i="1"/>
  <c r="BP35" i="1"/>
  <c r="BP36" i="1"/>
  <c r="CR36" i="1" s="1"/>
  <c r="BO11" i="1"/>
  <c r="BO17" i="1"/>
  <c r="BO23" i="1"/>
  <c r="BO29" i="1"/>
  <c r="BO35" i="1"/>
  <c r="BH8" i="1"/>
  <c r="CJ8" i="1" s="1"/>
  <c r="BH9" i="1"/>
  <c r="BH10" i="1"/>
  <c r="BG10" i="1" s="1"/>
  <c r="CI10" i="1" s="1"/>
  <c r="BH11" i="1"/>
  <c r="BG11" i="1" s="1"/>
  <c r="CI11" i="1" s="1"/>
  <c r="BH12" i="1"/>
  <c r="BH13" i="1"/>
  <c r="BH14" i="1"/>
  <c r="CJ14" i="1" s="1"/>
  <c r="BH15" i="1"/>
  <c r="BH16" i="1"/>
  <c r="BG16" i="1" s="1"/>
  <c r="CI16" i="1" s="1"/>
  <c r="BH17" i="1"/>
  <c r="BG17" i="1" s="1"/>
  <c r="CI17" i="1" s="1"/>
  <c r="BH18" i="1"/>
  <c r="BH19" i="1"/>
  <c r="BH20" i="1"/>
  <c r="CJ20" i="1" s="1"/>
  <c r="BH21" i="1"/>
  <c r="BH22" i="1"/>
  <c r="BG22" i="1" s="1"/>
  <c r="CI22" i="1" s="1"/>
  <c r="BH23" i="1"/>
  <c r="BG23" i="1" s="1"/>
  <c r="CI23" i="1" s="1"/>
  <c r="BH24" i="1"/>
  <c r="BH25" i="1"/>
  <c r="BH26" i="1"/>
  <c r="CJ26" i="1" s="1"/>
  <c r="BH27" i="1"/>
  <c r="BH28" i="1"/>
  <c r="BG28" i="1" s="1"/>
  <c r="CI28" i="1" s="1"/>
  <c r="BH29" i="1"/>
  <c r="BG29" i="1" s="1"/>
  <c r="CI29" i="1" s="1"/>
  <c r="BH30" i="1"/>
  <c r="BH31" i="1"/>
  <c r="BH32" i="1"/>
  <c r="CJ32" i="1" s="1"/>
  <c r="BH33" i="1"/>
  <c r="BH34" i="1"/>
  <c r="BG34" i="1" s="1"/>
  <c r="CI34" i="1" s="1"/>
  <c r="BH35" i="1"/>
  <c r="BG35" i="1" s="1"/>
  <c r="CI35" i="1" s="1"/>
  <c r="BH36" i="1"/>
  <c r="BG9" i="1"/>
  <c r="BG13" i="1"/>
  <c r="BG15" i="1"/>
  <c r="BG19" i="1"/>
  <c r="BG21" i="1"/>
  <c r="BG25" i="1"/>
  <c r="BG27" i="1"/>
  <c r="BG31" i="1"/>
  <c r="BG33" i="1"/>
  <c r="BF14" i="1"/>
  <c r="BF26" i="1"/>
  <c r="AX8" i="1"/>
  <c r="AM8" i="1" s="1"/>
  <c r="BF8" i="1" s="1"/>
  <c r="AX9" i="1"/>
  <c r="DB9" i="1" s="1"/>
  <c r="AX10" i="1"/>
  <c r="AX11" i="1"/>
  <c r="AX12" i="1"/>
  <c r="AX13" i="1"/>
  <c r="AX14" i="1"/>
  <c r="AM14" i="1" s="1"/>
  <c r="AX15" i="1"/>
  <c r="DB15" i="1" s="1"/>
  <c r="AX16" i="1"/>
  <c r="AX17" i="1"/>
  <c r="AX18" i="1"/>
  <c r="AX19" i="1"/>
  <c r="AX20" i="1"/>
  <c r="AM20" i="1" s="1"/>
  <c r="BF20" i="1" s="1"/>
  <c r="AX21" i="1"/>
  <c r="DB21" i="1" s="1"/>
  <c r="AX22" i="1"/>
  <c r="AX23" i="1"/>
  <c r="AX24" i="1"/>
  <c r="AX25" i="1"/>
  <c r="AX26" i="1"/>
  <c r="AM26" i="1" s="1"/>
  <c r="AX27" i="1"/>
  <c r="DB27" i="1" s="1"/>
  <c r="AX28" i="1"/>
  <c r="AX29" i="1"/>
  <c r="AX30" i="1"/>
  <c r="AX31" i="1"/>
  <c r="AX32" i="1"/>
  <c r="AM32" i="1" s="1"/>
  <c r="BF32" i="1" s="1"/>
  <c r="AX33" i="1"/>
  <c r="DB33" i="1" s="1"/>
  <c r="AX34" i="1"/>
  <c r="AX35" i="1"/>
  <c r="AX36" i="1"/>
  <c r="AS8" i="1"/>
  <c r="AS9" i="1"/>
  <c r="AS10" i="1"/>
  <c r="AS11" i="1"/>
  <c r="AS12" i="1"/>
  <c r="AS13" i="1"/>
  <c r="AS14" i="1"/>
  <c r="AS15" i="1"/>
  <c r="AS16" i="1"/>
  <c r="CW16" i="1" s="1"/>
  <c r="AS17" i="1"/>
  <c r="AS18" i="1"/>
  <c r="AS19" i="1"/>
  <c r="AS20" i="1"/>
  <c r="AS21" i="1"/>
  <c r="AS22" i="1"/>
  <c r="AS23" i="1"/>
  <c r="AS24" i="1"/>
  <c r="AS25" i="1"/>
  <c r="AS26" i="1"/>
  <c r="AS27" i="1"/>
  <c r="AS28" i="1"/>
  <c r="CW28" i="1" s="1"/>
  <c r="AS29" i="1"/>
  <c r="AS30" i="1"/>
  <c r="AS31" i="1"/>
  <c r="AS32" i="1"/>
  <c r="AS33" i="1"/>
  <c r="AS34" i="1"/>
  <c r="AS35" i="1"/>
  <c r="AS36" i="1"/>
  <c r="AN8" i="1"/>
  <c r="AN9" i="1"/>
  <c r="AM9" i="1" s="1"/>
  <c r="AN10" i="1"/>
  <c r="AM10" i="1" s="1"/>
  <c r="BF10" i="1" s="1"/>
  <c r="AN11" i="1"/>
  <c r="AN12" i="1"/>
  <c r="AN13" i="1"/>
  <c r="CR13" i="1" s="1"/>
  <c r="AN14" i="1"/>
  <c r="AN15" i="1"/>
  <c r="AM15" i="1" s="1"/>
  <c r="AN16" i="1"/>
  <c r="AM16" i="1" s="1"/>
  <c r="BF16" i="1" s="1"/>
  <c r="AN17" i="1"/>
  <c r="AN18" i="1"/>
  <c r="AN19" i="1"/>
  <c r="CR19" i="1" s="1"/>
  <c r="AN20" i="1"/>
  <c r="AN21" i="1"/>
  <c r="AM21" i="1" s="1"/>
  <c r="AN22" i="1"/>
  <c r="AM22" i="1" s="1"/>
  <c r="BF22" i="1" s="1"/>
  <c r="AN23" i="1"/>
  <c r="AN24" i="1"/>
  <c r="AN25" i="1"/>
  <c r="CR25" i="1" s="1"/>
  <c r="AN26" i="1"/>
  <c r="AN27" i="1"/>
  <c r="AM27" i="1" s="1"/>
  <c r="AN28" i="1"/>
  <c r="AM28" i="1" s="1"/>
  <c r="BF28" i="1" s="1"/>
  <c r="AN29" i="1"/>
  <c r="AN30" i="1"/>
  <c r="AN31" i="1"/>
  <c r="CR31" i="1" s="1"/>
  <c r="AN32" i="1"/>
  <c r="AN33" i="1"/>
  <c r="AM33" i="1" s="1"/>
  <c r="AN34" i="1"/>
  <c r="AM34" i="1" s="1"/>
  <c r="BF34" i="1" s="1"/>
  <c r="AN35" i="1"/>
  <c r="AN36" i="1"/>
  <c r="AM12" i="1"/>
  <c r="AM18" i="1"/>
  <c r="BF18" i="1" s="1"/>
  <c r="AM24" i="1"/>
  <c r="AM30" i="1"/>
  <c r="AM36" i="1"/>
  <c r="AF8" i="1"/>
  <c r="AF9" i="1"/>
  <c r="CJ9" i="1" s="1"/>
  <c r="AF10" i="1"/>
  <c r="AF11" i="1"/>
  <c r="AE11" i="1" s="1"/>
  <c r="AF12" i="1"/>
  <c r="AE12" i="1" s="1"/>
  <c r="AF13" i="1"/>
  <c r="AF14" i="1"/>
  <c r="AF15" i="1"/>
  <c r="CJ15" i="1" s="1"/>
  <c r="AF16" i="1"/>
  <c r="AF17" i="1"/>
  <c r="AE17" i="1" s="1"/>
  <c r="AF18" i="1"/>
  <c r="AE18" i="1" s="1"/>
  <c r="AF19" i="1"/>
  <c r="AF20" i="1"/>
  <c r="AF21" i="1"/>
  <c r="CJ21" i="1" s="1"/>
  <c r="AF22" i="1"/>
  <c r="AF23" i="1"/>
  <c r="AE23" i="1" s="1"/>
  <c r="AF24" i="1"/>
  <c r="AE24" i="1" s="1"/>
  <c r="AF25" i="1"/>
  <c r="AF26" i="1"/>
  <c r="AF27" i="1"/>
  <c r="CJ27" i="1" s="1"/>
  <c r="AF28" i="1"/>
  <c r="AF29" i="1"/>
  <c r="AE29" i="1" s="1"/>
  <c r="AF30" i="1"/>
  <c r="AE30" i="1" s="1"/>
  <c r="AF31" i="1"/>
  <c r="AF32" i="1"/>
  <c r="AF33" i="1"/>
  <c r="CJ33" i="1" s="1"/>
  <c r="AF34" i="1"/>
  <c r="AF35" i="1"/>
  <c r="AE35" i="1" s="1"/>
  <c r="AF36" i="1"/>
  <c r="AE36" i="1" s="1"/>
  <c r="AE8" i="1"/>
  <c r="AE10" i="1"/>
  <c r="AE14" i="1"/>
  <c r="AE16" i="1"/>
  <c r="AE20" i="1"/>
  <c r="AE22" i="1"/>
  <c r="AE26" i="1"/>
  <c r="AE28" i="1"/>
  <c r="AE32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9" i="1"/>
  <c r="W10" i="1"/>
  <c r="W15" i="1"/>
  <c r="W16" i="1"/>
  <c r="W21" i="1"/>
  <c r="W22" i="1"/>
  <c r="W27" i="1"/>
  <c r="W28" i="1"/>
  <c r="W33" i="1"/>
  <c r="W34" i="1"/>
  <c r="N8" i="1"/>
  <c r="M8" i="1" s="1"/>
  <c r="N9" i="1"/>
  <c r="N10" i="1"/>
  <c r="M10" i="1" s="1"/>
  <c r="N11" i="1"/>
  <c r="M11" i="1" s="1"/>
  <c r="V11" i="1" s="1"/>
  <c r="N12" i="1"/>
  <c r="N13" i="1"/>
  <c r="N14" i="1"/>
  <c r="M14" i="1" s="1"/>
  <c r="N15" i="1"/>
  <c r="N16" i="1"/>
  <c r="M16" i="1" s="1"/>
  <c r="N17" i="1"/>
  <c r="M17" i="1" s="1"/>
  <c r="V17" i="1" s="1"/>
  <c r="N18" i="1"/>
  <c r="N19" i="1"/>
  <c r="N20" i="1"/>
  <c r="M20" i="1" s="1"/>
  <c r="N21" i="1"/>
  <c r="N22" i="1"/>
  <c r="M22" i="1" s="1"/>
  <c r="N23" i="1"/>
  <c r="M23" i="1" s="1"/>
  <c r="V23" i="1" s="1"/>
  <c r="N24" i="1"/>
  <c r="N25" i="1"/>
  <c r="N26" i="1"/>
  <c r="M26" i="1" s="1"/>
  <c r="N27" i="1"/>
  <c r="N28" i="1"/>
  <c r="M28" i="1" s="1"/>
  <c r="N29" i="1"/>
  <c r="M29" i="1" s="1"/>
  <c r="V29" i="1" s="1"/>
  <c r="N30" i="1"/>
  <c r="N31" i="1"/>
  <c r="N32" i="1"/>
  <c r="M32" i="1" s="1"/>
  <c r="N33" i="1"/>
  <c r="N34" i="1"/>
  <c r="M34" i="1" s="1"/>
  <c r="N35" i="1"/>
  <c r="M35" i="1" s="1"/>
  <c r="V35" i="1" s="1"/>
  <c r="N36" i="1"/>
  <c r="M9" i="1"/>
  <c r="M13" i="1"/>
  <c r="M15" i="1"/>
  <c r="M19" i="1"/>
  <c r="M21" i="1"/>
  <c r="M25" i="1"/>
  <c r="M27" i="1"/>
  <c r="M31" i="1"/>
  <c r="M33" i="1"/>
  <c r="E8" i="1"/>
  <c r="W8" i="1" s="1"/>
  <c r="E9" i="1"/>
  <c r="E10" i="1"/>
  <c r="D10" i="1" s="1"/>
  <c r="E11" i="1"/>
  <c r="W11" i="1" s="1"/>
  <c r="E12" i="1"/>
  <c r="D12" i="1" s="1"/>
  <c r="E13" i="1"/>
  <c r="E14" i="1"/>
  <c r="W14" i="1" s="1"/>
  <c r="E15" i="1"/>
  <c r="E16" i="1"/>
  <c r="D16" i="1" s="1"/>
  <c r="E17" i="1"/>
  <c r="W17" i="1" s="1"/>
  <c r="E18" i="1"/>
  <c r="D18" i="1" s="1"/>
  <c r="E19" i="1"/>
  <c r="E20" i="1"/>
  <c r="W20" i="1" s="1"/>
  <c r="E21" i="1"/>
  <c r="E22" i="1"/>
  <c r="D22" i="1" s="1"/>
  <c r="E23" i="1"/>
  <c r="W23" i="1" s="1"/>
  <c r="E24" i="1"/>
  <c r="D24" i="1" s="1"/>
  <c r="E25" i="1"/>
  <c r="E26" i="1"/>
  <c r="W26" i="1" s="1"/>
  <c r="E27" i="1"/>
  <c r="E28" i="1"/>
  <c r="D28" i="1" s="1"/>
  <c r="E29" i="1"/>
  <c r="W29" i="1" s="1"/>
  <c r="E30" i="1"/>
  <c r="D30" i="1" s="1"/>
  <c r="E31" i="1"/>
  <c r="E32" i="1"/>
  <c r="W32" i="1" s="1"/>
  <c r="E33" i="1"/>
  <c r="E34" i="1"/>
  <c r="D34" i="1" s="1"/>
  <c r="E35" i="1"/>
  <c r="W35" i="1" s="1"/>
  <c r="E36" i="1"/>
  <c r="D36" i="1" s="1"/>
  <c r="D8" i="1"/>
  <c r="V8" i="1" s="1"/>
  <c r="D9" i="1"/>
  <c r="V9" i="1" s="1"/>
  <c r="D11" i="1"/>
  <c r="D15" i="1"/>
  <c r="V15" i="1" s="1"/>
  <c r="D17" i="1"/>
  <c r="D20" i="1"/>
  <c r="V20" i="1" s="1"/>
  <c r="D21" i="1"/>
  <c r="V21" i="1" s="1"/>
  <c r="D23" i="1"/>
  <c r="D27" i="1"/>
  <c r="V27" i="1" s="1"/>
  <c r="D29" i="1"/>
  <c r="D32" i="1"/>
  <c r="V32" i="1" s="1"/>
  <c r="D33" i="1"/>
  <c r="V33" i="1" s="1"/>
  <c r="D35" i="1"/>
  <c r="CI9" i="1" l="1"/>
  <c r="D26" i="1"/>
  <c r="V26" i="1" s="1"/>
  <c r="D14" i="1"/>
  <c r="V14" i="1" s="1"/>
  <c r="V34" i="1"/>
  <c r="V28" i="1"/>
  <c r="V22" i="1"/>
  <c r="V16" i="1"/>
  <c r="V10" i="1"/>
  <c r="W36" i="1"/>
  <c r="M36" i="1"/>
  <c r="M30" i="1"/>
  <c r="W30" i="1"/>
  <c r="W24" i="1"/>
  <c r="M24" i="1"/>
  <c r="V24" i="1" s="1"/>
  <c r="W18" i="1"/>
  <c r="M18" i="1"/>
  <c r="M12" i="1"/>
  <c r="W12" i="1"/>
  <c r="BF24" i="1"/>
  <c r="BF33" i="1"/>
  <c r="BF27" i="1"/>
  <c r="BF9" i="1"/>
  <c r="CI13" i="1"/>
  <c r="BF12" i="1"/>
  <c r="BG36" i="1"/>
  <c r="CI36" i="1" s="1"/>
  <c r="CJ36" i="1"/>
  <c r="BG30" i="1"/>
  <c r="CI30" i="1" s="1"/>
  <c r="CJ30" i="1"/>
  <c r="BG24" i="1"/>
  <c r="CI24" i="1" s="1"/>
  <c r="CJ24" i="1"/>
  <c r="BG18" i="1"/>
  <c r="CI18" i="1" s="1"/>
  <c r="CJ18" i="1"/>
  <c r="BG12" i="1"/>
  <c r="CI12" i="1" s="1"/>
  <c r="CJ12" i="1"/>
  <c r="CH29" i="1"/>
  <c r="DJ29" i="1" s="1"/>
  <c r="BO34" i="1"/>
  <c r="CR34" i="1"/>
  <c r="BO28" i="1"/>
  <c r="CR28" i="1"/>
  <c r="BO22" i="1"/>
  <c r="CR22" i="1"/>
  <c r="BO16" i="1"/>
  <c r="CR16" i="1"/>
  <c r="BO10" i="1"/>
  <c r="CR10" i="1"/>
  <c r="W44" i="3"/>
  <c r="M44" i="3"/>
  <c r="W38" i="3"/>
  <c r="M38" i="3"/>
  <c r="W32" i="3"/>
  <c r="M32" i="3"/>
  <c r="V32" i="3" s="1"/>
  <c r="W26" i="3"/>
  <c r="M26" i="3"/>
  <c r="W20" i="3"/>
  <c r="M20" i="3"/>
  <c r="W14" i="3"/>
  <c r="M14" i="3"/>
  <c r="V14" i="3" s="1"/>
  <c r="W8" i="3"/>
  <c r="M8" i="3"/>
  <c r="W19" i="1"/>
  <c r="D19" i="1"/>
  <c r="V19" i="1" s="1"/>
  <c r="CH23" i="1"/>
  <c r="DJ23" i="1" s="1"/>
  <c r="CH27" i="1"/>
  <c r="CQ27" i="1"/>
  <c r="CH9" i="1"/>
  <c r="CQ9" i="1"/>
  <c r="BH40" i="4"/>
  <c r="BH22" i="4"/>
  <c r="BH47" i="4"/>
  <c r="AE47" i="4"/>
  <c r="CI47" i="4" s="1"/>
  <c r="BH41" i="4"/>
  <c r="BH35" i="4"/>
  <c r="BH29" i="4"/>
  <c r="AE29" i="4"/>
  <c r="CI29" i="4" s="1"/>
  <c r="BH23" i="4"/>
  <c r="BH17" i="4"/>
  <c r="BH11" i="4"/>
  <c r="AE11" i="4"/>
  <c r="CI11" i="4" s="1"/>
  <c r="CH35" i="1"/>
  <c r="DJ35" i="1" s="1"/>
  <c r="W31" i="1"/>
  <c r="D31" i="1"/>
  <c r="V31" i="1" s="1"/>
  <c r="W25" i="1"/>
  <c r="D25" i="1"/>
  <c r="V25" i="1" s="1"/>
  <c r="W13" i="1"/>
  <c r="D13" i="1"/>
  <c r="V13" i="1" s="1"/>
  <c r="CH33" i="1"/>
  <c r="CQ33" i="1"/>
  <c r="CH21" i="1"/>
  <c r="CQ21" i="1"/>
  <c r="CH15" i="1"/>
  <c r="CQ15" i="1"/>
  <c r="V36" i="1"/>
  <c r="V30" i="1"/>
  <c r="V18" i="1"/>
  <c r="V12" i="1"/>
  <c r="CJ31" i="1"/>
  <c r="AE31" i="1"/>
  <c r="CI31" i="1" s="1"/>
  <c r="CJ25" i="1"/>
  <c r="AE25" i="1"/>
  <c r="CI25" i="1" s="1"/>
  <c r="CJ19" i="1"/>
  <c r="AE19" i="1"/>
  <c r="CI19" i="1" s="1"/>
  <c r="CJ13" i="1"/>
  <c r="AE13" i="1"/>
  <c r="BF36" i="1"/>
  <c r="CR35" i="1"/>
  <c r="AM35" i="1"/>
  <c r="BF35" i="1" s="1"/>
  <c r="CR29" i="1"/>
  <c r="AM29" i="1"/>
  <c r="BF29" i="1" s="1"/>
  <c r="CR23" i="1"/>
  <c r="AM23" i="1"/>
  <c r="BF23" i="1" s="1"/>
  <c r="CR17" i="1"/>
  <c r="AM17" i="1"/>
  <c r="BF17" i="1" s="1"/>
  <c r="CR11" i="1"/>
  <c r="AM11" i="1"/>
  <c r="BF11" i="1" s="1"/>
  <c r="CH17" i="1"/>
  <c r="BO32" i="1"/>
  <c r="BO26" i="1"/>
  <c r="BO20" i="1"/>
  <c r="BO14" i="1"/>
  <c r="BO8" i="1"/>
  <c r="BF30" i="1"/>
  <c r="CI33" i="1"/>
  <c r="CH11" i="1"/>
  <c r="DJ11" i="1" s="1"/>
  <c r="CQ11" i="1"/>
  <c r="BO25" i="1"/>
  <c r="BO13" i="1"/>
  <c r="AE33" i="1"/>
  <c r="AE27" i="1"/>
  <c r="CI27" i="1" s="1"/>
  <c r="AE21" i="1"/>
  <c r="CI21" i="1" s="1"/>
  <c r="AE15" i="1"/>
  <c r="CI15" i="1" s="1"/>
  <c r="AE9" i="1"/>
  <c r="AM31" i="1"/>
  <c r="BF31" i="1" s="1"/>
  <c r="AM25" i="1"/>
  <c r="BF25" i="1" s="1"/>
  <c r="AM19" i="1"/>
  <c r="AM13" i="1"/>
  <c r="BF13" i="1" s="1"/>
  <c r="BG32" i="1"/>
  <c r="CI32" i="1" s="1"/>
  <c r="BG26" i="1"/>
  <c r="CI26" i="1" s="1"/>
  <c r="BG20" i="1"/>
  <c r="CI20" i="1" s="1"/>
  <c r="BG14" i="1"/>
  <c r="CI14" i="1" s="1"/>
  <c r="BG8" i="1"/>
  <c r="CI8" i="1" s="1"/>
  <c r="BO36" i="1"/>
  <c r="BO30" i="1"/>
  <c r="BO24" i="1"/>
  <c r="BO18" i="1"/>
  <c r="BO12" i="1"/>
  <c r="CH8" i="2"/>
  <c r="DJ8" i="2" s="1"/>
  <c r="D46" i="3"/>
  <c r="V46" i="3" s="1"/>
  <c r="D34" i="3"/>
  <c r="V34" i="3" s="1"/>
  <c r="D22" i="3"/>
  <c r="V22" i="3" s="1"/>
  <c r="D10" i="3"/>
  <c r="V10" i="3" s="1"/>
  <c r="W43" i="3"/>
  <c r="W37" i="3"/>
  <c r="W31" i="3"/>
  <c r="W25" i="3"/>
  <c r="W19" i="3"/>
  <c r="W13" i="3"/>
  <c r="BG34" i="4"/>
  <c r="BG20" i="4"/>
  <c r="BQ24" i="4"/>
  <c r="DJ14" i="2"/>
  <c r="BH34" i="4"/>
  <c r="AE34" i="4"/>
  <c r="CI34" i="4" s="1"/>
  <c r="BH16" i="4"/>
  <c r="AE16" i="4"/>
  <c r="CI16" i="4" s="1"/>
  <c r="BI45" i="4"/>
  <c r="D45" i="4"/>
  <c r="BI39" i="4"/>
  <c r="D39" i="4"/>
  <c r="BI33" i="4"/>
  <c r="D33" i="4"/>
  <c r="BI27" i="4"/>
  <c r="D27" i="4"/>
  <c r="BI21" i="4"/>
  <c r="D21" i="4"/>
  <c r="BI15" i="4"/>
  <c r="D15" i="4"/>
  <c r="BI9" i="4"/>
  <c r="D9" i="4"/>
  <c r="BP32" i="4"/>
  <c r="BP14" i="4"/>
  <c r="CH12" i="2"/>
  <c r="DJ12" i="2" s="1"/>
  <c r="W45" i="3"/>
  <c r="D45" i="3"/>
  <c r="V45" i="3" s="1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BH20" i="4"/>
  <c r="AE20" i="4"/>
  <c r="BH14" i="4"/>
  <c r="AE14" i="4"/>
  <c r="CI14" i="4" s="1"/>
  <c r="BO31" i="1"/>
  <c r="BO19" i="1"/>
  <c r="CH11" i="2"/>
  <c r="DJ11" i="2" s="1"/>
  <c r="V44" i="3"/>
  <c r="V38" i="3"/>
  <c r="V26" i="3"/>
  <c r="V20" i="3"/>
  <c r="V8" i="3"/>
  <c r="BH46" i="4"/>
  <c r="BH28" i="4"/>
  <c r="AE28" i="4"/>
  <c r="CI28" i="4" s="1"/>
  <c r="BH10" i="4"/>
  <c r="BQ48" i="4"/>
  <c r="L48" i="4"/>
  <c r="BP48" i="4" s="1"/>
  <c r="BQ42" i="4"/>
  <c r="L42" i="4"/>
  <c r="BP42" i="4" s="1"/>
  <c r="BQ36" i="4"/>
  <c r="L36" i="4"/>
  <c r="BP36" i="4" s="1"/>
  <c r="L30" i="4"/>
  <c r="BP30" i="4" s="1"/>
  <c r="BQ30" i="4"/>
  <c r="BP24" i="4"/>
  <c r="L18" i="4"/>
  <c r="BP18" i="4" s="1"/>
  <c r="BQ18" i="4"/>
  <c r="BQ12" i="4"/>
  <c r="L12" i="4"/>
  <c r="BP12" i="4" s="1"/>
  <c r="CH19" i="2"/>
  <c r="DJ19" i="2" s="1"/>
  <c r="CH13" i="2"/>
  <c r="DJ13" i="2" s="1"/>
  <c r="L45" i="4"/>
  <c r="BP45" i="4" s="1"/>
  <c r="L39" i="4"/>
  <c r="BP39" i="4" s="1"/>
  <c r="L33" i="4"/>
  <c r="L27" i="4"/>
  <c r="L21" i="4"/>
  <c r="L15" i="4"/>
  <c r="BP15" i="4" s="1"/>
  <c r="L8" i="4"/>
  <c r="BQ43" i="4"/>
  <c r="BQ37" i="4"/>
  <c r="BQ31" i="4"/>
  <c r="BQ25" i="4"/>
  <c r="BQ19" i="4"/>
  <c r="BQ13" i="4"/>
  <c r="BV48" i="4"/>
  <c r="BV42" i="4"/>
  <c r="BV36" i="4"/>
  <c r="BV30" i="4"/>
  <c r="BV24" i="4"/>
  <c r="BV18" i="4"/>
  <c r="BV12" i="4"/>
  <c r="CA47" i="4"/>
  <c r="CA41" i="4"/>
  <c r="CA35" i="4"/>
  <c r="CA29" i="4"/>
  <c r="CA23" i="4"/>
  <c r="CA17" i="4"/>
  <c r="CA11" i="4"/>
  <c r="AN45" i="4"/>
  <c r="BG45" i="4" s="1"/>
  <c r="AN39" i="4"/>
  <c r="BG39" i="4" s="1"/>
  <c r="AN33" i="4"/>
  <c r="BG33" i="4" s="1"/>
  <c r="AN27" i="4"/>
  <c r="BG27" i="4" s="1"/>
  <c r="AN21" i="4"/>
  <c r="BG21" i="4" s="1"/>
  <c r="AN15" i="4"/>
  <c r="BG15" i="4" s="1"/>
  <c r="AN9" i="4"/>
  <c r="BG9" i="4" s="1"/>
  <c r="BI20" i="4"/>
  <c r="BG35" i="4"/>
  <c r="BG26" i="4"/>
  <c r="BG17" i="4"/>
  <c r="BG43" i="4"/>
  <c r="BG31" i="4"/>
  <c r="BG25" i="4"/>
  <c r="BG19" i="4"/>
  <c r="BG13" i="4"/>
  <c r="BI44" i="4"/>
  <c r="BI8" i="4"/>
  <c r="CH16" i="2"/>
  <c r="DJ16" i="2" s="1"/>
  <c r="CH10" i="2"/>
  <c r="DJ10" i="2" s="1"/>
  <c r="D38" i="4"/>
  <c r="D32" i="4"/>
  <c r="D26" i="4"/>
  <c r="BQ10" i="4"/>
  <c r="L10" i="4"/>
  <c r="BP10" i="4" s="1"/>
  <c r="I31" i="5"/>
  <c r="I25" i="5"/>
  <c r="I19" i="5"/>
  <c r="I13" i="5"/>
  <c r="CH15" i="2"/>
  <c r="DJ15" i="2" s="1"/>
  <c r="CH9" i="2"/>
  <c r="DJ9" i="2" s="1"/>
  <c r="D43" i="4"/>
  <c r="D37" i="4"/>
  <c r="D31" i="4"/>
  <c r="D25" i="4"/>
  <c r="D19" i="4"/>
  <c r="D13" i="4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H48" i="4"/>
  <c r="AE48" i="4"/>
  <c r="CI48" i="4" s="1"/>
  <c r="BH42" i="4"/>
  <c r="BH36" i="4"/>
  <c r="AE36" i="4"/>
  <c r="CI36" i="4" s="1"/>
  <c r="BH30" i="4"/>
  <c r="AE30" i="4"/>
  <c r="CI30" i="4" s="1"/>
  <c r="BH24" i="4"/>
  <c r="AE24" i="4"/>
  <c r="CI24" i="4" s="1"/>
  <c r="BH18" i="4"/>
  <c r="BH12" i="4"/>
  <c r="AE12" i="4"/>
  <c r="CI12" i="4" s="1"/>
  <c r="BI47" i="4"/>
  <c r="BI41" i="4"/>
  <c r="BI35" i="4"/>
  <c r="BI29" i="4"/>
  <c r="BI23" i="4"/>
  <c r="BI17" i="4"/>
  <c r="BI11" i="4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9" i="4"/>
  <c r="C1" i="8"/>
  <c r="B1" i="8"/>
  <c r="BH32" i="4" l="1"/>
  <c r="AE32" i="4"/>
  <c r="CI32" i="4" s="1"/>
  <c r="CQ19" i="1"/>
  <c r="CH19" i="1"/>
  <c r="DJ19" i="1" s="1"/>
  <c r="CQ13" i="1"/>
  <c r="CH13" i="1"/>
  <c r="DJ13" i="1" s="1"/>
  <c r="DJ17" i="1"/>
  <c r="AE17" i="4"/>
  <c r="CI17" i="4" s="1"/>
  <c r="AE42" i="4"/>
  <c r="CI42" i="4" s="1"/>
  <c r="BH19" i="4"/>
  <c r="AE19" i="4"/>
  <c r="CI19" i="4" s="1"/>
  <c r="BP33" i="4"/>
  <c r="AE10" i="4"/>
  <c r="CI10" i="4" s="1"/>
  <c r="CI20" i="4"/>
  <c r="CQ24" i="1"/>
  <c r="CH24" i="1"/>
  <c r="DJ24" i="1" s="1"/>
  <c r="CQ25" i="1"/>
  <c r="CH25" i="1"/>
  <c r="DJ25" i="1" s="1"/>
  <c r="CQ14" i="1"/>
  <c r="CH14" i="1"/>
  <c r="DJ14" i="1" s="1"/>
  <c r="DJ33" i="1"/>
  <c r="DJ27" i="1"/>
  <c r="CH16" i="1"/>
  <c r="DJ16" i="1" s="1"/>
  <c r="CQ16" i="1"/>
  <c r="CH34" i="1"/>
  <c r="DJ34" i="1" s="1"/>
  <c r="CQ34" i="1"/>
  <c r="BF15" i="1"/>
  <c r="CQ36" i="1"/>
  <c r="CH36" i="1"/>
  <c r="DJ36" i="1" s="1"/>
  <c r="CQ26" i="1"/>
  <c r="CH26" i="1"/>
  <c r="DJ26" i="1" s="1"/>
  <c r="BH13" i="4"/>
  <c r="AE13" i="4"/>
  <c r="CI13" i="4" s="1"/>
  <c r="AE39" i="4"/>
  <c r="CI39" i="4" s="1"/>
  <c r="BH39" i="4"/>
  <c r="BP9" i="4"/>
  <c r="BH25" i="4"/>
  <c r="AE25" i="4"/>
  <c r="CI25" i="4" s="1"/>
  <c r="BH26" i="4"/>
  <c r="AE26" i="4"/>
  <c r="CI26" i="4" s="1"/>
  <c r="AE9" i="4"/>
  <c r="CI9" i="4" s="1"/>
  <c r="BH9" i="4"/>
  <c r="BH27" i="4"/>
  <c r="AE27" i="4"/>
  <c r="CI27" i="4" s="1"/>
  <c r="AE45" i="4"/>
  <c r="CI45" i="4" s="1"/>
  <c r="BH45" i="4"/>
  <c r="CQ30" i="1"/>
  <c r="CH30" i="1"/>
  <c r="DJ30" i="1" s="1"/>
  <c r="CQ20" i="1"/>
  <c r="CH20" i="1"/>
  <c r="DJ20" i="1" s="1"/>
  <c r="CQ35" i="1"/>
  <c r="AE23" i="4"/>
  <c r="CI23" i="4" s="1"/>
  <c r="AE41" i="4"/>
  <c r="CI41" i="4" s="1"/>
  <c r="AE40" i="4"/>
  <c r="CI40" i="4" s="1"/>
  <c r="CQ23" i="1"/>
  <c r="CQ29" i="1"/>
  <c r="BF21" i="1"/>
  <c r="DJ21" i="1" s="1"/>
  <c r="DJ15" i="1"/>
  <c r="BP8" i="4"/>
  <c r="AE8" i="4"/>
  <c r="CI8" i="4" s="1"/>
  <c r="BH38" i="4"/>
  <c r="AE38" i="4"/>
  <c r="CI38" i="4" s="1"/>
  <c r="CQ31" i="1"/>
  <c r="CH31" i="1"/>
  <c r="DJ31" i="1" s="1"/>
  <c r="BH15" i="4"/>
  <c r="AE15" i="4"/>
  <c r="CI15" i="4" s="1"/>
  <c r="AE33" i="4"/>
  <c r="CI33" i="4" s="1"/>
  <c r="BH33" i="4"/>
  <c r="BF19" i="1"/>
  <c r="CQ32" i="1"/>
  <c r="CH32" i="1"/>
  <c r="DJ32" i="1" s="1"/>
  <c r="AE18" i="4"/>
  <c r="CI18" i="4" s="1"/>
  <c r="BH43" i="4"/>
  <c r="AE43" i="4"/>
  <c r="CI43" i="4" s="1"/>
  <c r="BP21" i="4"/>
  <c r="AE46" i="4"/>
  <c r="CI46" i="4" s="1"/>
  <c r="CQ12" i="1"/>
  <c r="CH12" i="1"/>
  <c r="DJ12" i="1" s="1"/>
  <c r="CQ17" i="1"/>
  <c r="DJ9" i="1"/>
  <c r="CH10" i="1"/>
  <c r="DJ10" i="1" s="1"/>
  <c r="CQ10" i="1"/>
  <c r="CH28" i="1"/>
  <c r="DJ28" i="1" s="1"/>
  <c r="CQ28" i="1"/>
  <c r="BH31" i="4"/>
  <c r="AE31" i="4"/>
  <c r="CI31" i="4" s="1"/>
  <c r="CH22" i="1"/>
  <c r="DJ22" i="1" s="1"/>
  <c r="CQ22" i="1"/>
  <c r="BH37" i="4"/>
  <c r="AE37" i="4"/>
  <c r="CI37" i="4" s="1"/>
  <c r="BP27" i="4"/>
  <c r="BH21" i="4"/>
  <c r="AE21" i="4"/>
  <c r="CI21" i="4" s="1"/>
  <c r="CQ18" i="1"/>
  <c r="CH18" i="1"/>
  <c r="DJ18" i="1" s="1"/>
  <c r="CQ8" i="1"/>
  <c r="CH8" i="1"/>
  <c r="DJ8" i="1" s="1"/>
  <c r="AE35" i="4"/>
  <c r="CI35" i="4" s="1"/>
  <c r="AE22" i="4"/>
  <c r="CI22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Z7" i="3" s="1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AS7" i="2"/>
  <c r="DG7" i="1"/>
  <c r="Z7" i="1"/>
  <c r="CF7" i="4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Z7" i="1"/>
  <c r="CK7" i="1"/>
  <c r="AD7" i="1"/>
  <c r="CL7" i="2"/>
  <c r="BY7" i="4"/>
  <c r="AB7" i="1"/>
  <c r="AN7" i="1" l="1"/>
  <c r="BJ7" i="4"/>
  <c r="BR7" i="4"/>
  <c r="BU7" i="2"/>
  <c r="Z7" i="2"/>
  <c r="Y7" i="2"/>
  <c r="CT7" i="2"/>
  <c r="BP7" i="2"/>
  <c r="DH7" i="2"/>
  <c r="CW7" i="2"/>
  <c r="AA7" i="2"/>
  <c r="DC7" i="2"/>
  <c r="N7" i="2"/>
  <c r="M7" i="2" s="1"/>
  <c r="CS7" i="2"/>
  <c r="CY7" i="2"/>
  <c r="DA7" i="2"/>
  <c r="DI7" i="2"/>
  <c r="CX7" i="2"/>
  <c r="CM7" i="2"/>
  <c r="BZ7" i="2"/>
  <c r="D7" i="6"/>
  <c r="BO7" i="4"/>
  <c r="BX7" i="4"/>
  <c r="BM7" i="4"/>
  <c r="AL7" i="5"/>
  <c r="BN7" i="4"/>
  <c r="BW7" i="4"/>
  <c r="CD7" i="4"/>
  <c r="BK7" i="4"/>
  <c r="CO7" i="1"/>
  <c r="CX7" i="1"/>
  <c r="AD7" i="5"/>
  <c r="V7" i="5"/>
  <c r="AC7" i="3"/>
  <c r="Q7" i="5"/>
  <c r="AB7" i="3"/>
  <c r="AA7" i="3"/>
  <c r="E7" i="1"/>
  <c r="D7" i="1" s="1"/>
  <c r="BL7" i="4"/>
  <c r="CB7" i="4"/>
  <c r="N7" i="5"/>
  <c r="W7" i="4"/>
  <c r="AC7" i="1"/>
  <c r="AG7" i="4"/>
  <c r="AF7" i="4" s="1"/>
  <c r="BE7" i="5"/>
  <c r="R7" i="4"/>
  <c r="BZ7" i="4"/>
  <c r="BT7" i="4"/>
  <c r="CH7" i="4"/>
  <c r="CV7" i="1"/>
  <c r="AX7" i="1"/>
  <c r="AO7" i="4"/>
  <c r="CL7" i="1"/>
  <c r="CY7" i="1"/>
  <c r="CC7" i="4"/>
  <c r="N7" i="1"/>
  <c r="H7" i="5"/>
  <c r="AT7" i="5"/>
  <c r="AT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BO7" i="2"/>
  <c r="CR7" i="2"/>
  <c r="CI7" i="2"/>
  <c r="CH7" i="2"/>
  <c r="CJ7" i="2"/>
  <c r="D7" i="2"/>
  <c r="V7" i="2" s="1"/>
  <c r="AM7" i="2"/>
  <c r="CQ7" i="2" s="1"/>
  <c r="DB7" i="2"/>
  <c r="W7" i="1"/>
  <c r="M7" i="1"/>
  <c r="V7" i="1" s="1"/>
  <c r="AM7" i="1"/>
  <c r="BF7" i="1" s="1"/>
  <c r="CA7" i="4"/>
  <c r="CI7" i="1"/>
  <c r="DB7" i="1"/>
  <c r="BI7" i="4"/>
  <c r="BV7" i="4"/>
  <c r="AN7" i="4"/>
  <c r="BG7" i="4" s="1"/>
  <c r="D7" i="4"/>
  <c r="I7" i="5"/>
  <c r="CW7" i="1"/>
  <c r="V7" i="3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CQ7" i="1"/>
  <c r="AE7" i="4"/>
  <c r="CI7" i="4" s="1"/>
  <c r="BH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<sst xmlns="http://schemas.openxmlformats.org/spreadsheetml/2006/main" count="2290" uniqueCount="413">
  <si>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</si>
  <si>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</si>
  <si>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</si>
  <si>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</si>
  <si>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</si>
  <si>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</si>
  <si>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</si>
  <si>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</si>
  <si>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</si>
  <si>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</si>
  <si>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</si>
  <si>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</si>
  <si>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</si>
  <si>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</si>
  <si>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</si>
  <si>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</si>
  <si>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</si>
  <si>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</si>
  <si>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</si>
  <si>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</si>
  <si>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</si>
  <si>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</si>
  <si>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</si>
  <si>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</si>
  <si>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</si>
  <si>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</si>
  <si>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</si>
  <si>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</si>
  <si>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</si>
  <si>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</si>
  <si>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</si>
  <si>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</si>
  <si>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</si>
  <si>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</si>
  <si>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</si>
  <si>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</si>
  <si>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</si>
  <si>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</si>
  <si>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</si>
  <si>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</si>
  <si>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</si>
  <si>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</si>
  <si>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</si>
  <si>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</si>
  <si>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</si>
  <si>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</si>
  <si>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</si>
  <si>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</si>
  <si>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</si>
  <si>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</si>
  <si>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</si>
  <si>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</si>
  <si>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</si>
  <si>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</si>
  <si>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</si>
  <si>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</si>
  <si>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</si>
  <si>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</si>
  <si>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</si>
  <si>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</si>
  <si>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</si>
  <si>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</si>
  <si>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</si>
  <si>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</si>
  <si>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</si>
  <si>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</si>
  <si>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</si>
  <si>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</si>
  <si>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</si>
  <si>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</si>
  <si>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</si>
  <si>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</si>
  <si>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</si>
  <si>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</si>
  <si>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</si>
  <si>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</si>
  <si>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</si>
  <si>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</si>
  <si>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</si>
  <si>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</si>
  <si>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</si>
  <si>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</si>
  <si>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</si>
  <si>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</si>
  <si>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</si>
  <si>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</si>
  <si>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</si>
  <si>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</si>
  <si>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</si>
  <si>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</si>
  <si>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</si>
  <si>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</si>
  <si>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</si>
  <si>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</si>
  <si>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</si>
  <si>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</si>
  <si>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</si>
  <si>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</si>
  <si>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</si>
  <si>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</si>
  <si>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</si>
  <si>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</si>
  <si>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</si>
  <si>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</si>
  <si>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</si>
  <si>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</si>
  <si>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</si>
  <si>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</si>
  <si>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</si>
  <si>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</si>
  <si>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</si>
  <si>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</si>
  <si>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</si>
  <si>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</si>
  <si>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</si>
  <si>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</si>
  <si>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</si>
  <si>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</si>
  <si>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</si>
  <si>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</si>
  <si>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</si>
  <si>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</si>
  <si>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</si>
  <si>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</si>
  <si>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</si>
  <si>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</si>
  <si>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</si>
  <si>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</si>
  <si>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</si>
  <si>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</si>
  <si>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</si>
  <si>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</si>
  <si>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</si>
  <si>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</si>
  <si>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</si>
  <si>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</si>
  <si>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</si>
  <si>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</si>
  <si>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</si>
  <si>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</si>
  <si>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</si>
  <si>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</si>
  <si>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</si>
  <si>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</si>
  <si>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</si>
  <si>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</si>
  <si>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</si>
  <si>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</si>
  <si>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</si>
  <si>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</si>
  <si>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</si>
  <si>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</si>
  <si>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</si>
  <si>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</si>
  <si>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</si>
  <si>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</si>
  <si>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</si>
  <si>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</si>
  <si>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</si>
  <si>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</si>
  <si>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</si>
  <si>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</si>
  <si>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</si>
  <si>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</si>
  <si>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</si>
  <si>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</si>
  <si>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</si>
  <si>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</si>
  <si>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</si>
  <si>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</si>
  <si>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</si>
  <si>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</si>
  <si>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</si>
  <si>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</si>
  <si>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</si>
  <si>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</si>
  <si>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</si>
  <si>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</si>
  <si>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</si>
  <si>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</si>
  <si>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</si>
  <si>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</si>
  <si>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</si>
  <si>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</si>
  <si>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</si>
  <si>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</si>
  <si>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</si>
  <si>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</si>
  <si>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</si>
  <si>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</si>
  <si>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</si>
  <si>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</si>
  <si>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</si>
  <si>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</si>
  <si>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</si>
  <si>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</si>
  <si>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</si>
  <si>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</si>
  <si>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</si>
  <si>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</si>
  <si>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</si>
  <si>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</si>
  <si>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</si>
  <si>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</si>
  <si>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</si>
  <si>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</si>
  <si>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</si>
  <si>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</si>
  <si>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</si>
  <si>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</si>
  <si>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</si>
  <si>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</si>
  <si>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</si>
  <si>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</si>
  <si>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</si>
  <si>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</si>
  <si>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</si>
  <si>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</si>
  <si>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</si>
  <si>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</si>
  <si>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</si>
  <si>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</si>
  <si>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</si>
  <si>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</si>
  <si>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</si>
  <si>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</si>
  <si>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</si>
  <si>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</si>
  <si>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</si>
  <si>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</si>
  <si>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</si>
  <si>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</si>
  <si>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</si>
  <si>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</si>
  <si>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</si>
  <si>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</si>
  <si>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</si>
  <si>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</si>
  <si>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</si>
  <si>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</si>
  <si>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</si>
  <si>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</si>
  <si>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</si>
  <si>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</si>
  <si>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</si>
  <si>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</si>
  <si>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</si>
  <si>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</si>
  <si>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</si>
  <si>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</si>
  <si>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</si>
  <si>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</si>
  <si>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</si>
  <si>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</si>
  <si>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</si>
  <si>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</si>
  <si>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</si>
  <si>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</si>
  <si>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</si>
  <si>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</si>
  <si>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</si>
  <si>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</si>
  <si>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</si>
  <si>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</si>
  <si>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</si>
  <si>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</si>
  <si>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</si>
  <si>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</si>
  <si>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</si>
  <si>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</si>
  <si>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</si>
  <si>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</si>
  <si>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</si>
  <si>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</si>
  <si>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</si>
  <si>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</si>
  <si>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</si>
  <si>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</si>
  <si>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</si>
  <si>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</si>
  <si>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</si>
  <si>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</si>
  <si>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</si>
  <si>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</si>
  <si>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</si>
  <si>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</si>
  <si>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</si>
  <si>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</si>
  <si>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</si>
  <si>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</si>
  <si>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</si>
  <si>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</si>
  <si>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</si>
  <si>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</si>
  <si>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</si>
  <si>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</si>
  <si>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</si>
  <si>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</si>
  <si>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</si>
  <si>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</si>
  <si>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</si>
  <si>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</si>
  <si>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</si>
  <si>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</si>
  <si>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</si>
  <si>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</si>
  <si>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</si>
  <si>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</si>
  <si>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</si>
  <si>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</si>
  <si>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</si>
  <si>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</si>
  <si>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</si>
  <si>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</si>
  <si>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</si>
  <si>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</si>
  <si>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</si>
  <si>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24000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</si>
  <si>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</si>
  <si>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</si>
  <si>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</si>
  <si>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</si>
  <si>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</si>
  <si>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</si>
  <si>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</si>
  <si>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</si>
  <si>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</si>
  <si>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</si>
  <si>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</si>
  <si>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</si>
  <si>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</si>
  <si>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</si>
  <si>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</si>
  <si>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</si>
  <si>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</si>
  <si>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</si>
  <si>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</si>
  <si>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</si>
  <si>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</si>
  <si>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</si>
  <si>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</si>
  <si>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</si>
  <si>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</si>
  <si>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</si>
  <si>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</si>
  <si>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</si>
  <si>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</si>
  <si>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</si>
  <si>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</si>
  <si>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</si>
  <si>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</si>
  <si>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</si>
  <si>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</si>
  <si>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24936</t>
  </si>
  <si>
    <t>東紀州環境施設組合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</si>
  <si>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</si>
  <si>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</si>
  <si>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</si>
  <si>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</si>
  <si>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</si>
  <si>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</si>
  <si>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</si>
  <si>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</si>
  <si>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</si>
  <si>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</si>
  <si>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</si>
  <si>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</si>
  <si>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</si>
  <si>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</si>
  <si>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</si>
  <si>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</si>
  <si>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</si>
  <si>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</si>
  <si>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</si>
  <si>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</si>
  <si>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</si>
  <si>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</si>
  <si>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</si>
  <si>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</si>
  <si>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</si>
  <si>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</si>
  <si>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</si>
  <si>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</si>
  <si>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</si>
  <si>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</si>
  <si>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</si>
  <si>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</si>
  <si>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</si>
  <si>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</si>
  <si>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</si>
  <si>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</si>
  <si>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</si>
  <si>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</si>
  <si>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</si>
  <si>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</si>
  <si>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</si>
  <si>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</si>
  <si>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</si>
  <si>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</si>
  <si>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</si>
  <si>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</si>
  <si>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</si>
  <si>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</si>
  <si>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</si>
  <si>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</si>
  <si>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</si>
  <si>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</si>
  <si>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</si>
  <si>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</si>
  <si>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</si>
  <si>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</si>
  <si>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紀南環境衛生施設組合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</si>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</sst>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26</v>
      </c>
      <c r="B7" s="154" t="s">
        <v>317</v>
      </c>
      <c r="C7" s="138" t="s">
        <v>33</v>
      </c>
      <c r="D7" s="140">
        <f>SUM(E7,+L7)</f>
        <v>28463733</v>
      </c>
      <c r="E7" s="140">
        <f>SUM(F7:I7,K7)</f>
        <v>4476423</v>
      </c>
      <c r="F7" s="140">
        <f>SUM(F$8:F$207)</f>
        <v>30616</v>
      </c>
      <c r="G7" s="140">
        <f>SUM(G$8:G$207)</f>
        <v>15103</v>
      </c>
      <c r="H7" s="140">
        <f>SUM(H$8:H$207)</f>
        <v>743900</v>
      </c>
      <c r="I7" s="140">
        <f>SUM(I$8:I$207)</f>
        <v>2022608</v>
      </c>
      <c r="J7" s="143" t="s">
        <v>314</v>
      </c>
      <c r="K7" s="140">
        <f>SUM(K$8:K$207)</f>
        <v>1664196</v>
      </c>
      <c r="L7" s="140">
        <f>SUM(L$8:L$207)</f>
        <v>23987310</v>
      </c>
      <c r="M7" s="140">
        <f>SUM(N7,+U7)</f>
        <v>5177783</v>
      </c>
      <c r="N7" s="140">
        <f>SUM(O7:R7,T7)</f>
        <v>347136</v>
      </c>
      <c r="O7" s="140">
        <f>SUM(O$8:O$207)</f>
        <v>36369</v>
      </c>
      <c r="P7" s="140">
        <f>SUM(P$8:P$207)</f>
        <v>6050</v>
      </c>
      <c r="Q7" s="140">
        <f>SUM(Q$8:Q$207)</f>
        <v>25100</v>
      </c>
      <c r="R7" s="140">
        <f>SUM(R$8:R$207)</f>
        <v>236040</v>
      </c>
      <c r="S7" s="143" t="s">
        <v>314</v>
      </c>
      <c r="T7" s="140">
        <f>SUM(T$8:T$207)</f>
        <v>43577</v>
      </c>
      <c r="U7" s="140">
        <f>SUM(U$8:U$207)</f>
        <v>4830647</v>
      </c>
      <c r="V7" s="140">
        <f t="shared" ref="V7:AA7" si="0">+SUM(D7,M7)</f>
        <v>33641516</v>
      </c>
      <c r="W7" s="140">
        <f t="shared" si="0"/>
        <v>4823559</v>
      </c>
      <c r="X7" s="140">
        <f t="shared" si="0"/>
        <v>66985</v>
      </c>
      <c r="Y7" s="140">
        <f t="shared" si="0"/>
        <v>21153</v>
      </c>
      <c r="Z7" s="140">
        <f t="shared" si="0"/>
        <v>769000</v>
      </c>
      <c r="AA7" s="140">
        <f t="shared" si="0"/>
        <v>2258648</v>
      </c>
      <c r="AB7" s="142" t="str">
        <f>IF(+SUM(J7,S7)=0,"-",+SUM(J7,S7))</f>
        <v>-</v>
      </c>
      <c r="AC7" s="140">
        <f>+SUM(K7,T7)</f>
        <v>1707773</v>
      </c>
      <c r="AD7" s="140">
        <f>+SUM(L7,U7)</f>
        <v>28817957</v>
      </c>
      <c r="AE7" s="140">
        <f>SUM(AF7,+AK7)</f>
        <v>1858871</v>
      </c>
      <c r="AF7" s="140">
        <f>SUM(AG7:AJ7)</f>
        <v>1854112</v>
      </c>
      <c r="AG7" s="140">
        <f t="shared" ref="AG7:AL7" si="1">SUM(AG$8:AG$207)</f>
        <v>50160</v>
      </c>
      <c r="AH7" s="140">
        <f t="shared" si="1"/>
        <v>813898</v>
      </c>
      <c r="AI7" s="140">
        <f t="shared" si="1"/>
        <v>983294</v>
      </c>
      <c r="AJ7" s="140">
        <f t="shared" si="1"/>
        <v>6760</v>
      </c>
      <c r="AK7" s="140">
        <f t="shared" si="1"/>
        <v>4759</v>
      </c>
      <c r="AL7" s="140">
        <f t="shared" si="1"/>
        <v>2098264</v>
      </c>
      <c r="AM7" s="140">
        <f>SUM(AN7,AS7,AW7,AX7,BD7)</f>
        <v>19795109</v>
      </c>
      <c r="AN7" s="140">
        <f>SUM(AO7:AR7)</f>
        <v>3992149</v>
      </c>
      <c r="AO7" s="140">
        <f>SUM(AO$8:AO$207)</f>
        <v>1335342</v>
      </c>
      <c r="AP7" s="140">
        <f>SUM(AP$8:AP$207)</f>
        <v>2052941</v>
      </c>
      <c r="AQ7" s="140">
        <f>SUM(AQ$8:AQ$207)</f>
        <v>499691</v>
      </c>
      <c r="AR7" s="140">
        <f>SUM(AR$8:AR$207)</f>
        <v>104175</v>
      </c>
      <c r="AS7" s="140">
        <f>SUM(AT7:AV7)</f>
        <v>2397492</v>
      </c>
      <c r="AT7" s="140">
        <f>SUM(AT$8:AT$207)</f>
        <v>468680</v>
      </c>
      <c r="AU7" s="140">
        <f>SUM(AU$8:AU$207)</f>
        <v>1667483</v>
      </c>
      <c r="AV7" s="140">
        <f>SUM(AV$8:AV$207)</f>
        <v>261329</v>
      </c>
      <c r="AW7" s="140">
        <f>SUM(AW$8:AW$207)</f>
        <v>137545</v>
      </c>
      <c r="AX7" s="140">
        <f>SUM(AY7:BB7)</f>
        <v>13230388</v>
      </c>
      <c r="AY7" s="140">
        <f t="shared" ref="AY7:BE7" si="2">SUM(AY$8:AY$207)</f>
        <v>6143732</v>
      </c>
      <c r="AZ7" s="140">
        <f t="shared" si="2"/>
        <v>6523644</v>
      </c>
      <c r="BA7" s="140">
        <f t="shared" si="2"/>
        <v>393630</v>
      </c>
      <c r="BB7" s="140">
        <f t="shared" si="2"/>
        <v>169382</v>
      </c>
      <c r="BC7" s="140">
        <f t="shared" si="2"/>
        <v>3323567</v>
      </c>
      <c r="BD7" s="140">
        <f t="shared" si="2"/>
        <v>37535</v>
      </c>
      <c r="BE7" s="140">
        <f t="shared" si="2"/>
        <v>1387922</v>
      </c>
      <c r="BF7" s="140">
        <f>SUM(AE7,+AM7,+BE7)</f>
        <v>23041902</v>
      </c>
      <c r="BG7" s="140">
        <f>SUM(BH7,+BM7)</f>
        <v>126994</v>
      </c>
      <c r="BH7" s="140">
        <f>SUM(BI7:BL7)</f>
        <v>126994</v>
      </c>
      <c r="BI7" s="140">
        <f t="shared" ref="BI7:BN7" si="3">SUM(BI$8:BI$207)</f>
        <v>0</v>
      </c>
      <c r="BJ7" s="140">
        <f t="shared" si="3"/>
        <v>43670</v>
      </c>
      <c r="BK7" s="140">
        <f t="shared" si="3"/>
        <v>0</v>
      </c>
      <c r="BL7" s="140">
        <f t="shared" si="3"/>
        <v>83324</v>
      </c>
      <c r="BM7" s="140">
        <f t="shared" si="3"/>
        <v>0</v>
      </c>
      <c r="BN7" s="140">
        <f t="shared" si="3"/>
        <v>0</v>
      </c>
      <c r="BO7" s="140">
        <f>SUM(BP7,BU7,BY7,BZ7,CF7)</f>
        <v>2405508</v>
      </c>
      <c r="BP7" s="140">
        <f>SUM(BQ7:BT7)</f>
        <v>396304</v>
      </c>
      <c r="BQ7" s="140">
        <f>SUM(BQ$8:BQ$207)</f>
        <v>241523</v>
      </c>
      <c r="BR7" s="140">
        <f>SUM(BR$8:BR$207)</f>
        <v>64843</v>
      </c>
      <c r="BS7" s="140">
        <f>SUM(BS$8:BS$207)</f>
        <v>48533</v>
      </c>
      <c r="BT7" s="140">
        <f>SUM(BT$8:BT$207)</f>
        <v>41405</v>
      </c>
      <c r="BU7" s="140">
        <f>SUM(BV7:BX7)</f>
        <v>393889</v>
      </c>
      <c r="BV7" s="140">
        <f>SUM(BV$8:BV$207)</f>
        <v>37869</v>
      </c>
      <c r="BW7" s="140">
        <f>SUM(BW$8:BW$207)</f>
        <v>310997</v>
      </c>
      <c r="BX7" s="140">
        <f>SUM(BX$8:BX$207)</f>
        <v>45023</v>
      </c>
      <c r="BY7" s="140">
        <f>SUM(BY$8:BY$207)</f>
        <v>0</v>
      </c>
      <c r="BZ7" s="140">
        <f>SUM(CA7:CD7)</f>
        <v>1614963</v>
      </c>
      <c r="CA7" s="140">
        <f t="shared" ref="CA7:CG7" si="4">SUM(CA$8:CA$207)</f>
        <v>455235</v>
      </c>
      <c r="CB7" s="140">
        <f t="shared" si="4"/>
        <v>1101100</v>
      </c>
      <c r="CC7" s="140">
        <f t="shared" si="4"/>
        <v>23040</v>
      </c>
      <c r="CD7" s="140">
        <f t="shared" si="4"/>
        <v>35588</v>
      </c>
      <c r="CE7" s="140">
        <f t="shared" si="4"/>
        <v>2473703</v>
      </c>
      <c r="CF7" s="140">
        <f t="shared" si="4"/>
        <v>352</v>
      </c>
      <c r="CG7" s="140">
        <f t="shared" si="4"/>
        <v>171578</v>
      </c>
      <c r="CH7" s="140">
        <f>SUM(BG7,+BO7,+CG7)</f>
        <v>2704080</v>
      </c>
      <c r="CI7" s="140">
        <f t="shared" ref="CI7:DJ7" si="5">SUM(AE7,+BG7)</f>
        <v>1985865</v>
      </c>
      <c r="CJ7" s="140">
        <f t="shared" si="5"/>
        <v>1981106</v>
      </c>
      <c r="CK7" s="140">
        <f t="shared" si="5"/>
        <v>50160</v>
      </c>
      <c r="CL7" s="140">
        <f t="shared" si="5"/>
        <v>857568</v>
      </c>
      <c r="CM7" s="140">
        <f t="shared" si="5"/>
        <v>983294</v>
      </c>
      <c r="CN7" s="140">
        <f t="shared" si="5"/>
        <v>90084</v>
      </c>
      <c r="CO7" s="140">
        <f t="shared" si="5"/>
        <v>4759</v>
      </c>
      <c r="CP7" s="140">
        <f t="shared" si="5"/>
        <v>2098264</v>
      </c>
      <c r="CQ7" s="140">
        <f t="shared" si="5"/>
        <v>22200617</v>
      </c>
      <c r="CR7" s="140">
        <f t="shared" si="5"/>
        <v>4388453</v>
      </c>
      <c r="CS7" s="140">
        <f t="shared" si="5"/>
        <v>1576865</v>
      </c>
      <c r="CT7" s="140">
        <f t="shared" si="5"/>
        <v>2117784</v>
      </c>
      <c r="CU7" s="140">
        <f t="shared" si="5"/>
        <v>548224</v>
      </c>
      <c r="CV7" s="140">
        <f t="shared" si="5"/>
        <v>145580</v>
      </c>
      <c r="CW7" s="140">
        <f t="shared" si="5"/>
        <v>2791381</v>
      </c>
      <c r="CX7" s="140">
        <f t="shared" si="5"/>
        <v>506549</v>
      </c>
      <c r="CY7" s="140">
        <f t="shared" si="5"/>
        <v>1978480</v>
      </c>
      <c r="CZ7" s="140">
        <f t="shared" si="5"/>
        <v>306352</v>
      </c>
      <c r="DA7" s="140">
        <f t="shared" si="5"/>
        <v>137545</v>
      </c>
      <c r="DB7" s="140">
        <f t="shared" si="5"/>
        <v>14845351</v>
      </c>
      <c r="DC7" s="140">
        <f t="shared" si="5"/>
        <v>6598967</v>
      </c>
      <c r="DD7" s="140">
        <f t="shared" si="5"/>
        <v>7624744</v>
      </c>
      <c r="DE7" s="140">
        <f t="shared" si="5"/>
        <v>416670</v>
      </c>
      <c r="DF7" s="140">
        <f t="shared" si="5"/>
        <v>204970</v>
      </c>
      <c r="DG7" s="140">
        <f t="shared" si="5"/>
        <v>5797270</v>
      </c>
      <c r="DH7" s="140">
        <f t="shared" si="5"/>
        <v>37887</v>
      </c>
      <c r="DI7" s="140">
        <f t="shared" si="5"/>
        <v>1559500</v>
      </c>
      <c r="DJ7" s="140">
        <f t="shared" si="5"/>
        <v>25745982</v>
      </c>
    </row>
    <row r="8" spans="1:114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4665544</v>
      </c>
      <c r="E8" s="121">
        <f>SUM(F8:I8,K8)</f>
        <v>467641</v>
      </c>
      <c r="F8" s="121">
        <v>0</v>
      </c>
      <c r="G8" s="121">
        <v>0</v>
      </c>
      <c r="H8" s="121">
        <v>0</v>
      </c>
      <c r="I8" s="121">
        <v>413216</v>
      </c>
      <c r="J8" s="122" t="s">
        <v>412</v>
      </c>
      <c r="K8" s="121">
        <v>54425</v>
      </c>
      <c r="L8" s="121">
        <v>4197903</v>
      </c>
      <c r="M8" s="121">
        <f>SUM(N8,+U8)</f>
        <v>700495</v>
      </c>
      <c r="N8" s="121">
        <f>SUM(O8:R8,T8)</f>
        <v>8518</v>
      </c>
      <c r="O8" s="121">
        <v>0</v>
      </c>
      <c r="P8" s="121">
        <v>0</v>
      </c>
      <c r="Q8" s="121">
        <v>0</v>
      </c>
      <c r="R8" s="121">
        <v>8518</v>
      </c>
      <c r="S8" s="122" t="s">
        <v>412</v>
      </c>
      <c r="T8" s="121">
        <v>0</v>
      </c>
      <c r="U8" s="121">
        <v>691977</v>
      </c>
      <c r="V8" s="121">
        <f>+SUM(D8,M8)</f>
        <v>5366039</v>
      </c>
      <c r="W8" s="121">
        <f>+SUM(E8,N8)</f>
        <v>476159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421734</v>
      </c>
      <c r="AB8" s="122" t="str">
        <f>IF(+SUM(J8,S8)=0,"-",+SUM(J8,S8))</f>
        <v>-</v>
      </c>
      <c r="AC8" s="121">
        <f>+SUM(K8,T8)</f>
        <v>54425</v>
      </c>
      <c r="AD8" s="121">
        <f>+SUM(L8,U8)</f>
        <v>4889880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4531624</v>
      </c>
      <c r="AN8" s="121">
        <f>SUM(AO8:AR8)</f>
        <v>562185</v>
      </c>
      <c r="AO8" s="121">
        <v>249569</v>
      </c>
      <c r="AP8" s="121">
        <v>263835</v>
      </c>
      <c r="AQ8" s="121">
        <v>48781</v>
      </c>
      <c r="AR8" s="121">
        <v>0</v>
      </c>
      <c r="AS8" s="121">
        <f>SUM(AT8:AV8)</f>
        <v>325163</v>
      </c>
      <c r="AT8" s="121">
        <v>26602</v>
      </c>
      <c r="AU8" s="121">
        <v>246214</v>
      </c>
      <c r="AV8" s="121">
        <v>52347</v>
      </c>
      <c r="AW8" s="121">
        <v>0</v>
      </c>
      <c r="AX8" s="121">
        <f>SUM(AY8:BB8)</f>
        <v>3644276</v>
      </c>
      <c r="AY8" s="121">
        <v>1829757</v>
      </c>
      <c r="AZ8" s="121">
        <v>1646798</v>
      </c>
      <c r="BA8" s="121">
        <v>167721</v>
      </c>
      <c r="BB8" s="121">
        <v>0</v>
      </c>
      <c r="BC8" s="121">
        <v>0</v>
      </c>
      <c r="BD8" s="121">
        <v>0</v>
      </c>
      <c r="BE8" s="121">
        <v>133920</v>
      </c>
      <c r="BF8" s="121">
        <f>SUM(AE8,+AM8,+BE8)</f>
        <v>4665544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665883</v>
      </c>
      <c r="BP8" s="121">
        <f>SUM(BQ8:BT8)</f>
        <v>75063</v>
      </c>
      <c r="BQ8" s="121">
        <v>75063</v>
      </c>
      <c r="BR8" s="121">
        <v>0</v>
      </c>
      <c r="BS8" s="121">
        <v>0</v>
      </c>
      <c r="BT8" s="121">
        <v>0</v>
      </c>
      <c r="BU8" s="121">
        <f>SUM(BV8:BX8)</f>
        <v>166445</v>
      </c>
      <c r="BV8" s="121">
        <v>0</v>
      </c>
      <c r="BW8" s="121">
        <v>166445</v>
      </c>
      <c r="BX8" s="121">
        <v>0</v>
      </c>
      <c r="BY8" s="121">
        <v>0</v>
      </c>
      <c r="BZ8" s="121">
        <f>SUM(CA8:CD8)</f>
        <v>424375</v>
      </c>
      <c r="CA8" s="121">
        <v>1398</v>
      </c>
      <c r="CB8" s="121">
        <v>419189</v>
      </c>
      <c r="CC8" s="121">
        <v>3774</v>
      </c>
      <c r="CD8" s="121">
        <v>14</v>
      </c>
      <c r="CE8" s="121">
        <v>0</v>
      </c>
      <c r="CF8" s="121">
        <v>0</v>
      </c>
      <c r="CG8" s="121">
        <v>34612</v>
      </c>
      <c r="CH8" s="121">
        <f>SUM(BG8,+BO8,+CG8)</f>
        <v>700495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5197507</v>
      </c>
      <c r="CR8" s="121">
        <f>SUM(AN8,+BP8)</f>
        <v>637248</v>
      </c>
      <c r="CS8" s="121">
        <f>SUM(AO8,+BQ8)</f>
        <v>324632</v>
      </c>
      <c r="CT8" s="121">
        <f>SUM(AP8,+BR8)</f>
        <v>263835</v>
      </c>
      <c r="CU8" s="121">
        <f>SUM(AQ8,+BS8)</f>
        <v>48781</v>
      </c>
      <c r="CV8" s="121">
        <f>SUM(AR8,+BT8)</f>
        <v>0</v>
      </c>
      <c r="CW8" s="121">
        <f>SUM(AS8,+BU8)</f>
        <v>491608</v>
      </c>
      <c r="CX8" s="121">
        <f>SUM(AT8,+BV8)</f>
        <v>26602</v>
      </c>
      <c r="CY8" s="121">
        <f>SUM(AU8,+BW8)</f>
        <v>412659</v>
      </c>
      <c r="CZ8" s="121">
        <f>SUM(AV8,+BX8)</f>
        <v>52347</v>
      </c>
      <c r="DA8" s="121">
        <f>SUM(AW8,+BY8)</f>
        <v>0</v>
      </c>
      <c r="DB8" s="121">
        <f>SUM(AX8,+BZ8)</f>
        <v>4068651</v>
      </c>
      <c r="DC8" s="121">
        <f>SUM(AY8,+CA8)</f>
        <v>1831155</v>
      </c>
      <c r="DD8" s="121">
        <f>SUM(AZ8,+CB8)</f>
        <v>2065987</v>
      </c>
      <c r="DE8" s="121">
        <f>SUM(BA8,+CC8)</f>
        <v>171495</v>
      </c>
      <c r="DF8" s="121">
        <f>SUM(BB8,+CD8)</f>
        <v>14</v>
      </c>
      <c r="DG8" s="121">
        <f>SUM(BC8,+CE8)</f>
        <v>0</v>
      </c>
      <c r="DH8" s="121">
        <f>SUM(BD8,+CF8)</f>
        <v>0</v>
      </c>
      <c r="DI8" s="121">
        <f>SUM(BE8,+CG8)</f>
        <v>168532</v>
      </c>
      <c r="DJ8" s="121">
        <f>SUM(BF8,+CH8)</f>
        <v>5366039</v>
      </c>
    </row>
    <row r="9" spans="1:114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3496993</v>
      </c>
      <c r="E9" s="121">
        <f>SUM(F9:I9,K9)</f>
        <v>1108969</v>
      </c>
      <c r="F9" s="121">
        <v>0</v>
      </c>
      <c r="G9" s="121">
        <v>0</v>
      </c>
      <c r="H9" s="121">
        <v>0</v>
      </c>
      <c r="I9" s="121">
        <v>536678</v>
      </c>
      <c r="J9" s="122" t="s">
        <v>412</v>
      </c>
      <c r="K9" s="121">
        <v>572291</v>
      </c>
      <c r="L9" s="121">
        <v>2388024</v>
      </c>
      <c r="M9" s="121">
        <f>SUM(N9,+U9)</f>
        <v>629043</v>
      </c>
      <c r="N9" s="121">
        <f>SUM(O9:R9,T9)</f>
        <v>80676</v>
      </c>
      <c r="O9" s="121">
        <v>0</v>
      </c>
      <c r="P9" s="121">
        <v>0</v>
      </c>
      <c r="Q9" s="121">
        <v>0</v>
      </c>
      <c r="R9" s="121">
        <v>64730</v>
      </c>
      <c r="S9" s="122" t="s">
        <v>412</v>
      </c>
      <c r="T9" s="121">
        <v>15946</v>
      </c>
      <c r="U9" s="121">
        <v>548367</v>
      </c>
      <c r="V9" s="121">
        <f>+SUM(D9,M9)</f>
        <v>4126036</v>
      </c>
      <c r="W9" s="121">
        <f>+SUM(E9,N9)</f>
        <v>1189645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601408</v>
      </c>
      <c r="AB9" s="122" t="str">
        <f>IF(+SUM(J9,S9)=0,"-",+SUM(J9,S9))</f>
        <v>-</v>
      </c>
      <c r="AC9" s="121">
        <f>+SUM(K9,T9)</f>
        <v>588237</v>
      </c>
      <c r="AD9" s="121">
        <f>+SUM(L9,U9)</f>
        <v>2936391</v>
      </c>
      <c r="AE9" s="121">
        <f>SUM(AF9,+AK9)</f>
        <v>392736</v>
      </c>
      <c r="AF9" s="121">
        <f>SUM(AG9:AJ9)</f>
        <v>392736</v>
      </c>
      <c r="AG9" s="121">
        <v>0</v>
      </c>
      <c r="AH9" s="121">
        <v>392736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3104257</v>
      </c>
      <c r="AN9" s="121">
        <f>SUM(AO9:AR9)</f>
        <v>711038</v>
      </c>
      <c r="AO9" s="121">
        <v>151439</v>
      </c>
      <c r="AP9" s="121">
        <v>559599</v>
      </c>
      <c r="AQ9" s="121">
        <v>0</v>
      </c>
      <c r="AR9" s="121">
        <v>0</v>
      </c>
      <c r="AS9" s="121">
        <f>SUM(AT9:AV9)</f>
        <v>146784</v>
      </c>
      <c r="AT9" s="121">
        <v>100144</v>
      </c>
      <c r="AU9" s="121">
        <v>13834</v>
      </c>
      <c r="AV9" s="121">
        <v>32806</v>
      </c>
      <c r="AW9" s="121">
        <v>56238</v>
      </c>
      <c r="AX9" s="121">
        <f>SUM(AY9:BB9)</f>
        <v>2189518</v>
      </c>
      <c r="AY9" s="121">
        <v>282716</v>
      </c>
      <c r="AZ9" s="121">
        <v>1808773</v>
      </c>
      <c r="BA9" s="121">
        <v>92780</v>
      </c>
      <c r="BB9" s="121">
        <v>5249</v>
      </c>
      <c r="BC9" s="121">
        <v>0</v>
      </c>
      <c r="BD9" s="121">
        <v>679</v>
      </c>
      <c r="BE9" s="121">
        <v>0</v>
      </c>
      <c r="BF9" s="121">
        <f>SUM(AE9,+AM9,+BE9)</f>
        <v>3496993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347568</v>
      </c>
      <c r="BP9" s="121">
        <f>SUM(BQ9:BT9)</f>
        <v>12047</v>
      </c>
      <c r="BQ9" s="121">
        <v>12047</v>
      </c>
      <c r="BR9" s="121">
        <v>0</v>
      </c>
      <c r="BS9" s="121">
        <v>0</v>
      </c>
      <c r="BT9" s="121">
        <v>0</v>
      </c>
      <c r="BU9" s="121">
        <f>SUM(BV9:BX9)</f>
        <v>7461</v>
      </c>
      <c r="BV9" s="121">
        <v>7461</v>
      </c>
      <c r="BW9" s="121">
        <v>0</v>
      </c>
      <c r="BX9" s="121">
        <v>0</v>
      </c>
      <c r="BY9" s="121">
        <v>0</v>
      </c>
      <c r="BZ9" s="121">
        <f>SUM(CA9:CD9)</f>
        <v>328060</v>
      </c>
      <c r="CA9" s="121">
        <v>328060</v>
      </c>
      <c r="CB9" s="121">
        <v>0</v>
      </c>
      <c r="CC9" s="121">
        <v>0</v>
      </c>
      <c r="CD9" s="121">
        <v>0</v>
      </c>
      <c r="CE9" s="121">
        <v>281475</v>
      </c>
      <c r="CF9" s="121">
        <v>0</v>
      </c>
      <c r="CG9" s="121">
        <v>0</v>
      </c>
      <c r="CH9" s="121">
        <f>SUM(BG9,+BO9,+CG9)</f>
        <v>347568</v>
      </c>
      <c r="CI9" s="121">
        <f>SUM(AE9,+BG9)</f>
        <v>392736</v>
      </c>
      <c r="CJ9" s="121">
        <f>SUM(AF9,+BH9)</f>
        <v>392736</v>
      </c>
      <c r="CK9" s="121">
        <f>SUM(AG9,+BI9)</f>
        <v>0</v>
      </c>
      <c r="CL9" s="121">
        <f>SUM(AH9,+BJ9)</f>
        <v>392736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3451825</v>
      </c>
      <c r="CR9" s="121">
        <f>SUM(AN9,+BP9)</f>
        <v>723085</v>
      </c>
      <c r="CS9" s="121">
        <f>SUM(AO9,+BQ9)</f>
        <v>163486</v>
      </c>
      <c r="CT9" s="121">
        <f>SUM(AP9,+BR9)</f>
        <v>559599</v>
      </c>
      <c r="CU9" s="121">
        <f>SUM(AQ9,+BS9)</f>
        <v>0</v>
      </c>
      <c r="CV9" s="121">
        <f>SUM(AR9,+BT9)</f>
        <v>0</v>
      </c>
      <c r="CW9" s="121">
        <f>SUM(AS9,+BU9)</f>
        <v>154245</v>
      </c>
      <c r="CX9" s="121">
        <f>SUM(AT9,+BV9)</f>
        <v>107605</v>
      </c>
      <c r="CY9" s="121">
        <f>SUM(AU9,+BW9)</f>
        <v>13834</v>
      </c>
      <c r="CZ9" s="121">
        <f>SUM(AV9,+BX9)</f>
        <v>32806</v>
      </c>
      <c r="DA9" s="121">
        <f>SUM(AW9,+BY9)</f>
        <v>56238</v>
      </c>
      <c r="DB9" s="121">
        <f>SUM(AX9,+BZ9)</f>
        <v>2517578</v>
      </c>
      <c r="DC9" s="121">
        <f>SUM(AY9,+CA9)</f>
        <v>610776</v>
      </c>
      <c r="DD9" s="121">
        <f>SUM(AZ9,+CB9)</f>
        <v>1808773</v>
      </c>
      <c r="DE9" s="121">
        <f>SUM(BA9,+CC9)</f>
        <v>92780</v>
      </c>
      <c r="DF9" s="121">
        <f>SUM(BB9,+CD9)</f>
        <v>5249</v>
      </c>
      <c r="DG9" s="121">
        <f>SUM(BC9,+CE9)</f>
        <v>281475</v>
      </c>
      <c r="DH9" s="121">
        <f>SUM(BD9,+CF9)</f>
        <v>679</v>
      </c>
      <c r="DI9" s="121">
        <f>SUM(BE9,+CG9)</f>
        <v>0</v>
      </c>
      <c r="DJ9" s="121">
        <f>SUM(BF9,+CH9)</f>
        <v>3844561</v>
      </c>
    </row>
    <row r="10" spans="1:114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1936063</v>
      </c>
      <c r="E10" s="121">
        <f>SUM(F10:I10,K10)</f>
        <v>11828</v>
      </c>
      <c r="F10" s="121">
        <v>0</v>
      </c>
      <c r="G10" s="121">
        <v>0</v>
      </c>
      <c r="H10" s="121">
        <v>0</v>
      </c>
      <c r="I10" s="121">
        <v>3595</v>
      </c>
      <c r="J10" s="122" t="s">
        <v>412</v>
      </c>
      <c r="K10" s="121">
        <v>8233</v>
      </c>
      <c r="L10" s="121">
        <v>1924235</v>
      </c>
      <c r="M10" s="121">
        <f>SUM(N10,+U10)</f>
        <v>331351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412</v>
      </c>
      <c r="T10" s="121">
        <v>0</v>
      </c>
      <c r="U10" s="121">
        <v>331351</v>
      </c>
      <c r="V10" s="121">
        <f>+SUM(D10,M10)</f>
        <v>2267414</v>
      </c>
      <c r="W10" s="121">
        <f>+SUM(E10,N10)</f>
        <v>11828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3595</v>
      </c>
      <c r="AB10" s="122" t="str">
        <f>IF(+SUM(J10,S10)=0,"-",+SUM(J10,S10))</f>
        <v>-</v>
      </c>
      <c r="AC10" s="121">
        <f>+SUM(K10,T10)</f>
        <v>8233</v>
      </c>
      <c r="AD10" s="121">
        <f>+SUM(L10,U10)</f>
        <v>2255586</v>
      </c>
      <c r="AE10" s="121">
        <f>SUM(AF10,+AK10)</f>
        <v>206</v>
      </c>
      <c r="AF10" s="121">
        <f>SUM(AG10:AJ10)</f>
        <v>206</v>
      </c>
      <c r="AG10" s="121">
        <v>206</v>
      </c>
      <c r="AH10" s="121">
        <v>0</v>
      </c>
      <c r="AI10" s="121">
        <v>0</v>
      </c>
      <c r="AJ10" s="121">
        <v>0</v>
      </c>
      <c r="AK10" s="121">
        <v>0</v>
      </c>
      <c r="AL10" s="121">
        <v>54550</v>
      </c>
      <c r="AM10" s="121">
        <f>SUM(AN10,AS10,AW10,AX10,BD10)</f>
        <v>918359</v>
      </c>
      <c r="AN10" s="121">
        <f>SUM(AO10:AR10)</f>
        <v>260904</v>
      </c>
      <c r="AO10" s="121">
        <v>60098</v>
      </c>
      <c r="AP10" s="121">
        <v>197603</v>
      </c>
      <c r="AQ10" s="121">
        <v>0</v>
      </c>
      <c r="AR10" s="121">
        <v>3203</v>
      </c>
      <c r="AS10" s="121">
        <f>SUM(AT10:AV10)</f>
        <v>27404</v>
      </c>
      <c r="AT10" s="121">
        <v>16920</v>
      </c>
      <c r="AU10" s="121">
        <v>1568</v>
      </c>
      <c r="AV10" s="121">
        <v>8916</v>
      </c>
      <c r="AW10" s="121">
        <v>4479</v>
      </c>
      <c r="AX10" s="121">
        <f>SUM(AY10:BB10)</f>
        <v>624527</v>
      </c>
      <c r="AY10" s="121">
        <v>619927</v>
      </c>
      <c r="AZ10" s="121">
        <v>611</v>
      </c>
      <c r="BA10" s="121">
        <v>2693</v>
      </c>
      <c r="BB10" s="121">
        <v>1296</v>
      </c>
      <c r="BC10" s="121">
        <v>587266</v>
      </c>
      <c r="BD10" s="121">
        <v>1045</v>
      </c>
      <c r="BE10" s="121">
        <v>375682</v>
      </c>
      <c r="BF10" s="121">
        <f>SUM(AE10,+AM10,+BE10)</f>
        <v>1294247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331351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206</v>
      </c>
      <c r="CJ10" s="121">
        <f>SUM(AF10,+BH10)</f>
        <v>206</v>
      </c>
      <c r="CK10" s="121">
        <f>SUM(AG10,+BI10)</f>
        <v>206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54550</v>
      </c>
      <c r="CQ10" s="121">
        <f>SUM(AM10,+BO10)</f>
        <v>918359</v>
      </c>
      <c r="CR10" s="121">
        <f>SUM(AN10,+BP10)</f>
        <v>260904</v>
      </c>
      <c r="CS10" s="121">
        <f>SUM(AO10,+BQ10)</f>
        <v>60098</v>
      </c>
      <c r="CT10" s="121">
        <f>SUM(AP10,+BR10)</f>
        <v>197603</v>
      </c>
      <c r="CU10" s="121">
        <f>SUM(AQ10,+BS10)</f>
        <v>0</v>
      </c>
      <c r="CV10" s="121">
        <f>SUM(AR10,+BT10)</f>
        <v>3203</v>
      </c>
      <c r="CW10" s="121">
        <f>SUM(AS10,+BU10)</f>
        <v>27404</v>
      </c>
      <c r="CX10" s="121">
        <f>SUM(AT10,+BV10)</f>
        <v>16920</v>
      </c>
      <c r="CY10" s="121">
        <f>SUM(AU10,+BW10)</f>
        <v>1568</v>
      </c>
      <c r="CZ10" s="121">
        <f>SUM(AV10,+BX10)</f>
        <v>8916</v>
      </c>
      <c r="DA10" s="121">
        <f>SUM(AW10,+BY10)</f>
        <v>4479</v>
      </c>
      <c r="DB10" s="121">
        <f>SUM(AX10,+BZ10)</f>
        <v>624527</v>
      </c>
      <c r="DC10" s="121">
        <f>SUM(AY10,+CA10)</f>
        <v>619927</v>
      </c>
      <c r="DD10" s="121">
        <f>SUM(AZ10,+CB10)</f>
        <v>611</v>
      </c>
      <c r="DE10" s="121">
        <f>SUM(BA10,+CC10)</f>
        <v>2693</v>
      </c>
      <c r="DF10" s="121">
        <f>SUM(BB10,+CD10)</f>
        <v>1296</v>
      </c>
      <c r="DG10" s="121">
        <f>SUM(BC10,+CE10)</f>
        <v>918617</v>
      </c>
      <c r="DH10" s="121">
        <f>SUM(BD10,+CF10)</f>
        <v>1045</v>
      </c>
      <c r="DI10" s="121">
        <f>SUM(BE10,+CG10)</f>
        <v>375682</v>
      </c>
      <c r="DJ10" s="121">
        <f>SUM(BF10,+CH10)</f>
        <v>1294247</v>
      </c>
    </row>
    <row r="11" spans="1:114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2321976</v>
      </c>
      <c r="E11" s="121">
        <f>SUM(F11:I11,K11)</f>
        <v>1042563</v>
      </c>
      <c r="F11" s="121">
        <v>19071</v>
      </c>
      <c r="G11" s="121">
        <v>4400</v>
      </c>
      <c r="H11" s="121">
        <v>515600</v>
      </c>
      <c r="I11" s="121">
        <v>220307</v>
      </c>
      <c r="J11" s="122" t="s">
        <v>412</v>
      </c>
      <c r="K11" s="121">
        <v>283185</v>
      </c>
      <c r="L11" s="121">
        <v>1279413</v>
      </c>
      <c r="M11" s="121">
        <f>SUM(N11,+U11)</f>
        <v>347895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412</v>
      </c>
      <c r="T11" s="121">
        <v>0</v>
      </c>
      <c r="U11" s="121">
        <v>347895</v>
      </c>
      <c r="V11" s="121">
        <f>+SUM(D11,M11)</f>
        <v>2669871</v>
      </c>
      <c r="W11" s="121">
        <f>+SUM(E11,N11)</f>
        <v>1042563</v>
      </c>
      <c r="X11" s="121">
        <f>+SUM(F11,O11)</f>
        <v>19071</v>
      </c>
      <c r="Y11" s="121">
        <f>+SUM(G11,P11)</f>
        <v>4400</v>
      </c>
      <c r="Z11" s="121">
        <f>+SUM(H11,Q11)</f>
        <v>515600</v>
      </c>
      <c r="AA11" s="121">
        <f>+SUM(I11,R11)</f>
        <v>220307</v>
      </c>
      <c r="AB11" s="122" t="str">
        <f>IF(+SUM(J11,S11)=0,"-",+SUM(J11,S11))</f>
        <v>-</v>
      </c>
      <c r="AC11" s="121">
        <f>+SUM(K11,T11)</f>
        <v>283185</v>
      </c>
      <c r="AD11" s="121">
        <f>+SUM(L11,U11)</f>
        <v>1627308</v>
      </c>
      <c r="AE11" s="121">
        <f>SUM(AF11,+AK11)</f>
        <v>577780</v>
      </c>
      <c r="AF11" s="121">
        <f>SUM(AG11:AJ11)</f>
        <v>577780</v>
      </c>
      <c r="AG11" s="121">
        <v>0</v>
      </c>
      <c r="AH11" s="121">
        <v>0</v>
      </c>
      <c r="AI11" s="121">
        <v>577780</v>
      </c>
      <c r="AJ11" s="121">
        <v>0</v>
      </c>
      <c r="AK11" s="121">
        <v>0</v>
      </c>
      <c r="AL11" s="121">
        <v>0</v>
      </c>
      <c r="AM11" s="121">
        <f>SUM(AN11,AS11,AW11,AX11,BD11)</f>
        <v>1724835</v>
      </c>
      <c r="AN11" s="121">
        <f>SUM(AO11:AR11)</f>
        <v>797036</v>
      </c>
      <c r="AO11" s="121">
        <v>232485</v>
      </c>
      <c r="AP11" s="121">
        <v>417401</v>
      </c>
      <c r="AQ11" s="121">
        <v>118491</v>
      </c>
      <c r="AR11" s="121">
        <v>28659</v>
      </c>
      <c r="AS11" s="121">
        <f>SUM(AT11:AV11)</f>
        <v>114255</v>
      </c>
      <c r="AT11" s="121">
        <v>26005</v>
      </c>
      <c r="AU11" s="121">
        <v>57697</v>
      </c>
      <c r="AV11" s="121">
        <v>30553</v>
      </c>
      <c r="AW11" s="121">
        <v>6578</v>
      </c>
      <c r="AX11" s="121">
        <f>SUM(AY11:BB11)</f>
        <v>806966</v>
      </c>
      <c r="AY11" s="121">
        <v>396040</v>
      </c>
      <c r="AZ11" s="121">
        <v>369201</v>
      </c>
      <c r="BA11" s="121">
        <v>16192</v>
      </c>
      <c r="BB11" s="121">
        <v>25533</v>
      </c>
      <c r="BC11" s="121">
        <v>0</v>
      </c>
      <c r="BD11" s="121">
        <v>0</v>
      </c>
      <c r="BE11" s="121">
        <v>19361</v>
      </c>
      <c r="BF11" s="121">
        <f>SUM(AE11,+AM11,+BE11)</f>
        <v>2321976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347895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577780</v>
      </c>
      <c r="CJ11" s="121">
        <f>SUM(AF11,+BH11)</f>
        <v>577780</v>
      </c>
      <c r="CK11" s="121">
        <f>SUM(AG11,+BI11)</f>
        <v>0</v>
      </c>
      <c r="CL11" s="121">
        <f>SUM(AH11,+BJ11)</f>
        <v>0</v>
      </c>
      <c r="CM11" s="121">
        <f>SUM(AI11,+BK11)</f>
        <v>577780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1724835</v>
      </c>
      <c r="CR11" s="121">
        <f>SUM(AN11,+BP11)</f>
        <v>797036</v>
      </c>
      <c r="CS11" s="121">
        <f>SUM(AO11,+BQ11)</f>
        <v>232485</v>
      </c>
      <c r="CT11" s="121">
        <f>SUM(AP11,+BR11)</f>
        <v>417401</v>
      </c>
      <c r="CU11" s="121">
        <f>SUM(AQ11,+BS11)</f>
        <v>118491</v>
      </c>
      <c r="CV11" s="121">
        <f>SUM(AR11,+BT11)</f>
        <v>28659</v>
      </c>
      <c r="CW11" s="121">
        <f>SUM(AS11,+BU11)</f>
        <v>114255</v>
      </c>
      <c r="CX11" s="121">
        <f>SUM(AT11,+BV11)</f>
        <v>26005</v>
      </c>
      <c r="CY11" s="121">
        <f>SUM(AU11,+BW11)</f>
        <v>57697</v>
      </c>
      <c r="CZ11" s="121">
        <f>SUM(AV11,+BX11)</f>
        <v>30553</v>
      </c>
      <c r="DA11" s="121">
        <f>SUM(AW11,+BY11)</f>
        <v>6578</v>
      </c>
      <c r="DB11" s="121">
        <f>SUM(AX11,+BZ11)</f>
        <v>806966</v>
      </c>
      <c r="DC11" s="121">
        <f>SUM(AY11,+CA11)</f>
        <v>396040</v>
      </c>
      <c r="DD11" s="121">
        <f>SUM(AZ11,+CB11)</f>
        <v>369201</v>
      </c>
      <c r="DE11" s="121">
        <f>SUM(BA11,+CC11)</f>
        <v>16192</v>
      </c>
      <c r="DF11" s="121">
        <f>SUM(BB11,+CD11)</f>
        <v>25533</v>
      </c>
      <c r="DG11" s="121">
        <f>SUM(BC11,+CE11)</f>
        <v>347895</v>
      </c>
      <c r="DH11" s="121">
        <f>SUM(BD11,+CF11)</f>
        <v>0</v>
      </c>
      <c r="DI11" s="121">
        <f>SUM(BE11,+CG11)</f>
        <v>19361</v>
      </c>
      <c r="DJ11" s="121">
        <f>SUM(BF11,+CH11)</f>
        <v>2321976</v>
      </c>
    </row>
    <row r="12" spans="1:114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1838403</v>
      </c>
      <c r="E12" s="121">
        <f>SUM(F12:I12,K12)</f>
        <v>240060</v>
      </c>
      <c r="F12" s="121">
        <v>0</v>
      </c>
      <c r="G12" s="121">
        <v>0</v>
      </c>
      <c r="H12" s="121">
        <v>0</v>
      </c>
      <c r="I12" s="121">
        <v>155290</v>
      </c>
      <c r="J12" s="122" t="s">
        <v>412</v>
      </c>
      <c r="K12" s="121">
        <v>84770</v>
      </c>
      <c r="L12" s="121">
        <v>1598343</v>
      </c>
      <c r="M12" s="121">
        <f>SUM(N12,+U12)</f>
        <v>261387</v>
      </c>
      <c r="N12" s="121">
        <f>SUM(O12:R12,T12)</f>
        <v>19690</v>
      </c>
      <c r="O12" s="121">
        <v>0</v>
      </c>
      <c r="P12" s="121">
        <v>0</v>
      </c>
      <c r="Q12" s="121">
        <v>0</v>
      </c>
      <c r="R12" s="121">
        <v>0</v>
      </c>
      <c r="S12" s="122" t="s">
        <v>412</v>
      </c>
      <c r="T12" s="121">
        <v>19690</v>
      </c>
      <c r="U12" s="121">
        <v>241697</v>
      </c>
      <c r="V12" s="121">
        <f>+SUM(D12,M12)</f>
        <v>2099790</v>
      </c>
      <c r="W12" s="121">
        <f>+SUM(E12,N12)</f>
        <v>259750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155290</v>
      </c>
      <c r="AB12" s="122" t="str">
        <f>IF(+SUM(J12,S12)=0,"-",+SUM(J12,S12))</f>
        <v>-</v>
      </c>
      <c r="AC12" s="121">
        <f>+SUM(K12,T12)</f>
        <v>104460</v>
      </c>
      <c r="AD12" s="121">
        <f>+SUM(L12,U12)</f>
        <v>1840040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314343</v>
      </c>
      <c r="AM12" s="121">
        <f>SUM(AN12,AS12,AW12,AX12,BD12)</f>
        <v>613103</v>
      </c>
      <c r="AN12" s="121">
        <f>SUM(AO12:AR12)</f>
        <v>48206</v>
      </c>
      <c r="AO12" s="121">
        <v>11826</v>
      </c>
      <c r="AP12" s="121">
        <v>36380</v>
      </c>
      <c r="AQ12" s="121">
        <v>0</v>
      </c>
      <c r="AR12" s="121">
        <v>0</v>
      </c>
      <c r="AS12" s="121">
        <f>SUM(AT12:AV12)</f>
        <v>81957</v>
      </c>
      <c r="AT12" s="121">
        <v>65990</v>
      </c>
      <c r="AU12" s="121">
        <v>4727</v>
      </c>
      <c r="AV12" s="121">
        <v>11240</v>
      </c>
      <c r="AW12" s="121">
        <v>0</v>
      </c>
      <c r="AX12" s="121">
        <f>SUM(AY12:BB12)</f>
        <v>482940</v>
      </c>
      <c r="AY12" s="121">
        <v>474217</v>
      </c>
      <c r="AZ12" s="121">
        <v>0</v>
      </c>
      <c r="BA12" s="121">
        <v>8723</v>
      </c>
      <c r="BB12" s="121">
        <v>0</v>
      </c>
      <c r="BC12" s="121">
        <v>355993</v>
      </c>
      <c r="BD12" s="121">
        <v>0</v>
      </c>
      <c r="BE12" s="121">
        <v>554964</v>
      </c>
      <c r="BF12" s="121">
        <f>SUM(AE12,+AM12,+BE12)</f>
        <v>1168067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18837</v>
      </c>
      <c r="BP12" s="121">
        <f>SUM(BQ12:BT12)</f>
        <v>18837</v>
      </c>
      <c r="BQ12" s="121">
        <v>18837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210769</v>
      </c>
      <c r="CF12" s="121">
        <v>0</v>
      </c>
      <c r="CG12" s="121">
        <v>31781</v>
      </c>
      <c r="CH12" s="121">
        <f>SUM(BG12,+BO12,+CG12)</f>
        <v>50618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314343</v>
      </c>
      <c r="CQ12" s="121">
        <f>SUM(AM12,+BO12)</f>
        <v>631940</v>
      </c>
      <c r="CR12" s="121">
        <f>SUM(AN12,+BP12)</f>
        <v>67043</v>
      </c>
      <c r="CS12" s="121">
        <f>SUM(AO12,+BQ12)</f>
        <v>30663</v>
      </c>
      <c r="CT12" s="121">
        <f>SUM(AP12,+BR12)</f>
        <v>36380</v>
      </c>
      <c r="CU12" s="121">
        <f>SUM(AQ12,+BS12)</f>
        <v>0</v>
      </c>
      <c r="CV12" s="121">
        <f>SUM(AR12,+BT12)</f>
        <v>0</v>
      </c>
      <c r="CW12" s="121">
        <f>SUM(AS12,+BU12)</f>
        <v>81957</v>
      </c>
      <c r="CX12" s="121">
        <f>SUM(AT12,+BV12)</f>
        <v>65990</v>
      </c>
      <c r="CY12" s="121">
        <f>SUM(AU12,+BW12)</f>
        <v>4727</v>
      </c>
      <c r="CZ12" s="121">
        <f>SUM(AV12,+BX12)</f>
        <v>11240</v>
      </c>
      <c r="DA12" s="121">
        <f>SUM(AW12,+BY12)</f>
        <v>0</v>
      </c>
      <c r="DB12" s="121">
        <f>SUM(AX12,+BZ12)</f>
        <v>482940</v>
      </c>
      <c r="DC12" s="121">
        <f>SUM(AY12,+CA12)</f>
        <v>474217</v>
      </c>
      <c r="DD12" s="121">
        <f>SUM(AZ12,+CB12)</f>
        <v>0</v>
      </c>
      <c r="DE12" s="121">
        <f>SUM(BA12,+CC12)</f>
        <v>8723</v>
      </c>
      <c r="DF12" s="121">
        <f>SUM(BB12,+CD12)</f>
        <v>0</v>
      </c>
      <c r="DG12" s="121">
        <f>SUM(BC12,+CE12)</f>
        <v>566762</v>
      </c>
      <c r="DH12" s="121">
        <f>SUM(BD12,+CF12)</f>
        <v>0</v>
      </c>
      <c r="DI12" s="121">
        <f>SUM(BE12,+CG12)</f>
        <v>586745</v>
      </c>
      <c r="DJ12" s="121">
        <f>SUM(BF12,+CH12)</f>
        <v>1218685</v>
      </c>
    </row>
    <row r="13" spans="1:114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3350277</v>
      </c>
      <c r="E13" s="121">
        <f>SUM(F13:I13,K13)</f>
        <v>561938</v>
      </c>
      <c r="F13" s="121">
        <v>0</v>
      </c>
      <c r="G13" s="121">
        <v>0</v>
      </c>
      <c r="H13" s="121">
        <v>0</v>
      </c>
      <c r="I13" s="121">
        <v>327193</v>
      </c>
      <c r="J13" s="122" t="s">
        <v>412</v>
      </c>
      <c r="K13" s="121">
        <v>234745</v>
      </c>
      <c r="L13" s="121">
        <v>2788339</v>
      </c>
      <c r="M13" s="121">
        <f>SUM(N13,+U13)</f>
        <v>244980</v>
      </c>
      <c r="N13" s="121">
        <f>SUM(O13:R13,T13)</f>
        <v>11083</v>
      </c>
      <c r="O13" s="121">
        <v>11083</v>
      </c>
      <c r="P13" s="121">
        <v>0</v>
      </c>
      <c r="Q13" s="121">
        <v>0</v>
      </c>
      <c r="R13" s="121">
        <v>0</v>
      </c>
      <c r="S13" s="122" t="s">
        <v>412</v>
      </c>
      <c r="T13" s="121">
        <v>0</v>
      </c>
      <c r="U13" s="121">
        <v>233897</v>
      </c>
      <c r="V13" s="121">
        <f>+SUM(D13,M13)</f>
        <v>3595257</v>
      </c>
      <c r="W13" s="121">
        <f>+SUM(E13,N13)</f>
        <v>573021</v>
      </c>
      <c r="X13" s="121">
        <f>+SUM(F13,O13)</f>
        <v>11083</v>
      </c>
      <c r="Y13" s="121">
        <f>+SUM(G13,P13)</f>
        <v>0</v>
      </c>
      <c r="Z13" s="121">
        <f>+SUM(H13,Q13)</f>
        <v>0</v>
      </c>
      <c r="AA13" s="121">
        <f>+SUM(I13,R13)</f>
        <v>327193</v>
      </c>
      <c r="AB13" s="122" t="str">
        <f>IF(+SUM(J13,S13)=0,"-",+SUM(J13,S13))</f>
        <v>-</v>
      </c>
      <c r="AC13" s="121">
        <f>+SUM(K13,T13)</f>
        <v>234745</v>
      </c>
      <c r="AD13" s="121">
        <f>+SUM(L13,U13)</f>
        <v>3022236</v>
      </c>
      <c r="AE13" s="121">
        <f>SUM(AF13,+AK13)</f>
        <v>261404</v>
      </c>
      <c r="AF13" s="121">
        <f>SUM(AG13:AJ13)</f>
        <v>261404</v>
      </c>
      <c r="AG13" s="121">
        <v>0</v>
      </c>
      <c r="AH13" s="121">
        <v>0</v>
      </c>
      <c r="AI13" s="121">
        <v>257614</v>
      </c>
      <c r="AJ13" s="121">
        <v>3790</v>
      </c>
      <c r="AK13" s="121">
        <v>0</v>
      </c>
      <c r="AL13" s="121">
        <v>0</v>
      </c>
      <c r="AM13" s="121">
        <f>SUM(AN13,AS13,AW13,AX13,BD13)</f>
        <v>3032994</v>
      </c>
      <c r="AN13" s="121">
        <f>SUM(AO13:AR13)</f>
        <v>222411</v>
      </c>
      <c r="AO13" s="121">
        <v>210352</v>
      </c>
      <c r="AP13" s="121">
        <v>0</v>
      </c>
      <c r="AQ13" s="121">
        <v>11371</v>
      </c>
      <c r="AR13" s="121">
        <v>688</v>
      </c>
      <c r="AS13" s="121">
        <f>SUM(AT13:AV13)</f>
        <v>373929</v>
      </c>
      <c r="AT13" s="121">
        <v>219</v>
      </c>
      <c r="AU13" s="121">
        <v>309512</v>
      </c>
      <c r="AV13" s="121">
        <v>64198</v>
      </c>
      <c r="AW13" s="121">
        <v>0</v>
      </c>
      <c r="AX13" s="121">
        <f>SUM(AY13:BB13)</f>
        <v>2436654</v>
      </c>
      <c r="AY13" s="121">
        <v>861059</v>
      </c>
      <c r="AZ13" s="121">
        <v>1427158</v>
      </c>
      <c r="BA13" s="121">
        <v>69992</v>
      </c>
      <c r="BB13" s="121">
        <v>78445</v>
      </c>
      <c r="BC13" s="121">
        <v>0</v>
      </c>
      <c r="BD13" s="121">
        <v>0</v>
      </c>
      <c r="BE13" s="121">
        <v>55879</v>
      </c>
      <c r="BF13" s="121">
        <f>SUM(AE13,+AM13,+BE13)</f>
        <v>3350277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244500</v>
      </c>
      <c r="BP13" s="121">
        <f>SUM(BQ13:BT13)</f>
        <v>75279</v>
      </c>
      <c r="BQ13" s="121">
        <v>50186</v>
      </c>
      <c r="BR13" s="121">
        <v>0</v>
      </c>
      <c r="BS13" s="121">
        <v>25093</v>
      </c>
      <c r="BT13" s="121">
        <v>0</v>
      </c>
      <c r="BU13" s="121">
        <f>SUM(BV13:BX13)</f>
        <v>74889</v>
      </c>
      <c r="BV13" s="121">
        <v>0</v>
      </c>
      <c r="BW13" s="121">
        <v>74889</v>
      </c>
      <c r="BX13" s="121">
        <v>0</v>
      </c>
      <c r="BY13" s="121">
        <v>0</v>
      </c>
      <c r="BZ13" s="121">
        <f>SUM(CA13:CD13)</f>
        <v>94332</v>
      </c>
      <c r="CA13" s="121">
        <v>0</v>
      </c>
      <c r="CB13" s="121">
        <v>70792</v>
      </c>
      <c r="CC13" s="121">
        <v>0</v>
      </c>
      <c r="CD13" s="121">
        <v>23540</v>
      </c>
      <c r="CE13" s="121">
        <v>0</v>
      </c>
      <c r="CF13" s="121">
        <v>0</v>
      </c>
      <c r="CG13" s="121">
        <v>480</v>
      </c>
      <c r="CH13" s="121">
        <f>SUM(BG13,+BO13,+CG13)</f>
        <v>244980</v>
      </c>
      <c r="CI13" s="121">
        <f>SUM(AE13,+BG13)</f>
        <v>261404</v>
      </c>
      <c r="CJ13" s="121">
        <f>SUM(AF13,+BH13)</f>
        <v>261404</v>
      </c>
      <c r="CK13" s="121">
        <f>SUM(AG13,+BI13)</f>
        <v>0</v>
      </c>
      <c r="CL13" s="121">
        <f>SUM(AH13,+BJ13)</f>
        <v>0</v>
      </c>
      <c r="CM13" s="121">
        <f>SUM(AI13,+BK13)</f>
        <v>257614</v>
      </c>
      <c r="CN13" s="121">
        <f>SUM(AJ13,+BL13)</f>
        <v>3790</v>
      </c>
      <c r="CO13" s="121">
        <f>SUM(AK13,+BM13)</f>
        <v>0</v>
      </c>
      <c r="CP13" s="121">
        <f>SUM(AL13,+BN13)</f>
        <v>0</v>
      </c>
      <c r="CQ13" s="121">
        <f>SUM(AM13,+BO13)</f>
        <v>3277494</v>
      </c>
      <c r="CR13" s="121">
        <f>SUM(AN13,+BP13)</f>
        <v>297690</v>
      </c>
      <c r="CS13" s="121">
        <f>SUM(AO13,+BQ13)</f>
        <v>260538</v>
      </c>
      <c r="CT13" s="121">
        <f>SUM(AP13,+BR13)</f>
        <v>0</v>
      </c>
      <c r="CU13" s="121">
        <f>SUM(AQ13,+BS13)</f>
        <v>36464</v>
      </c>
      <c r="CV13" s="121">
        <f>SUM(AR13,+BT13)</f>
        <v>688</v>
      </c>
      <c r="CW13" s="121">
        <f>SUM(AS13,+BU13)</f>
        <v>448818</v>
      </c>
      <c r="CX13" s="121">
        <f>SUM(AT13,+BV13)</f>
        <v>219</v>
      </c>
      <c r="CY13" s="121">
        <f>SUM(AU13,+BW13)</f>
        <v>384401</v>
      </c>
      <c r="CZ13" s="121">
        <f>SUM(AV13,+BX13)</f>
        <v>64198</v>
      </c>
      <c r="DA13" s="121">
        <f>SUM(AW13,+BY13)</f>
        <v>0</v>
      </c>
      <c r="DB13" s="121">
        <f>SUM(AX13,+BZ13)</f>
        <v>2530986</v>
      </c>
      <c r="DC13" s="121">
        <f>SUM(AY13,+CA13)</f>
        <v>861059</v>
      </c>
      <c r="DD13" s="121">
        <f>SUM(AZ13,+CB13)</f>
        <v>1497950</v>
      </c>
      <c r="DE13" s="121">
        <f>SUM(BA13,+CC13)</f>
        <v>69992</v>
      </c>
      <c r="DF13" s="121">
        <f>SUM(BB13,+CD13)</f>
        <v>101985</v>
      </c>
      <c r="DG13" s="121">
        <f>SUM(BC13,+CE13)</f>
        <v>0</v>
      </c>
      <c r="DH13" s="121">
        <f>SUM(BD13,+CF13)</f>
        <v>0</v>
      </c>
      <c r="DI13" s="121">
        <f>SUM(BE13,+CG13)</f>
        <v>56359</v>
      </c>
      <c r="DJ13" s="121">
        <f>SUM(BF13,+CH13)</f>
        <v>3595257</v>
      </c>
    </row>
    <row r="14" spans="1:114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1608135</v>
      </c>
      <c r="E14" s="121">
        <f>SUM(F14:I14,K14)</f>
        <v>2618</v>
      </c>
      <c r="F14" s="121">
        <v>0</v>
      </c>
      <c r="G14" s="121">
        <v>909</v>
      </c>
      <c r="H14" s="121">
        <v>0</v>
      </c>
      <c r="I14" s="121">
        <v>48</v>
      </c>
      <c r="J14" s="122" t="s">
        <v>412</v>
      </c>
      <c r="K14" s="121">
        <v>1661</v>
      </c>
      <c r="L14" s="121">
        <v>1605517</v>
      </c>
      <c r="M14" s="121">
        <f>SUM(N14,+U14)</f>
        <v>207928</v>
      </c>
      <c r="N14" s="121">
        <f>SUM(O14:R14,T14)</f>
        <v>1770</v>
      </c>
      <c r="O14" s="121">
        <v>1050</v>
      </c>
      <c r="P14" s="121">
        <v>240</v>
      </c>
      <c r="Q14" s="121">
        <v>0</v>
      </c>
      <c r="R14" s="121">
        <v>480</v>
      </c>
      <c r="S14" s="122" t="s">
        <v>412</v>
      </c>
      <c r="T14" s="121">
        <v>0</v>
      </c>
      <c r="U14" s="121">
        <v>206158</v>
      </c>
      <c r="V14" s="121">
        <f>+SUM(D14,M14)</f>
        <v>1816063</v>
      </c>
      <c r="W14" s="121">
        <f>+SUM(E14,N14)</f>
        <v>4388</v>
      </c>
      <c r="X14" s="121">
        <f>+SUM(F14,O14)</f>
        <v>1050</v>
      </c>
      <c r="Y14" s="121">
        <f>+SUM(G14,P14)</f>
        <v>1149</v>
      </c>
      <c r="Z14" s="121">
        <f>+SUM(H14,Q14)</f>
        <v>0</v>
      </c>
      <c r="AA14" s="121">
        <f>+SUM(I14,R14)</f>
        <v>528</v>
      </c>
      <c r="AB14" s="122" t="str">
        <f>IF(+SUM(J14,S14)=0,"-",+SUM(J14,S14))</f>
        <v>-</v>
      </c>
      <c r="AC14" s="121">
        <f>+SUM(K14,T14)</f>
        <v>1661</v>
      </c>
      <c r="AD14" s="121">
        <f>+SUM(L14,U14)</f>
        <v>1811675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1325209</v>
      </c>
      <c r="AM14" s="121">
        <f>SUM(AN14,AS14,AW14,AX14,BD14)</f>
        <v>22126</v>
      </c>
      <c r="AN14" s="121">
        <f>SUM(AO14:AR14)</f>
        <v>22126</v>
      </c>
      <c r="AO14" s="121">
        <v>22126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245955</v>
      </c>
      <c r="BD14" s="121">
        <v>0</v>
      </c>
      <c r="BE14" s="121">
        <v>14845</v>
      </c>
      <c r="BF14" s="121">
        <f>SUM(AE14,+AM14,+BE14)</f>
        <v>36971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2459</v>
      </c>
      <c r="BP14" s="121">
        <f>SUM(BQ14:BT14)</f>
        <v>2459</v>
      </c>
      <c r="BQ14" s="121">
        <v>2459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199518</v>
      </c>
      <c r="CF14" s="121">
        <v>0</v>
      </c>
      <c r="CG14" s="121">
        <v>5951</v>
      </c>
      <c r="CH14" s="121">
        <f>SUM(BG14,+BO14,+CG14)</f>
        <v>8410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1325209</v>
      </c>
      <c r="CQ14" s="121">
        <f>SUM(AM14,+BO14)</f>
        <v>24585</v>
      </c>
      <c r="CR14" s="121">
        <f>SUM(AN14,+BP14)</f>
        <v>24585</v>
      </c>
      <c r="CS14" s="121">
        <f>SUM(AO14,+BQ14)</f>
        <v>24585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445473</v>
      </c>
      <c r="DH14" s="121">
        <f>SUM(BD14,+CF14)</f>
        <v>0</v>
      </c>
      <c r="DI14" s="121">
        <f>SUM(BE14,+CG14)</f>
        <v>20796</v>
      </c>
      <c r="DJ14" s="121">
        <f>SUM(BF14,+CH14)</f>
        <v>45381</v>
      </c>
    </row>
    <row r="15" spans="1:114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471612</v>
      </c>
      <c r="E15" s="121">
        <f>SUM(F15:I15,K15)</f>
        <v>114441</v>
      </c>
      <c r="F15" s="121">
        <v>0</v>
      </c>
      <c r="G15" s="121">
        <v>5746</v>
      </c>
      <c r="H15" s="121">
        <v>0</v>
      </c>
      <c r="I15" s="121">
        <v>38410</v>
      </c>
      <c r="J15" s="122" t="s">
        <v>412</v>
      </c>
      <c r="K15" s="121">
        <v>70285</v>
      </c>
      <c r="L15" s="121">
        <v>357171</v>
      </c>
      <c r="M15" s="121">
        <f>SUM(N15,+U15)</f>
        <v>256286</v>
      </c>
      <c r="N15" s="121">
        <f>SUM(O15:R15,T15)</f>
        <v>37589</v>
      </c>
      <c r="O15" s="121">
        <v>2672</v>
      </c>
      <c r="P15" s="121">
        <v>1185</v>
      </c>
      <c r="Q15" s="121">
        <v>0</v>
      </c>
      <c r="R15" s="121">
        <v>33732</v>
      </c>
      <c r="S15" s="122" t="s">
        <v>412</v>
      </c>
      <c r="T15" s="121">
        <v>0</v>
      </c>
      <c r="U15" s="121">
        <v>218697</v>
      </c>
      <c r="V15" s="121">
        <f>+SUM(D15,M15)</f>
        <v>727898</v>
      </c>
      <c r="W15" s="121">
        <f>+SUM(E15,N15)</f>
        <v>152030</v>
      </c>
      <c r="X15" s="121">
        <f>+SUM(F15,O15)</f>
        <v>2672</v>
      </c>
      <c r="Y15" s="121">
        <f>+SUM(G15,P15)</f>
        <v>6931</v>
      </c>
      <c r="Z15" s="121">
        <f>+SUM(H15,Q15)</f>
        <v>0</v>
      </c>
      <c r="AA15" s="121">
        <f>+SUM(I15,R15)</f>
        <v>72142</v>
      </c>
      <c r="AB15" s="122" t="str">
        <f>IF(+SUM(J15,S15)=0,"-",+SUM(J15,S15))</f>
        <v>-</v>
      </c>
      <c r="AC15" s="121">
        <f>+SUM(K15,T15)</f>
        <v>70285</v>
      </c>
      <c r="AD15" s="121">
        <f>+SUM(L15,U15)</f>
        <v>575868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9906</v>
      </c>
      <c r="AM15" s="121">
        <f>SUM(AN15,AS15,AW15,AX15,BD15)</f>
        <v>446938</v>
      </c>
      <c r="AN15" s="121">
        <f>SUM(AO15:AR15)</f>
        <v>81412</v>
      </c>
      <c r="AO15" s="121">
        <v>11726</v>
      </c>
      <c r="AP15" s="121">
        <v>32033</v>
      </c>
      <c r="AQ15" s="121">
        <v>37653</v>
      </c>
      <c r="AR15" s="121">
        <v>0</v>
      </c>
      <c r="AS15" s="121">
        <f>SUM(AT15:AV15)</f>
        <v>142013</v>
      </c>
      <c r="AT15" s="121">
        <v>4357</v>
      </c>
      <c r="AU15" s="121">
        <v>137656</v>
      </c>
      <c r="AV15" s="121">
        <v>0</v>
      </c>
      <c r="AW15" s="121">
        <v>5773</v>
      </c>
      <c r="AX15" s="121">
        <f>SUM(AY15:BB15)</f>
        <v>217740</v>
      </c>
      <c r="AY15" s="121">
        <v>125846</v>
      </c>
      <c r="AZ15" s="121">
        <v>86225</v>
      </c>
      <c r="BA15" s="121">
        <v>5669</v>
      </c>
      <c r="BB15" s="121">
        <v>0</v>
      </c>
      <c r="BC15" s="121">
        <v>14381</v>
      </c>
      <c r="BD15" s="121">
        <v>0</v>
      </c>
      <c r="BE15" s="121">
        <v>387</v>
      </c>
      <c r="BF15" s="121">
        <f>SUM(AE15,+AM15,+BE15)</f>
        <v>447325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256286</v>
      </c>
      <c r="BP15" s="121">
        <f>SUM(BQ15:BT15)</f>
        <v>61283</v>
      </c>
      <c r="BQ15" s="121">
        <v>11726</v>
      </c>
      <c r="BR15" s="121">
        <v>49557</v>
      </c>
      <c r="BS15" s="121">
        <v>0</v>
      </c>
      <c r="BT15" s="121">
        <v>0</v>
      </c>
      <c r="BU15" s="121">
        <f>SUM(BV15:BX15)</f>
        <v>11853</v>
      </c>
      <c r="BV15" s="121">
        <v>5155</v>
      </c>
      <c r="BW15" s="121">
        <v>6698</v>
      </c>
      <c r="BX15" s="121">
        <v>0</v>
      </c>
      <c r="BY15" s="121">
        <v>0</v>
      </c>
      <c r="BZ15" s="121">
        <f>SUM(CA15:CD15)</f>
        <v>183150</v>
      </c>
      <c r="CA15" s="121">
        <v>0</v>
      </c>
      <c r="CB15" s="121">
        <v>183150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256286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9906</v>
      </c>
      <c r="CQ15" s="121">
        <f>SUM(AM15,+BO15)</f>
        <v>703224</v>
      </c>
      <c r="CR15" s="121">
        <f>SUM(AN15,+BP15)</f>
        <v>142695</v>
      </c>
      <c r="CS15" s="121">
        <f>SUM(AO15,+BQ15)</f>
        <v>23452</v>
      </c>
      <c r="CT15" s="121">
        <f>SUM(AP15,+BR15)</f>
        <v>81590</v>
      </c>
      <c r="CU15" s="121">
        <f>SUM(AQ15,+BS15)</f>
        <v>37653</v>
      </c>
      <c r="CV15" s="121">
        <f>SUM(AR15,+BT15)</f>
        <v>0</v>
      </c>
      <c r="CW15" s="121">
        <f>SUM(AS15,+BU15)</f>
        <v>153866</v>
      </c>
      <c r="CX15" s="121">
        <f>SUM(AT15,+BV15)</f>
        <v>9512</v>
      </c>
      <c r="CY15" s="121">
        <f>SUM(AU15,+BW15)</f>
        <v>144354</v>
      </c>
      <c r="CZ15" s="121">
        <f>SUM(AV15,+BX15)</f>
        <v>0</v>
      </c>
      <c r="DA15" s="121">
        <f>SUM(AW15,+BY15)</f>
        <v>5773</v>
      </c>
      <c r="DB15" s="121">
        <f>SUM(AX15,+BZ15)</f>
        <v>400890</v>
      </c>
      <c r="DC15" s="121">
        <f>SUM(AY15,+CA15)</f>
        <v>125846</v>
      </c>
      <c r="DD15" s="121">
        <f>SUM(AZ15,+CB15)</f>
        <v>269375</v>
      </c>
      <c r="DE15" s="121">
        <f>SUM(BA15,+CC15)</f>
        <v>5669</v>
      </c>
      <c r="DF15" s="121">
        <f>SUM(BB15,+CD15)</f>
        <v>0</v>
      </c>
      <c r="DG15" s="121">
        <f>SUM(BC15,+CE15)</f>
        <v>14381</v>
      </c>
      <c r="DH15" s="121">
        <f>SUM(BD15,+CF15)</f>
        <v>0</v>
      </c>
      <c r="DI15" s="121">
        <f>SUM(BE15,+CG15)</f>
        <v>387</v>
      </c>
      <c r="DJ15" s="121">
        <f>SUM(BF15,+CH15)</f>
        <v>703611</v>
      </c>
    </row>
    <row r="16" spans="1:114" s="136" customFormat="1" ht="13.5" customHeight="1" x14ac:dyDescent="0.15">
      <c r="A16" s="119" t="s">
        <v>26</v>
      </c>
      <c r="B16" s="120" t="s">
        <v>355</v>
      </c>
      <c r="C16" s="119" t="s">
        <v>356</v>
      </c>
      <c r="D16" s="121">
        <f>SUM(E16,+L16)</f>
        <v>1228339</v>
      </c>
      <c r="E16" s="121">
        <f>SUM(F16:I16,K16)</f>
        <v>183140</v>
      </c>
      <c r="F16" s="121">
        <v>0</v>
      </c>
      <c r="G16" s="121">
        <v>0</v>
      </c>
      <c r="H16" s="121">
        <v>70000</v>
      </c>
      <c r="I16" s="121">
        <v>92691</v>
      </c>
      <c r="J16" s="122" t="s">
        <v>412</v>
      </c>
      <c r="K16" s="121">
        <v>20449</v>
      </c>
      <c r="L16" s="121">
        <v>1045199</v>
      </c>
      <c r="M16" s="121">
        <f>SUM(N16,+U16)</f>
        <v>112528</v>
      </c>
      <c r="N16" s="121">
        <f>SUM(O16:R16,T16)</f>
        <v>145</v>
      </c>
      <c r="O16" s="121">
        <v>0</v>
      </c>
      <c r="P16" s="121">
        <v>0</v>
      </c>
      <c r="Q16" s="121">
        <v>0</v>
      </c>
      <c r="R16" s="121">
        <v>0</v>
      </c>
      <c r="S16" s="122" t="s">
        <v>412</v>
      </c>
      <c r="T16" s="121">
        <v>145</v>
      </c>
      <c r="U16" s="121">
        <v>112383</v>
      </c>
      <c r="V16" s="121">
        <f>+SUM(D16,M16)</f>
        <v>1340867</v>
      </c>
      <c r="W16" s="121">
        <f>+SUM(E16,N16)</f>
        <v>183285</v>
      </c>
      <c r="X16" s="121">
        <f>+SUM(F16,O16)</f>
        <v>0</v>
      </c>
      <c r="Y16" s="121">
        <f>+SUM(G16,P16)</f>
        <v>0</v>
      </c>
      <c r="Z16" s="121">
        <f>+SUM(H16,Q16)</f>
        <v>70000</v>
      </c>
      <c r="AA16" s="121">
        <f>+SUM(I16,R16)</f>
        <v>92691</v>
      </c>
      <c r="AB16" s="122" t="str">
        <f>IF(+SUM(J16,S16)=0,"-",+SUM(J16,S16))</f>
        <v>-</v>
      </c>
      <c r="AC16" s="121">
        <f>+SUM(K16,T16)</f>
        <v>20594</v>
      </c>
      <c r="AD16" s="121">
        <f>+SUM(L16,U16)</f>
        <v>1157582</v>
      </c>
      <c r="AE16" s="121">
        <f>SUM(AF16,+AK16)</f>
        <v>125400</v>
      </c>
      <c r="AF16" s="121">
        <f>SUM(AG16:AJ16)</f>
        <v>125400</v>
      </c>
      <c r="AG16" s="121">
        <v>0</v>
      </c>
      <c r="AH16" s="121">
        <v>125400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1096470</v>
      </c>
      <c r="AN16" s="121">
        <f>SUM(AO16:AR16)</f>
        <v>111764</v>
      </c>
      <c r="AO16" s="121">
        <v>111764</v>
      </c>
      <c r="AP16" s="121">
        <v>0</v>
      </c>
      <c r="AQ16" s="121">
        <v>0</v>
      </c>
      <c r="AR16" s="121">
        <v>0</v>
      </c>
      <c r="AS16" s="121">
        <f>SUM(AT16:AV16)</f>
        <v>254676</v>
      </c>
      <c r="AT16" s="121">
        <v>3814</v>
      </c>
      <c r="AU16" s="121">
        <v>250862</v>
      </c>
      <c r="AV16" s="121">
        <v>0</v>
      </c>
      <c r="AW16" s="121">
        <v>0</v>
      </c>
      <c r="AX16" s="121">
        <f>SUM(AY16:BB16)</f>
        <v>726245</v>
      </c>
      <c r="AY16" s="121">
        <v>153792</v>
      </c>
      <c r="AZ16" s="121">
        <v>572418</v>
      </c>
      <c r="BA16" s="121">
        <v>0</v>
      </c>
      <c r="BB16" s="121">
        <v>35</v>
      </c>
      <c r="BC16" s="121">
        <v>0</v>
      </c>
      <c r="BD16" s="121">
        <v>3785</v>
      </c>
      <c r="BE16" s="121">
        <v>6469</v>
      </c>
      <c r="BF16" s="121">
        <f>SUM(AE16,+AM16,+BE16)</f>
        <v>1228339</v>
      </c>
      <c r="BG16" s="121">
        <f>SUM(BH16,+BM16)</f>
        <v>35530</v>
      </c>
      <c r="BH16" s="121">
        <f>SUM(BI16:BL16)</f>
        <v>35530</v>
      </c>
      <c r="BI16" s="121">
        <v>0</v>
      </c>
      <c r="BJ16" s="121">
        <v>35530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76886</v>
      </c>
      <c r="BP16" s="121">
        <f>SUM(BQ16:BT16)</f>
        <v>3271</v>
      </c>
      <c r="BQ16" s="121">
        <v>0</v>
      </c>
      <c r="BR16" s="121">
        <v>0</v>
      </c>
      <c r="BS16" s="121">
        <v>3271</v>
      </c>
      <c r="BT16" s="121">
        <v>0</v>
      </c>
      <c r="BU16" s="121">
        <f>SUM(BV16:BX16)</f>
        <v>30664</v>
      </c>
      <c r="BV16" s="121">
        <v>0</v>
      </c>
      <c r="BW16" s="121">
        <v>30664</v>
      </c>
      <c r="BX16" s="121">
        <v>0</v>
      </c>
      <c r="BY16" s="121">
        <v>0</v>
      </c>
      <c r="BZ16" s="121">
        <f>SUM(CA16:CD16)</f>
        <v>42599</v>
      </c>
      <c r="CA16" s="121">
        <v>0</v>
      </c>
      <c r="CB16" s="121">
        <v>42599</v>
      </c>
      <c r="CC16" s="121">
        <v>0</v>
      </c>
      <c r="CD16" s="121">
        <v>0</v>
      </c>
      <c r="CE16" s="121">
        <v>0</v>
      </c>
      <c r="CF16" s="121">
        <v>352</v>
      </c>
      <c r="CG16" s="121">
        <v>112</v>
      </c>
      <c r="CH16" s="121">
        <f>SUM(BG16,+BO16,+CG16)</f>
        <v>112528</v>
      </c>
      <c r="CI16" s="121">
        <f>SUM(AE16,+BG16)</f>
        <v>160930</v>
      </c>
      <c r="CJ16" s="121">
        <f>SUM(AF16,+BH16)</f>
        <v>160930</v>
      </c>
      <c r="CK16" s="121">
        <f>SUM(AG16,+BI16)</f>
        <v>0</v>
      </c>
      <c r="CL16" s="121">
        <f>SUM(AH16,+BJ16)</f>
        <v>160930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1173356</v>
      </c>
      <c r="CR16" s="121">
        <f>SUM(AN16,+BP16)</f>
        <v>115035</v>
      </c>
      <c r="CS16" s="121">
        <f>SUM(AO16,+BQ16)</f>
        <v>111764</v>
      </c>
      <c r="CT16" s="121">
        <f>SUM(AP16,+BR16)</f>
        <v>0</v>
      </c>
      <c r="CU16" s="121">
        <f>SUM(AQ16,+BS16)</f>
        <v>3271</v>
      </c>
      <c r="CV16" s="121">
        <f>SUM(AR16,+BT16)</f>
        <v>0</v>
      </c>
      <c r="CW16" s="121">
        <f>SUM(AS16,+BU16)</f>
        <v>285340</v>
      </c>
      <c r="CX16" s="121">
        <f>SUM(AT16,+BV16)</f>
        <v>3814</v>
      </c>
      <c r="CY16" s="121">
        <f>SUM(AU16,+BW16)</f>
        <v>281526</v>
      </c>
      <c r="CZ16" s="121">
        <f>SUM(AV16,+BX16)</f>
        <v>0</v>
      </c>
      <c r="DA16" s="121">
        <f>SUM(AW16,+BY16)</f>
        <v>0</v>
      </c>
      <c r="DB16" s="121">
        <f>SUM(AX16,+BZ16)</f>
        <v>768844</v>
      </c>
      <c r="DC16" s="121">
        <f>SUM(AY16,+CA16)</f>
        <v>153792</v>
      </c>
      <c r="DD16" s="121">
        <f>SUM(AZ16,+CB16)</f>
        <v>615017</v>
      </c>
      <c r="DE16" s="121">
        <f>SUM(BA16,+CC16)</f>
        <v>0</v>
      </c>
      <c r="DF16" s="121">
        <f>SUM(BB16,+CD16)</f>
        <v>35</v>
      </c>
      <c r="DG16" s="121">
        <f>SUM(BC16,+CE16)</f>
        <v>0</v>
      </c>
      <c r="DH16" s="121">
        <f>SUM(BD16,+CF16)</f>
        <v>4137</v>
      </c>
      <c r="DI16" s="121">
        <f>SUM(BE16,+CG16)</f>
        <v>6581</v>
      </c>
      <c r="DJ16" s="121">
        <f>SUM(BF16,+CH16)</f>
        <v>1340867</v>
      </c>
    </row>
    <row r="17" spans="1:114" s="136" customFormat="1" ht="13.5" customHeight="1" x14ac:dyDescent="0.15">
      <c r="A17" s="119" t="s">
        <v>26</v>
      </c>
      <c r="B17" s="120" t="s">
        <v>357</v>
      </c>
      <c r="C17" s="119" t="s">
        <v>358</v>
      </c>
      <c r="D17" s="121">
        <f>SUM(E17,+L17)</f>
        <v>330672</v>
      </c>
      <c r="E17" s="121">
        <f>SUM(F17:I17,K17)</f>
        <v>51034</v>
      </c>
      <c r="F17" s="121">
        <v>0</v>
      </c>
      <c r="G17" s="121">
        <v>1648</v>
      </c>
      <c r="H17" s="121">
        <v>5700</v>
      </c>
      <c r="I17" s="121">
        <v>28308</v>
      </c>
      <c r="J17" s="122" t="s">
        <v>412</v>
      </c>
      <c r="K17" s="121">
        <v>15378</v>
      </c>
      <c r="L17" s="121">
        <v>279638</v>
      </c>
      <c r="M17" s="121">
        <f>SUM(N17,+U17)</f>
        <v>157766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412</v>
      </c>
      <c r="T17" s="121">
        <v>0</v>
      </c>
      <c r="U17" s="121">
        <v>157766</v>
      </c>
      <c r="V17" s="121">
        <f>+SUM(D17,M17)</f>
        <v>488438</v>
      </c>
      <c r="W17" s="121">
        <f>+SUM(E17,N17)</f>
        <v>51034</v>
      </c>
      <c r="X17" s="121">
        <f>+SUM(F17,O17)</f>
        <v>0</v>
      </c>
      <c r="Y17" s="121">
        <f>+SUM(G17,P17)</f>
        <v>1648</v>
      </c>
      <c r="Z17" s="121">
        <f>+SUM(H17,Q17)</f>
        <v>5700</v>
      </c>
      <c r="AA17" s="121">
        <f>+SUM(I17,R17)</f>
        <v>28308</v>
      </c>
      <c r="AB17" s="122" t="str">
        <f>IF(+SUM(J17,S17)=0,"-",+SUM(J17,S17))</f>
        <v>-</v>
      </c>
      <c r="AC17" s="121">
        <f>+SUM(K17,T17)</f>
        <v>15378</v>
      </c>
      <c r="AD17" s="121">
        <f>+SUM(L17,U17)</f>
        <v>437404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139870</v>
      </c>
      <c r="AN17" s="121">
        <f>SUM(AO17:AR17)</f>
        <v>51904</v>
      </c>
      <c r="AO17" s="121">
        <v>17301</v>
      </c>
      <c r="AP17" s="121">
        <v>34603</v>
      </c>
      <c r="AQ17" s="121">
        <v>0</v>
      </c>
      <c r="AR17" s="121">
        <v>0</v>
      </c>
      <c r="AS17" s="121">
        <f>SUM(AT17:AV17)</f>
        <v>4733</v>
      </c>
      <c r="AT17" s="121">
        <v>2899</v>
      </c>
      <c r="AU17" s="121">
        <v>1834</v>
      </c>
      <c r="AV17" s="121">
        <v>0</v>
      </c>
      <c r="AW17" s="121">
        <v>5984</v>
      </c>
      <c r="AX17" s="121">
        <f>SUM(AY17:BB17)</f>
        <v>77249</v>
      </c>
      <c r="AY17" s="121">
        <v>71078</v>
      </c>
      <c r="AZ17" s="121">
        <v>4516</v>
      </c>
      <c r="BA17" s="121">
        <v>0</v>
      </c>
      <c r="BB17" s="121">
        <v>1655</v>
      </c>
      <c r="BC17" s="121">
        <v>190802</v>
      </c>
      <c r="BD17" s="121">
        <v>0</v>
      </c>
      <c r="BE17" s="121">
        <v>0</v>
      </c>
      <c r="BF17" s="121">
        <f>SUM(AE17,+AM17,+BE17)</f>
        <v>139870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57041</v>
      </c>
      <c r="BP17" s="121">
        <f>SUM(BQ17:BT17)</f>
        <v>5767</v>
      </c>
      <c r="BQ17" s="121">
        <v>5767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51274</v>
      </c>
      <c r="CA17" s="121">
        <v>51274</v>
      </c>
      <c r="CB17" s="121">
        <v>0</v>
      </c>
      <c r="CC17" s="121">
        <v>0</v>
      </c>
      <c r="CD17" s="121">
        <v>0</v>
      </c>
      <c r="CE17" s="121">
        <v>100725</v>
      </c>
      <c r="CF17" s="121">
        <v>0</v>
      </c>
      <c r="CG17" s="121">
        <v>0</v>
      </c>
      <c r="CH17" s="121">
        <f>SUM(BG17,+BO17,+CG17)</f>
        <v>57041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196911</v>
      </c>
      <c r="CR17" s="121">
        <f>SUM(AN17,+BP17)</f>
        <v>57671</v>
      </c>
      <c r="CS17" s="121">
        <f>SUM(AO17,+BQ17)</f>
        <v>23068</v>
      </c>
      <c r="CT17" s="121">
        <f>SUM(AP17,+BR17)</f>
        <v>34603</v>
      </c>
      <c r="CU17" s="121">
        <f>SUM(AQ17,+BS17)</f>
        <v>0</v>
      </c>
      <c r="CV17" s="121">
        <f>SUM(AR17,+BT17)</f>
        <v>0</v>
      </c>
      <c r="CW17" s="121">
        <f>SUM(AS17,+BU17)</f>
        <v>4733</v>
      </c>
      <c r="CX17" s="121">
        <f>SUM(AT17,+BV17)</f>
        <v>2899</v>
      </c>
      <c r="CY17" s="121">
        <f>SUM(AU17,+BW17)</f>
        <v>1834</v>
      </c>
      <c r="CZ17" s="121">
        <f>SUM(AV17,+BX17)</f>
        <v>0</v>
      </c>
      <c r="DA17" s="121">
        <f>SUM(AW17,+BY17)</f>
        <v>5984</v>
      </c>
      <c r="DB17" s="121">
        <f>SUM(AX17,+BZ17)</f>
        <v>128523</v>
      </c>
      <c r="DC17" s="121">
        <f>SUM(AY17,+CA17)</f>
        <v>122352</v>
      </c>
      <c r="DD17" s="121">
        <f>SUM(AZ17,+CB17)</f>
        <v>4516</v>
      </c>
      <c r="DE17" s="121">
        <f>SUM(BA17,+CC17)</f>
        <v>0</v>
      </c>
      <c r="DF17" s="121">
        <f>SUM(BB17,+CD17)</f>
        <v>1655</v>
      </c>
      <c r="DG17" s="121">
        <f>SUM(BC17,+CE17)</f>
        <v>291527</v>
      </c>
      <c r="DH17" s="121">
        <f>SUM(BD17,+CF17)</f>
        <v>0</v>
      </c>
      <c r="DI17" s="121">
        <f>SUM(BE17,+CG17)</f>
        <v>0</v>
      </c>
      <c r="DJ17" s="121">
        <f>SUM(BF17,+CH17)</f>
        <v>196911</v>
      </c>
    </row>
    <row r="18" spans="1:114" s="136" customFormat="1" ht="13.5" customHeight="1" x14ac:dyDescent="0.15">
      <c r="A18" s="119" t="s">
        <v>26</v>
      </c>
      <c r="B18" s="120" t="s">
        <v>361</v>
      </c>
      <c r="C18" s="119" t="s">
        <v>362</v>
      </c>
      <c r="D18" s="121">
        <f>SUM(E18,+L18)</f>
        <v>360470</v>
      </c>
      <c r="E18" s="121">
        <f>SUM(F18:I18,K18)</f>
        <v>18031</v>
      </c>
      <c r="F18" s="121">
        <v>0</v>
      </c>
      <c r="G18" s="121">
        <v>0</v>
      </c>
      <c r="H18" s="121">
        <v>0</v>
      </c>
      <c r="I18" s="121">
        <v>11150</v>
      </c>
      <c r="J18" s="122" t="s">
        <v>412</v>
      </c>
      <c r="K18" s="121">
        <v>6881</v>
      </c>
      <c r="L18" s="121">
        <v>342439</v>
      </c>
      <c r="M18" s="121">
        <f>SUM(N18,+U18)</f>
        <v>58287</v>
      </c>
      <c r="N18" s="121">
        <f>SUM(O18:R18,T18)</f>
        <v>2226</v>
      </c>
      <c r="O18" s="121">
        <v>0</v>
      </c>
      <c r="P18" s="121">
        <v>0</v>
      </c>
      <c r="Q18" s="121">
        <v>0</v>
      </c>
      <c r="R18" s="121">
        <v>2226</v>
      </c>
      <c r="S18" s="122" t="s">
        <v>412</v>
      </c>
      <c r="T18" s="121">
        <v>0</v>
      </c>
      <c r="U18" s="121">
        <v>56061</v>
      </c>
      <c r="V18" s="121">
        <f>+SUM(D18,M18)</f>
        <v>418757</v>
      </c>
      <c r="W18" s="121">
        <f>+SUM(E18,N18)</f>
        <v>20257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13376</v>
      </c>
      <c r="AB18" s="122" t="str">
        <f>IF(+SUM(J18,S18)=0,"-",+SUM(J18,S18))</f>
        <v>-</v>
      </c>
      <c r="AC18" s="121">
        <f>+SUM(K18,T18)</f>
        <v>6881</v>
      </c>
      <c r="AD18" s="121">
        <f>+SUM(L18,U18)</f>
        <v>398500</v>
      </c>
      <c r="AE18" s="121">
        <f>SUM(AF18,+AK18)</f>
        <v>88990</v>
      </c>
      <c r="AF18" s="121">
        <f>SUM(AG18:AJ18)</f>
        <v>88990</v>
      </c>
      <c r="AG18" s="121">
        <v>0</v>
      </c>
      <c r="AH18" s="121">
        <v>88990</v>
      </c>
      <c r="AI18" s="121">
        <v>0</v>
      </c>
      <c r="AJ18" s="121">
        <v>0</v>
      </c>
      <c r="AK18" s="121">
        <v>0</v>
      </c>
      <c r="AL18" s="121">
        <v>10211</v>
      </c>
      <c r="AM18" s="121">
        <f>SUM(AN18,AS18,AW18,AX18,BD18)</f>
        <v>243217</v>
      </c>
      <c r="AN18" s="121">
        <f>SUM(AO18:AR18)</f>
        <v>101727</v>
      </c>
      <c r="AO18" s="121">
        <v>0</v>
      </c>
      <c r="AP18" s="121">
        <v>61605</v>
      </c>
      <c r="AQ18" s="121">
        <v>36718</v>
      </c>
      <c r="AR18" s="121">
        <v>3404</v>
      </c>
      <c r="AS18" s="121">
        <f>SUM(AT18:AV18)</f>
        <v>47927</v>
      </c>
      <c r="AT18" s="121">
        <v>10893</v>
      </c>
      <c r="AU18" s="121">
        <v>32072</v>
      </c>
      <c r="AV18" s="121">
        <v>4962</v>
      </c>
      <c r="AW18" s="121">
        <v>8215</v>
      </c>
      <c r="AX18" s="121">
        <f>SUM(AY18:BB18)</f>
        <v>85348</v>
      </c>
      <c r="AY18" s="121">
        <v>33031</v>
      </c>
      <c r="AZ18" s="121">
        <v>50015</v>
      </c>
      <c r="BA18" s="121">
        <v>2302</v>
      </c>
      <c r="BB18" s="121">
        <v>0</v>
      </c>
      <c r="BC18" s="121">
        <v>18052</v>
      </c>
      <c r="BD18" s="121">
        <v>0</v>
      </c>
      <c r="BE18" s="121">
        <v>0</v>
      </c>
      <c r="BF18" s="121">
        <f>SUM(AE18,+AM18,+BE18)</f>
        <v>332207</v>
      </c>
      <c r="BG18" s="121">
        <f>SUM(BH18,+BM18)</f>
        <v>8140</v>
      </c>
      <c r="BH18" s="121">
        <f>SUM(BI18:BL18)</f>
        <v>8140</v>
      </c>
      <c r="BI18" s="121">
        <v>0</v>
      </c>
      <c r="BJ18" s="121">
        <v>8140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50147</v>
      </c>
      <c r="BP18" s="121">
        <f>SUM(BQ18:BT18)</f>
        <v>20169</v>
      </c>
      <c r="BQ18" s="121">
        <v>0</v>
      </c>
      <c r="BR18" s="121">
        <v>0</v>
      </c>
      <c r="BS18" s="121">
        <v>20169</v>
      </c>
      <c r="BT18" s="121">
        <v>0</v>
      </c>
      <c r="BU18" s="121">
        <f>SUM(BV18:BX18)</f>
        <v>27875</v>
      </c>
      <c r="BV18" s="121">
        <v>0</v>
      </c>
      <c r="BW18" s="121">
        <v>27875</v>
      </c>
      <c r="BX18" s="121">
        <v>0</v>
      </c>
      <c r="BY18" s="121">
        <v>0</v>
      </c>
      <c r="BZ18" s="121">
        <f>SUM(CA18:CD18)</f>
        <v>2103</v>
      </c>
      <c r="CA18" s="121">
        <v>0</v>
      </c>
      <c r="CB18" s="121">
        <v>2103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58287</v>
      </c>
      <c r="CI18" s="121">
        <f>SUM(AE18,+BG18)</f>
        <v>97130</v>
      </c>
      <c r="CJ18" s="121">
        <f>SUM(AF18,+BH18)</f>
        <v>97130</v>
      </c>
      <c r="CK18" s="121">
        <f>SUM(AG18,+BI18)</f>
        <v>0</v>
      </c>
      <c r="CL18" s="121">
        <f>SUM(AH18,+BJ18)</f>
        <v>97130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10211</v>
      </c>
      <c r="CQ18" s="121">
        <f>SUM(AM18,+BO18)</f>
        <v>293364</v>
      </c>
      <c r="CR18" s="121">
        <f>SUM(AN18,+BP18)</f>
        <v>121896</v>
      </c>
      <c r="CS18" s="121">
        <f>SUM(AO18,+BQ18)</f>
        <v>0</v>
      </c>
      <c r="CT18" s="121">
        <f>SUM(AP18,+BR18)</f>
        <v>61605</v>
      </c>
      <c r="CU18" s="121">
        <f>SUM(AQ18,+BS18)</f>
        <v>56887</v>
      </c>
      <c r="CV18" s="121">
        <f>SUM(AR18,+BT18)</f>
        <v>3404</v>
      </c>
      <c r="CW18" s="121">
        <f>SUM(AS18,+BU18)</f>
        <v>75802</v>
      </c>
      <c r="CX18" s="121">
        <f>SUM(AT18,+BV18)</f>
        <v>10893</v>
      </c>
      <c r="CY18" s="121">
        <f>SUM(AU18,+BW18)</f>
        <v>59947</v>
      </c>
      <c r="CZ18" s="121">
        <f>SUM(AV18,+BX18)</f>
        <v>4962</v>
      </c>
      <c r="DA18" s="121">
        <f>SUM(AW18,+BY18)</f>
        <v>8215</v>
      </c>
      <c r="DB18" s="121">
        <f>SUM(AX18,+BZ18)</f>
        <v>87451</v>
      </c>
      <c r="DC18" s="121">
        <f>SUM(AY18,+CA18)</f>
        <v>33031</v>
      </c>
      <c r="DD18" s="121">
        <f>SUM(AZ18,+CB18)</f>
        <v>52118</v>
      </c>
      <c r="DE18" s="121">
        <f>SUM(BA18,+CC18)</f>
        <v>2302</v>
      </c>
      <c r="DF18" s="121">
        <f>SUM(BB18,+CD18)</f>
        <v>0</v>
      </c>
      <c r="DG18" s="121">
        <f>SUM(BC18,+CE18)</f>
        <v>18052</v>
      </c>
      <c r="DH18" s="121">
        <f>SUM(BD18,+CF18)</f>
        <v>0</v>
      </c>
      <c r="DI18" s="121">
        <f>SUM(BE18,+CG18)</f>
        <v>0</v>
      </c>
      <c r="DJ18" s="121">
        <f>SUM(BF18,+CH18)</f>
        <v>390494</v>
      </c>
    </row>
    <row r="19" spans="1:114" s="136" customFormat="1" ht="13.5" customHeight="1" x14ac:dyDescent="0.15">
      <c r="A19" s="119" t="s">
        <v>26</v>
      </c>
      <c r="B19" s="120" t="s">
        <v>365</v>
      </c>
      <c r="C19" s="119" t="s">
        <v>366</v>
      </c>
      <c r="D19" s="121">
        <f>SUM(E19,+L19)</f>
        <v>691381</v>
      </c>
      <c r="E19" s="121">
        <f>SUM(F19:I19,K19)</f>
        <v>112333</v>
      </c>
      <c r="F19" s="121">
        <v>0</v>
      </c>
      <c r="G19" s="121">
        <v>0</v>
      </c>
      <c r="H19" s="121">
        <v>0</v>
      </c>
      <c r="I19" s="121">
        <v>61509</v>
      </c>
      <c r="J19" s="122" t="s">
        <v>412</v>
      </c>
      <c r="K19" s="121">
        <v>50824</v>
      </c>
      <c r="L19" s="121">
        <v>579048</v>
      </c>
      <c r="M19" s="121">
        <f>SUM(N19,+U19)</f>
        <v>71142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412</v>
      </c>
      <c r="T19" s="121">
        <v>0</v>
      </c>
      <c r="U19" s="121">
        <v>71142</v>
      </c>
      <c r="V19" s="121">
        <f>+SUM(D19,M19)</f>
        <v>762523</v>
      </c>
      <c r="W19" s="121">
        <f>+SUM(E19,N19)</f>
        <v>112333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61509</v>
      </c>
      <c r="AB19" s="122" t="str">
        <f>IF(+SUM(J19,S19)=0,"-",+SUM(J19,S19))</f>
        <v>-</v>
      </c>
      <c r="AC19" s="121">
        <f>+SUM(K19,T19)</f>
        <v>50824</v>
      </c>
      <c r="AD19" s="121">
        <f>+SUM(L19,U19)</f>
        <v>650190</v>
      </c>
      <c r="AE19" s="121">
        <f>SUM(AF19,+AK19)</f>
        <v>55121</v>
      </c>
      <c r="AF19" s="121">
        <f>SUM(AG19:AJ19)</f>
        <v>50362</v>
      </c>
      <c r="AG19" s="121">
        <v>2696</v>
      </c>
      <c r="AH19" s="121">
        <v>215</v>
      </c>
      <c r="AI19" s="121">
        <v>47451</v>
      </c>
      <c r="AJ19" s="121">
        <v>0</v>
      </c>
      <c r="AK19" s="121">
        <v>4759</v>
      </c>
      <c r="AL19" s="121">
        <v>0</v>
      </c>
      <c r="AM19" s="121">
        <f>SUM(AN19,AS19,AW19,AX19,BD19)</f>
        <v>631540</v>
      </c>
      <c r="AN19" s="121">
        <f>SUM(AO19:AR19)</f>
        <v>137554</v>
      </c>
      <c r="AO19" s="121">
        <v>48832</v>
      </c>
      <c r="AP19" s="121">
        <v>9949</v>
      </c>
      <c r="AQ19" s="121">
        <v>71291</v>
      </c>
      <c r="AR19" s="121">
        <v>7482</v>
      </c>
      <c r="AS19" s="121">
        <f>SUM(AT19:AV19)</f>
        <v>201877</v>
      </c>
      <c r="AT19" s="121">
        <v>11002</v>
      </c>
      <c r="AU19" s="121">
        <v>190875</v>
      </c>
      <c r="AV19" s="121">
        <v>0</v>
      </c>
      <c r="AW19" s="121">
        <v>11285</v>
      </c>
      <c r="AX19" s="121">
        <f>SUM(AY19:BB19)</f>
        <v>253350</v>
      </c>
      <c r="AY19" s="121">
        <v>176556</v>
      </c>
      <c r="AZ19" s="121">
        <v>58683</v>
      </c>
      <c r="BA19" s="121">
        <v>0</v>
      </c>
      <c r="BB19" s="121">
        <v>18111</v>
      </c>
      <c r="BC19" s="121">
        <v>0</v>
      </c>
      <c r="BD19" s="121">
        <v>27474</v>
      </c>
      <c r="BE19" s="121">
        <v>4720</v>
      </c>
      <c r="BF19" s="121">
        <f>SUM(AE19,+AM19,+BE19)</f>
        <v>691381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12915</v>
      </c>
      <c r="BP19" s="121">
        <f>SUM(BQ19:BT19)</f>
        <v>10831</v>
      </c>
      <c r="BQ19" s="121">
        <v>10831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2084</v>
      </c>
      <c r="CA19" s="121">
        <v>0</v>
      </c>
      <c r="CB19" s="121">
        <v>2084</v>
      </c>
      <c r="CC19" s="121">
        <v>0</v>
      </c>
      <c r="CD19" s="121">
        <v>0</v>
      </c>
      <c r="CE19" s="121">
        <v>58227</v>
      </c>
      <c r="CF19" s="121">
        <v>0</v>
      </c>
      <c r="CG19" s="121">
        <v>0</v>
      </c>
      <c r="CH19" s="121">
        <f>SUM(BG19,+BO19,+CG19)</f>
        <v>12915</v>
      </c>
      <c r="CI19" s="121">
        <f>SUM(AE19,+BG19)</f>
        <v>55121</v>
      </c>
      <c r="CJ19" s="121">
        <f>SUM(AF19,+BH19)</f>
        <v>50362</v>
      </c>
      <c r="CK19" s="121">
        <f>SUM(AG19,+BI19)</f>
        <v>2696</v>
      </c>
      <c r="CL19" s="121">
        <f>SUM(AH19,+BJ19)</f>
        <v>215</v>
      </c>
      <c r="CM19" s="121">
        <f>SUM(AI19,+BK19)</f>
        <v>47451</v>
      </c>
      <c r="CN19" s="121">
        <f>SUM(AJ19,+BL19)</f>
        <v>0</v>
      </c>
      <c r="CO19" s="121">
        <f>SUM(AK19,+BM19)</f>
        <v>4759</v>
      </c>
      <c r="CP19" s="121">
        <f>SUM(AL19,+BN19)</f>
        <v>0</v>
      </c>
      <c r="CQ19" s="121">
        <f>SUM(AM19,+BO19)</f>
        <v>644455</v>
      </c>
      <c r="CR19" s="121">
        <f>SUM(AN19,+BP19)</f>
        <v>148385</v>
      </c>
      <c r="CS19" s="121">
        <f>SUM(AO19,+BQ19)</f>
        <v>59663</v>
      </c>
      <c r="CT19" s="121">
        <f>SUM(AP19,+BR19)</f>
        <v>9949</v>
      </c>
      <c r="CU19" s="121">
        <f>SUM(AQ19,+BS19)</f>
        <v>71291</v>
      </c>
      <c r="CV19" s="121">
        <f>SUM(AR19,+BT19)</f>
        <v>7482</v>
      </c>
      <c r="CW19" s="121">
        <f>SUM(AS19,+BU19)</f>
        <v>201877</v>
      </c>
      <c r="CX19" s="121">
        <f>SUM(AT19,+BV19)</f>
        <v>11002</v>
      </c>
      <c r="CY19" s="121">
        <f>SUM(AU19,+BW19)</f>
        <v>190875</v>
      </c>
      <c r="CZ19" s="121">
        <f>SUM(AV19,+BX19)</f>
        <v>0</v>
      </c>
      <c r="DA19" s="121">
        <f>SUM(AW19,+BY19)</f>
        <v>11285</v>
      </c>
      <c r="DB19" s="121">
        <f>SUM(AX19,+BZ19)</f>
        <v>255434</v>
      </c>
      <c r="DC19" s="121">
        <f>SUM(AY19,+CA19)</f>
        <v>176556</v>
      </c>
      <c r="DD19" s="121">
        <f>SUM(AZ19,+CB19)</f>
        <v>60767</v>
      </c>
      <c r="DE19" s="121">
        <f>SUM(BA19,+CC19)</f>
        <v>0</v>
      </c>
      <c r="DF19" s="121">
        <f>SUM(BB19,+CD19)</f>
        <v>18111</v>
      </c>
      <c r="DG19" s="121">
        <f>SUM(BC19,+CE19)</f>
        <v>58227</v>
      </c>
      <c r="DH19" s="121">
        <f>SUM(BD19,+CF19)</f>
        <v>27474</v>
      </c>
      <c r="DI19" s="121">
        <f>SUM(BE19,+CG19)</f>
        <v>4720</v>
      </c>
      <c r="DJ19" s="121">
        <f>SUM(BF19,+CH19)</f>
        <v>704296</v>
      </c>
    </row>
    <row r="20" spans="1:114" s="136" customFormat="1" ht="13.5" customHeight="1" x14ac:dyDescent="0.15">
      <c r="A20" s="119" t="s">
        <v>26</v>
      </c>
      <c r="B20" s="120" t="s">
        <v>367</v>
      </c>
      <c r="C20" s="119" t="s">
        <v>368</v>
      </c>
      <c r="D20" s="121">
        <f>SUM(E20,+L20)</f>
        <v>830914</v>
      </c>
      <c r="E20" s="121">
        <f>SUM(F20:I20,K20)</f>
        <v>5492</v>
      </c>
      <c r="F20" s="121">
        <v>0</v>
      </c>
      <c r="G20" s="121">
        <v>2400</v>
      </c>
      <c r="H20" s="121">
        <v>0</v>
      </c>
      <c r="I20" s="121">
        <v>2912</v>
      </c>
      <c r="J20" s="122" t="s">
        <v>412</v>
      </c>
      <c r="K20" s="121">
        <v>180</v>
      </c>
      <c r="L20" s="121">
        <v>825422</v>
      </c>
      <c r="M20" s="121">
        <f>SUM(N20,+U20)</f>
        <v>434419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412</v>
      </c>
      <c r="T20" s="121">
        <v>0</v>
      </c>
      <c r="U20" s="121">
        <v>434419</v>
      </c>
      <c r="V20" s="121">
        <f>+SUM(D20,M20)</f>
        <v>1265333</v>
      </c>
      <c r="W20" s="121">
        <f>+SUM(E20,N20)</f>
        <v>5492</v>
      </c>
      <c r="X20" s="121">
        <f>+SUM(F20,O20)</f>
        <v>0</v>
      </c>
      <c r="Y20" s="121">
        <f>+SUM(G20,P20)</f>
        <v>2400</v>
      </c>
      <c r="Z20" s="121">
        <f>+SUM(H20,Q20)</f>
        <v>0</v>
      </c>
      <c r="AA20" s="121">
        <f>+SUM(I20,R20)</f>
        <v>2912</v>
      </c>
      <c r="AB20" s="122" t="str">
        <f>IF(+SUM(J20,S20)=0,"-",+SUM(J20,S20))</f>
        <v>-</v>
      </c>
      <c r="AC20" s="121">
        <f>+SUM(K20,T20)</f>
        <v>180</v>
      </c>
      <c r="AD20" s="121">
        <f>+SUM(L20,U20)</f>
        <v>1259841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379786</v>
      </c>
      <c r="AN20" s="121">
        <f>SUM(AO20:AR20)</f>
        <v>224430</v>
      </c>
      <c r="AO20" s="121">
        <v>33994</v>
      </c>
      <c r="AP20" s="121">
        <v>184929</v>
      </c>
      <c r="AQ20" s="121">
        <v>0</v>
      </c>
      <c r="AR20" s="121">
        <v>5507</v>
      </c>
      <c r="AS20" s="121">
        <f>SUM(AT20:AV20)</f>
        <v>29738</v>
      </c>
      <c r="AT20" s="121">
        <v>13835</v>
      </c>
      <c r="AU20" s="121">
        <v>0</v>
      </c>
      <c r="AV20" s="121">
        <v>15903</v>
      </c>
      <c r="AW20" s="121">
        <v>0</v>
      </c>
      <c r="AX20" s="121">
        <f>SUM(AY20:BB20)</f>
        <v>125618</v>
      </c>
      <c r="AY20" s="121">
        <v>115573</v>
      </c>
      <c r="AZ20" s="121">
        <v>0</v>
      </c>
      <c r="BA20" s="121">
        <v>10045</v>
      </c>
      <c r="BB20" s="121">
        <v>0</v>
      </c>
      <c r="BC20" s="121">
        <v>436837</v>
      </c>
      <c r="BD20" s="121">
        <v>0</v>
      </c>
      <c r="BE20" s="121">
        <v>14291</v>
      </c>
      <c r="BF20" s="121">
        <f>SUM(AE20,+AM20,+BE20)</f>
        <v>394077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2286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1536</v>
      </c>
      <c r="BV20" s="121">
        <v>1536</v>
      </c>
      <c r="BW20" s="121">
        <v>0</v>
      </c>
      <c r="BX20" s="121">
        <v>0</v>
      </c>
      <c r="BY20" s="121">
        <v>0</v>
      </c>
      <c r="BZ20" s="121">
        <f>SUM(CA20:CD20)</f>
        <v>750</v>
      </c>
      <c r="CA20" s="121">
        <v>750</v>
      </c>
      <c r="CB20" s="121">
        <v>0</v>
      </c>
      <c r="CC20" s="121">
        <v>0</v>
      </c>
      <c r="CD20" s="121">
        <v>0</v>
      </c>
      <c r="CE20" s="121">
        <v>431916</v>
      </c>
      <c r="CF20" s="121">
        <v>0</v>
      </c>
      <c r="CG20" s="121">
        <v>217</v>
      </c>
      <c r="CH20" s="121">
        <f>SUM(BG20,+BO20,+CG20)</f>
        <v>2503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382072</v>
      </c>
      <c r="CR20" s="121">
        <f>SUM(AN20,+BP20)</f>
        <v>224430</v>
      </c>
      <c r="CS20" s="121">
        <f>SUM(AO20,+BQ20)</f>
        <v>33994</v>
      </c>
      <c r="CT20" s="121">
        <f>SUM(AP20,+BR20)</f>
        <v>184929</v>
      </c>
      <c r="CU20" s="121">
        <f>SUM(AQ20,+BS20)</f>
        <v>0</v>
      </c>
      <c r="CV20" s="121">
        <f>SUM(AR20,+BT20)</f>
        <v>5507</v>
      </c>
      <c r="CW20" s="121">
        <f>SUM(AS20,+BU20)</f>
        <v>31274</v>
      </c>
      <c r="CX20" s="121">
        <f>SUM(AT20,+BV20)</f>
        <v>15371</v>
      </c>
      <c r="CY20" s="121">
        <f>SUM(AU20,+BW20)</f>
        <v>0</v>
      </c>
      <c r="CZ20" s="121">
        <f>SUM(AV20,+BX20)</f>
        <v>15903</v>
      </c>
      <c r="DA20" s="121">
        <f>SUM(AW20,+BY20)</f>
        <v>0</v>
      </c>
      <c r="DB20" s="121">
        <f>SUM(AX20,+BZ20)</f>
        <v>126368</v>
      </c>
      <c r="DC20" s="121">
        <f>SUM(AY20,+CA20)</f>
        <v>116323</v>
      </c>
      <c r="DD20" s="121">
        <f>SUM(AZ20,+CB20)</f>
        <v>0</v>
      </c>
      <c r="DE20" s="121">
        <f>SUM(BA20,+CC20)</f>
        <v>10045</v>
      </c>
      <c r="DF20" s="121">
        <f>SUM(BB20,+CD20)</f>
        <v>0</v>
      </c>
      <c r="DG20" s="121">
        <f>SUM(BC20,+CE20)</f>
        <v>868753</v>
      </c>
      <c r="DH20" s="121">
        <f>SUM(BD20,+CF20)</f>
        <v>0</v>
      </c>
      <c r="DI20" s="121">
        <f>SUM(BE20,+CG20)</f>
        <v>14508</v>
      </c>
      <c r="DJ20" s="121">
        <f>SUM(BF20,+CH20)</f>
        <v>396580</v>
      </c>
    </row>
    <row r="21" spans="1:114" s="136" customFormat="1" ht="13.5" customHeight="1" x14ac:dyDescent="0.15">
      <c r="A21" s="119" t="s">
        <v>26</v>
      </c>
      <c r="B21" s="120" t="s">
        <v>369</v>
      </c>
      <c r="C21" s="119" t="s">
        <v>370</v>
      </c>
      <c r="D21" s="121">
        <f>SUM(E21,+L21)</f>
        <v>1388091</v>
      </c>
      <c r="E21" s="121">
        <f>SUM(F21:I21,K21)</f>
        <v>282695</v>
      </c>
      <c r="F21" s="121">
        <v>0</v>
      </c>
      <c r="G21" s="121">
        <v>0</v>
      </c>
      <c r="H21" s="121">
        <v>86500</v>
      </c>
      <c r="I21" s="121">
        <v>78696</v>
      </c>
      <c r="J21" s="122" t="s">
        <v>412</v>
      </c>
      <c r="K21" s="121">
        <v>117499</v>
      </c>
      <c r="L21" s="121">
        <v>1105396</v>
      </c>
      <c r="M21" s="121">
        <f>SUM(N21,+U21)</f>
        <v>412234</v>
      </c>
      <c r="N21" s="121">
        <f>SUM(O21:R21,T21)</f>
        <v>35777</v>
      </c>
      <c r="O21" s="121">
        <v>0</v>
      </c>
      <c r="P21" s="121">
        <v>0</v>
      </c>
      <c r="Q21" s="121">
        <v>0</v>
      </c>
      <c r="R21" s="121">
        <v>35747</v>
      </c>
      <c r="S21" s="122" t="s">
        <v>412</v>
      </c>
      <c r="T21" s="121">
        <v>30</v>
      </c>
      <c r="U21" s="121">
        <v>376457</v>
      </c>
      <c r="V21" s="121">
        <f>+SUM(D21,M21)</f>
        <v>1800325</v>
      </c>
      <c r="W21" s="121">
        <f>+SUM(E21,N21)</f>
        <v>318472</v>
      </c>
      <c r="X21" s="121">
        <f>+SUM(F21,O21)</f>
        <v>0</v>
      </c>
      <c r="Y21" s="121">
        <f>+SUM(G21,P21)</f>
        <v>0</v>
      </c>
      <c r="Z21" s="121">
        <f>+SUM(H21,Q21)</f>
        <v>86500</v>
      </c>
      <c r="AA21" s="121">
        <f>+SUM(I21,R21)</f>
        <v>114443</v>
      </c>
      <c r="AB21" s="122" t="str">
        <f>IF(+SUM(J21,S21)=0,"-",+SUM(J21,S21))</f>
        <v>-</v>
      </c>
      <c r="AC21" s="121">
        <f>+SUM(K21,T21)</f>
        <v>117529</v>
      </c>
      <c r="AD21" s="121">
        <f>+SUM(L21,U21)</f>
        <v>1481853</v>
      </c>
      <c r="AE21" s="121">
        <f>SUM(AF21,+AK21)</f>
        <v>97608</v>
      </c>
      <c r="AF21" s="121">
        <f>SUM(AG21:AJ21)</f>
        <v>97608</v>
      </c>
      <c r="AG21" s="121">
        <v>45798</v>
      </c>
      <c r="AH21" s="121">
        <v>51810</v>
      </c>
      <c r="AI21" s="121">
        <v>0</v>
      </c>
      <c r="AJ21" s="121">
        <v>0</v>
      </c>
      <c r="AK21" s="121">
        <v>0</v>
      </c>
      <c r="AL21" s="121">
        <v>251482</v>
      </c>
      <c r="AM21" s="121">
        <f>SUM(AN21,AS21,AW21,AX21,BD21)</f>
        <v>905159</v>
      </c>
      <c r="AN21" s="121">
        <f>SUM(AO21:AR21)</f>
        <v>9889</v>
      </c>
      <c r="AO21" s="121">
        <v>0</v>
      </c>
      <c r="AP21" s="121">
        <v>4846</v>
      </c>
      <c r="AQ21" s="121">
        <v>2413</v>
      </c>
      <c r="AR21" s="121">
        <v>2630</v>
      </c>
      <c r="AS21" s="121">
        <f>SUM(AT21:AV21)</f>
        <v>38227</v>
      </c>
      <c r="AT21" s="121">
        <v>27077</v>
      </c>
      <c r="AU21" s="121">
        <v>7994</v>
      </c>
      <c r="AV21" s="121">
        <v>3156</v>
      </c>
      <c r="AW21" s="121">
        <v>0</v>
      </c>
      <c r="AX21" s="121">
        <f>SUM(AY21:BB21)</f>
        <v>853217</v>
      </c>
      <c r="AY21" s="121">
        <v>704479</v>
      </c>
      <c r="AZ21" s="121">
        <v>148149</v>
      </c>
      <c r="BA21" s="121">
        <v>589</v>
      </c>
      <c r="BB21" s="121">
        <v>0</v>
      </c>
      <c r="BC21" s="121">
        <v>0</v>
      </c>
      <c r="BD21" s="121">
        <v>3826</v>
      </c>
      <c r="BE21" s="121">
        <v>133842</v>
      </c>
      <c r="BF21" s="121">
        <f>SUM(AE21,+AM21,+BE21)</f>
        <v>1136609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412234</v>
      </c>
      <c r="BP21" s="121">
        <f>SUM(BQ21:BT21)</f>
        <v>17739</v>
      </c>
      <c r="BQ21" s="121">
        <v>2453</v>
      </c>
      <c r="BR21" s="121">
        <v>15286</v>
      </c>
      <c r="BS21" s="121">
        <v>0</v>
      </c>
      <c r="BT21" s="121">
        <v>0</v>
      </c>
      <c r="BU21" s="121">
        <f>SUM(BV21:BX21)</f>
        <v>12509</v>
      </c>
      <c r="BV21" s="121">
        <v>8083</v>
      </c>
      <c r="BW21" s="121">
        <v>4426</v>
      </c>
      <c r="BX21" s="121">
        <v>0</v>
      </c>
      <c r="BY21" s="121">
        <v>0</v>
      </c>
      <c r="BZ21" s="121">
        <f>SUM(CA21:CD21)</f>
        <v>381986</v>
      </c>
      <c r="CA21" s="121">
        <v>0</v>
      </c>
      <c r="CB21" s="121">
        <v>381183</v>
      </c>
      <c r="CC21" s="121">
        <v>803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412234</v>
      </c>
      <c r="CI21" s="121">
        <f>SUM(AE21,+BG21)</f>
        <v>97608</v>
      </c>
      <c r="CJ21" s="121">
        <f>SUM(AF21,+BH21)</f>
        <v>97608</v>
      </c>
      <c r="CK21" s="121">
        <f>SUM(AG21,+BI21)</f>
        <v>45798</v>
      </c>
      <c r="CL21" s="121">
        <f>SUM(AH21,+BJ21)</f>
        <v>51810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251482</v>
      </c>
      <c r="CQ21" s="121">
        <f>SUM(AM21,+BO21)</f>
        <v>1317393</v>
      </c>
      <c r="CR21" s="121">
        <f>SUM(AN21,+BP21)</f>
        <v>27628</v>
      </c>
      <c r="CS21" s="121">
        <f>SUM(AO21,+BQ21)</f>
        <v>2453</v>
      </c>
      <c r="CT21" s="121">
        <f>SUM(AP21,+BR21)</f>
        <v>20132</v>
      </c>
      <c r="CU21" s="121">
        <f>SUM(AQ21,+BS21)</f>
        <v>2413</v>
      </c>
      <c r="CV21" s="121">
        <f>SUM(AR21,+BT21)</f>
        <v>2630</v>
      </c>
      <c r="CW21" s="121">
        <f>SUM(AS21,+BU21)</f>
        <v>50736</v>
      </c>
      <c r="CX21" s="121">
        <f>SUM(AT21,+BV21)</f>
        <v>35160</v>
      </c>
      <c r="CY21" s="121">
        <f>SUM(AU21,+BW21)</f>
        <v>12420</v>
      </c>
      <c r="CZ21" s="121">
        <f>SUM(AV21,+BX21)</f>
        <v>3156</v>
      </c>
      <c r="DA21" s="121">
        <f>SUM(AW21,+BY21)</f>
        <v>0</v>
      </c>
      <c r="DB21" s="121">
        <f>SUM(AX21,+BZ21)</f>
        <v>1235203</v>
      </c>
      <c r="DC21" s="121">
        <f>SUM(AY21,+CA21)</f>
        <v>704479</v>
      </c>
      <c r="DD21" s="121">
        <f>SUM(AZ21,+CB21)</f>
        <v>529332</v>
      </c>
      <c r="DE21" s="121">
        <f>SUM(BA21,+CC21)</f>
        <v>1392</v>
      </c>
      <c r="DF21" s="121">
        <f>SUM(BB21,+CD21)</f>
        <v>0</v>
      </c>
      <c r="DG21" s="121">
        <f>SUM(BC21,+CE21)</f>
        <v>0</v>
      </c>
      <c r="DH21" s="121">
        <f>SUM(BD21,+CF21)</f>
        <v>3826</v>
      </c>
      <c r="DI21" s="121">
        <f>SUM(BE21,+CG21)</f>
        <v>133842</v>
      </c>
      <c r="DJ21" s="121">
        <f>SUM(BF21,+CH21)</f>
        <v>1548843</v>
      </c>
    </row>
    <row r="22" spans="1:114" s="136" customFormat="1" ht="13.5" customHeight="1" x14ac:dyDescent="0.15">
      <c r="A22" s="119" t="s">
        <v>26</v>
      </c>
      <c r="B22" s="120" t="s">
        <v>371</v>
      </c>
      <c r="C22" s="119" t="s">
        <v>372</v>
      </c>
      <c r="D22" s="121">
        <f>SUM(E22,+L22)</f>
        <v>83440</v>
      </c>
      <c r="E22" s="121">
        <f>SUM(F22:I22,K22)</f>
        <v>5070</v>
      </c>
      <c r="F22" s="121">
        <v>0</v>
      </c>
      <c r="G22" s="121">
        <v>0</v>
      </c>
      <c r="H22" s="121">
        <v>0</v>
      </c>
      <c r="I22" s="121">
        <v>5070</v>
      </c>
      <c r="J22" s="122" t="s">
        <v>412</v>
      </c>
      <c r="K22" s="121">
        <v>0</v>
      </c>
      <c r="L22" s="121">
        <v>78370</v>
      </c>
      <c r="M22" s="121">
        <f>SUM(N22,+U22)</f>
        <v>8615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412</v>
      </c>
      <c r="T22" s="121">
        <v>0</v>
      </c>
      <c r="U22" s="121">
        <v>8615</v>
      </c>
      <c r="V22" s="121">
        <f>+SUM(D22,M22)</f>
        <v>92055</v>
      </c>
      <c r="W22" s="121">
        <f>+SUM(E22,N22)</f>
        <v>5070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5070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86985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42449</v>
      </c>
      <c r="AN22" s="121">
        <f>SUM(AO22:AR22)</f>
        <v>12326</v>
      </c>
      <c r="AO22" s="121">
        <v>12326</v>
      </c>
      <c r="AP22" s="121">
        <v>0</v>
      </c>
      <c r="AQ22" s="121">
        <v>0</v>
      </c>
      <c r="AR22" s="121">
        <v>0</v>
      </c>
      <c r="AS22" s="121">
        <f>SUM(AT22:AV22)</f>
        <v>30123</v>
      </c>
      <c r="AT22" s="121">
        <v>30123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40556</v>
      </c>
      <c r="BD22" s="121">
        <v>0</v>
      </c>
      <c r="BE22" s="121">
        <v>435</v>
      </c>
      <c r="BF22" s="121">
        <f>SUM(AE22,+AM22,+BE22)</f>
        <v>42884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8615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42449</v>
      </c>
      <c r="CR22" s="121">
        <f>SUM(AN22,+BP22)</f>
        <v>12326</v>
      </c>
      <c r="CS22" s="121">
        <f>SUM(AO22,+BQ22)</f>
        <v>12326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30123</v>
      </c>
      <c r="CX22" s="121">
        <f>SUM(AT22,+BV22)</f>
        <v>30123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49171</v>
      </c>
      <c r="DH22" s="121">
        <f>SUM(BD22,+CF22)</f>
        <v>0</v>
      </c>
      <c r="DI22" s="121">
        <f>SUM(BE22,+CG22)</f>
        <v>435</v>
      </c>
      <c r="DJ22" s="121">
        <f>SUM(BF22,+CH22)</f>
        <v>42884</v>
      </c>
    </row>
    <row r="23" spans="1:114" s="136" customFormat="1" ht="13.5" customHeight="1" x14ac:dyDescent="0.15">
      <c r="A23" s="119" t="s">
        <v>26</v>
      </c>
      <c r="B23" s="120" t="s">
        <v>373</v>
      </c>
      <c r="C23" s="119" t="s">
        <v>374</v>
      </c>
      <c r="D23" s="121">
        <f>SUM(E23,+L23)</f>
        <v>261082</v>
      </c>
      <c r="E23" s="121">
        <f>SUM(F23:I23,K23)</f>
        <v>26265</v>
      </c>
      <c r="F23" s="121">
        <v>0</v>
      </c>
      <c r="G23" s="121">
        <v>0</v>
      </c>
      <c r="H23" s="121">
        <v>0</v>
      </c>
      <c r="I23" s="121">
        <v>3658</v>
      </c>
      <c r="J23" s="122" t="s">
        <v>412</v>
      </c>
      <c r="K23" s="121">
        <v>22607</v>
      </c>
      <c r="L23" s="121">
        <v>234817</v>
      </c>
      <c r="M23" s="121">
        <f>SUM(N23,+U23)</f>
        <v>15986</v>
      </c>
      <c r="N23" s="121">
        <f>SUM(O23:R23,T23)</f>
        <v>24</v>
      </c>
      <c r="O23" s="121">
        <v>0</v>
      </c>
      <c r="P23" s="121">
        <v>0</v>
      </c>
      <c r="Q23" s="121">
        <v>0</v>
      </c>
      <c r="R23" s="121">
        <v>24</v>
      </c>
      <c r="S23" s="122" t="s">
        <v>412</v>
      </c>
      <c r="T23" s="121">
        <v>0</v>
      </c>
      <c r="U23" s="121">
        <v>15962</v>
      </c>
      <c r="V23" s="121">
        <f>+SUM(D23,M23)</f>
        <v>277068</v>
      </c>
      <c r="W23" s="121">
        <f>+SUM(E23,N23)</f>
        <v>26289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3682</v>
      </c>
      <c r="AB23" s="122" t="str">
        <f>IF(+SUM(J23,S23)=0,"-",+SUM(J23,S23))</f>
        <v>-</v>
      </c>
      <c r="AC23" s="121">
        <f>+SUM(K23,T23)</f>
        <v>22607</v>
      </c>
      <c r="AD23" s="121">
        <f>+SUM(L23,U23)</f>
        <v>250779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99063</v>
      </c>
      <c r="AN23" s="121">
        <f>SUM(AO23:AR23)</f>
        <v>10575</v>
      </c>
      <c r="AO23" s="121">
        <v>10575</v>
      </c>
      <c r="AP23" s="121">
        <v>0</v>
      </c>
      <c r="AQ23" s="121">
        <v>0</v>
      </c>
      <c r="AR23" s="121">
        <v>0</v>
      </c>
      <c r="AS23" s="121">
        <f>SUM(AT23:AV23)</f>
        <v>68568</v>
      </c>
      <c r="AT23" s="121">
        <v>65618</v>
      </c>
      <c r="AU23" s="121">
        <v>2950</v>
      </c>
      <c r="AV23" s="121">
        <v>0</v>
      </c>
      <c r="AW23" s="121">
        <v>0</v>
      </c>
      <c r="AX23" s="121">
        <f>SUM(AY23:BB23)</f>
        <v>19920</v>
      </c>
      <c r="AY23" s="121">
        <v>16474</v>
      </c>
      <c r="AZ23" s="121">
        <v>0</v>
      </c>
      <c r="BA23" s="121">
        <v>3446</v>
      </c>
      <c r="BB23" s="121">
        <v>0</v>
      </c>
      <c r="BC23" s="121">
        <v>132314</v>
      </c>
      <c r="BD23" s="121">
        <v>0</v>
      </c>
      <c r="BE23" s="121">
        <v>29705</v>
      </c>
      <c r="BF23" s="121">
        <f>SUM(AE23,+AM23,+BE23)</f>
        <v>128768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7145</v>
      </c>
      <c r="BP23" s="121">
        <f>SUM(BQ23:BT23)</f>
        <v>7145</v>
      </c>
      <c r="BQ23" s="121">
        <v>7145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8841</v>
      </c>
      <c r="CF23" s="121">
        <v>0</v>
      </c>
      <c r="CG23" s="121">
        <v>0</v>
      </c>
      <c r="CH23" s="121">
        <f>SUM(BG23,+BO23,+CG23)</f>
        <v>7145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106208</v>
      </c>
      <c r="CR23" s="121">
        <f>SUM(AN23,+BP23)</f>
        <v>17720</v>
      </c>
      <c r="CS23" s="121">
        <f>SUM(AO23,+BQ23)</f>
        <v>17720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68568</v>
      </c>
      <c r="CX23" s="121">
        <f>SUM(AT23,+BV23)</f>
        <v>65618</v>
      </c>
      <c r="CY23" s="121">
        <f>SUM(AU23,+BW23)</f>
        <v>2950</v>
      </c>
      <c r="CZ23" s="121">
        <f>SUM(AV23,+BX23)</f>
        <v>0</v>
      </c>
      <c r="DA23" s="121">
        <f>SUM(AW23,+BY23)</f>
        <v>0</v>
      </c>
      <c r="DB23" s="121">
        <f>SUM(AX23,+BZ23)</f>
        <v>19920</v>
      </c>
      <c r="DC23" s="121">
        <f>SUM(AY23,+CA23)</f>
        <v>16474</v>
      </c>
      <c r="DD23" s="121">
        <f>SUM(AZ23,+CB23)</f>
        <v>0</v>
      </c>
      <c r="DE23" s="121">
        <f>SUM(BA23,+CC23)</f>
        <v>3446</v>
      </c>
      <c r="DF23" s="121">
        <f>SUM(BB23,+CD23)</f>
        <v>0</v>
      </c>
      <c r="DG23" s="121">
        <f>SUM(BC23,+CE23)</f>
        <v>141155</v>
      </c>
      <c r="DH23" s="121">
        <f>SUM(BD23,+CF23)</f>
        <v>0</v>
      </c>
      <c r="DI23" s="121">
        <f>SUM(BE23,+CG23)</f>
        <v>29705</v>
      </c>
      <c r="DJ23" s="121">
        <f>SUM(BF23,+CH23)</f>
        <v>135913</v>
      </c>
    </row>
    <row r="24" spans="1:114" s="136" customFormat="1" ht="13.5" customHeight="1" x14ac:dyDescent="0.15">
      <c r="A24" s="119" t="s">
        <v>26</v>
      </c>
      <c r="B24" s="120" t="s">
        <v>375</v>
      </c>
      <c r="C24" s="119" t="s">
        <v>376</v>
      </c>
      <c r="D24" s="121">
        <f>SUM(E24,+L24)</f>
        <v>611218</v>
      </c>
      <c r="E24" s="121">
        <f>SUM(F24:I24,K24)</f>
        <v>34257</v>
      </c>
      <c r="F24" s="121">
        <v>0</v>
      </c>
      <c r="G24" s="121">
        <v>0</v>
      </c>
      <c r="H24" s="121">
        <v>0</v>
      </c>
      <c r="I24" s="121">
        <v>27640</v>
      </c>
      <c r="J24" s="122" t="s">
        <v>412</v>
      </c>
      <c r="K24" s="121">
        <v>6617</v>
      </c>
      <c r="L24" s="121">
        <v>576961</v>
      </c>
      <c r="M24" s="121">
        <f>SUM(N24,+U24)</f>
        <v>160482</v>
      </c>
      <c r="N24" s="121">
        <f>SUM(O24:R24,T24)</f>
        <v>24292</v>
      </c>
      <c r="O24" s="121">
        <v>0</v>
      </c>
      <c r="P24" s="121">
        <v>0</v>
      </c>
      <c r="Q24" s="121">
        <v>0</v>
      </c>
      <c r="R24" s="121">
        <v>24292</v>
      </c>
      <c r="S24" s="122" t="s">
        <v>412</v>
      </c>
      <c r="T24" s="121">
        <v>0</v>
      </c>
      <c r="U24" s="121">
        <v>136190</v>
      </c>
      <c r="V24" s="121">
        <f>+SUM(D24,M24)</f>
        <v>771700</v>
      </c>
      <c r="W24" s="121">
        <f>+SUM(E24,N24)</f>
        <v>58549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51932</v>
      </c>
      <c r="AB24" s="122" t="str">
        <f>IF(+SUM(J24,S24)=0,"-",+SUM(J24,S24))</f>
        <v>-</v>
      </c>
      <c r="AC24" s="121">
        <f>+SUM(K24,T24)</f>
        <v>6617</v>
      </c>
      <c r="AD24" s="121">
        <f>+SUM(L24,U24)</f>
        <v>713151</v>
      </c>
      <c r="AE24" s="121">
        <f>SUM(AF24,+AK24)</f>
        <v>104280</v>
      </c>
      <c r="AF24" s="121">
        <f>SUM(AG24:AJ24)</f>
        <v>104280</v>
      </c>
      <c r="AG24" s="121">
        <v>0</v>
      </c>
      <c r="AH24" s="121">
        <v>104280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506938</v>
      </c>
      <c r="AN24" s="121">
        <f>SUM(AO24:AR24)</f>
        <v>135158</v>
      </c>
      <c r="AO24" s="121">
        <v>35487</v>
      </c>
      <c r="AP24" s="121">
        <v>44908</v>
      </c>
      <c r="AQ24" s="121">
        <v>30424</v>
      </c>
      <c r="AR24" s="121">
        <v>24339</v>
      </c>
      <c r="AS24" s="121">
        <f>SUM(AT24:AV24)</f>
        <v>73750</v>
      </c>
      <c r="AT24" s="121">
        <v>9686</v>
      </c>
      <c r="AU24" s="121">
        <v>58878</v>
      </c>
      <c r="AV24" s="121">
        <v>5186</v>
      </c>
      <c r="AW24" s="121">
        <v>19393</v>
      </c>
      <c r="AX24" s="121">
        <f>SUM(AY24:BB24)</f>
        <v>278637</v>
      </c>
      <c r="AY24" s="121">
        <v>72821</v>
      </c>
      <c r="AZ24" s="121">
        <v>199267</v>
      </c>
      <c r="BA24" s="121">
        <v>6549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611218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102702</v>
      </c>
      <c r="BP24" s="121">
        <f>SUM(BQ24:BT24)</f>
        <v>14749</v>
      </c>
      <c r="BQ24" s="121">
        <v>14749</v>
      </c>
      <c r="BR24" s="121">
        <v>0</v>
      </c>
      <c r="BS24" s="121">
        <v>0</v>
      </c>
      <c r="BT24" s="121">
        <v>0</v>
      </c>
      <c r="BU24" s="121">
        <f>SUM(BV24:BX24)</f>
        <v>15634</v>
      </c>
      <c r="BV24" s="121">
        <v>15634</v>
      </c>
      <c r="BW24" s="121">
        <v>0</v>
      </c>
      <c r="BX24" s="121">
        <v>0</v>
      </c>
      <c r="BY24" s="121">
        <v>0</v>
      </c>
      <c r="BZ24" s="121">
        <f>SUM(CA24:CD24)</f>
        <v>72319</v>
      </c>
      <c r="CA24" s="121">
        <v>62281</v>
      </c>
      <c r="CB24" s="121">
        <v>0</v>
      </c>
      <c r="CC24" s="121">
        <v>0</v>
      </c>
      <c r="CD24" s="121">
        <v>10038</v>
      </c>
      <c r="CE24" s="121">
        <v>57780</v>
      </c>
      <c r="CF24" s="121">
        <v>0</v>
      </c>
      <c r="CG24" s="121">
        <v>0</v>
      </c>
      <c r="CH24" s="121">
        <f>SUM(BG24,+BO24,+CG24)</f>
        <v>102702</v>
      </c>
      <c r="CI24" s="121">
        <f>SUM(AE24,+BG24)</f>
        <v>104280</v>
      </c>
      <c r="CJ24" s="121">
        <f>SUM(AF24,+BH24)</f>
        <v>104280</v>
      </c>
      <c r="CK24" s="121">
        <f>SUM(AG24,+BI24)</f>
        <v>0</v>
      </c>
      <c r="CL24" s="121">
        <f>SUM(AH24,+BJ24)</f>
        <v>104280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609640</v>
      </c>
      <c r="CR24" s="121">
        <f>SUM(AN24,+BP24)</f>
        <v>149907</v>
      </c>
      <c r="CS24" s="121">
        <f>SUM(AO24,+BQ24)</f>
        <v>50236</v>
      </c>
      <c r="CT24" s="121">
        <f>SUM(AP24,+BR24)</f>
        <v>44908</v>
      </c>
      <c r="CU24" s="121">
        <f>SUM(AQ24,+BS24)</f>
        <v>30424</v>
      </c>
      <c r="CV24" s="121">
        <f>SUM(AR24,+BT24)</f>
        <v>24339</v>
      </c>
      <c r="CW24" s="121">
        <f>SUM(AS24,+BU24)</f>
        <v>89384</v>
      </c>
      <c r="CX24" s="121">
        <f>SUM(AT24,+BV24)</f>
        <v>25320</v>
      </c>
      <c r="CY24" s="121">
        <f>SUM(AU24,+BW24)</f>
        <v>58878</v>
      </c>
      <c r="CZ24" s="121">
        <f>SUM(AV24,+BX24)</f>
        <v>5186</v>
      </c>
      <c r="DA24" s="121">
        <f>SUM(AW24,+BY24)</f>
        <v>19393</v>
      </c>
      <c r="DB24" s="121">
        <f>SUM(AX24,+BZ24)</f>
        <v>350956</v>
      </c>
      <c r="DC24" s="121">
        <f>SUM(AY24,+CA24)</f>
        <v>135102</v>
      </c>
      <c r="DD24" s="121">
        <f>SUM(AZ24,+CB24)</f>
        <v>199267</v>
      </c>
      <c r="DE24" s="121">
        <f>SUM(BA24,+CC24)</f>
        <v>6549</v>
      </c>
      <c r="DF24" s="121">
        <f>SUM(BB24,+CD24)</f>
        <v>10038</v>
      </c>
      <c r="DG24" s="121">
        <f>SUM(BC24,+CE24)</f>
        <v>57780</v>
      </c>
      <c r="DH24" s="121">
        <f>SUM(BD24,+CF24)</f>
        <v>0</v>
      </c>
      <c r="DI24" s="121">
        <f>SUM(BE24,+CG24)</f>
        <v>0</v>
      </c>
      <c r="DJ24" s="121">
        <f>SUM(BF24,+CH24)</f>
        <v>713920</v>
      </c>
    </row>
    <row r="25" spans="1:114" s="136" customFormat="1" ht="13.5" customHeight="1" x14ac:dyDescent="0.15">
      <c r="A25" s="119" t="s">
        <v>26</v>
      </c>
      <c r="B25" s="120" t="s">
        <v>377</v>
      </c>
      <c r="C25" s="119" t="s">
        <v>378</v>
      </c>
      <c r="D25" s="121">
        <f>SUM(E25,+L25)</f>
        <v>82201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412</v>
      </c>
      <c r="K25" s="121">
        <v>0</v>
      </c>
      <c r="L25" s="121">
        <v>82201</v>
      </c>
      <c r="M25" s="121">
        <f>SUM(N25,+U25)</f>
        <v>6400</v>
      </c>
      <c r="N25" s="121">
        <f>SUM(O25:R25,T25)</f>
        <v>528</v>
      </c>
      <c r="O25" s="121">
        <v>0</v>
      </c>
      <c r="P25" s="121">
        <v>0</v>
      </c>
      <c r="Q25" s="121">
        <v>0</v>
      </c>
      <c r="R25" s="121">
        <v>528</v>
      </c>
      <c r="S25" s="122" t="s">
        <v>412</v>
      </c>
      <c r="T25" s="121">
        <v>0</v>
      </c>
      <c r="U25" s="121">
        <v>5872</v>
      </c>
      <c r="V25" s="121">
        <f>+SUM(D25,M25)</f>
        <v>88601</v>
      </c>
      <c r="W25" s="121">
        <f>+SUM(E25,N25)</f>
        <v>528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528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88073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580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580</v>
      </c>
      <c r="AY25" s="121">
        <v>0</v>
      </c>
      <c r="AZ25" s="121">
        <v>580</v>
      </c>
      <c r="BA25" s="121">
        <v>0</v>
      </c>
      <c r="BB25" s="121">
        <v>0</v>
      </c>
      <c r="BC25" s="121">
        <v>81621</v>
      </c>
      <c r="BD25" s="121">
        <v>0</v>
      </c>
      <c r="BE25" s="121">
        <v>0</v>
      </c>
      <c r="BF25" s="121">
        <f>SUM(AE25,+AM25,+BE25)</f>
        <v>580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567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567</v>
      </c>
      <c r="CA25" s="121">
        <v>567</v>
      </c>
      <c r="CB25" s="121">
        <v>0</v>
      </c>
      <c r="CC25" s="121">
        <v>0</v>
      </c>
      <c r="CD25" s="121">
        <v>0</v>
      </c>
      <c r="CE25" s="121">
        <v>5833</v>
      </c>
      <c r="CF25" s="121">
        <v>0</v>
      </c>
      <c r="CG25" s="121">
        <v>0</v>
      </c>
      <c r="CH25" s="121">
        <f>SUM(BG25,+BO25,+CG25)</f>
        <v>567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1147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1147</v>
      </c>
      <c r="DC25" s="121">
        <f>SUM(AY25,+CA25)</f>
        <v>567</v>
      </c>
      <c r="DD25" s="121">
        <f>SUM(AZ25,+CB25)</f>
        <v>580</v>
      </c>
      <c r="DE25" s="121">
        <f>SUM(BA25,+CC25)</f>
        <v>0</v>
      </c>
      <c r="DF25" s="121">
        <f>SUM(BB25,+CD25)</f>
        <v>0</v>
      </c>
      <c r="DG25" s="121">
        <f>SUM(BC25,+CE25)</f>
        <v>87454</v>
      </c>
      <c r="DH25" s="121">
        <f>SUM(BD25,+CF25)</f>
        <v>0</v>
      </c>
      <c r="DI25" s="121">
        <f>SUM(BE25,+CG25)</f>
        <v>0</v>
      </c>
      <c r="DJ25" s="121">
        <f>SUM(BF25,+CH25)</f>
        <v>1147</v>
      </c>
    </row>
    <row r="26" spans="1:114" s="136" customFormat="1" ht="13.5" customHeight="1" x14ac:dyDescent="0.15">
      <c r="A26" s="119" t="s">
        <v>26</v>
      </c>
      <c r="B26" s="120" t="s">
        <v>381</v>
      </c>
      <c r="C26" s="119" t="s">
        <v>382</v>
      </c>
      <c r="D26" s="121">
        <f>SUM(E26,+L26)</f>
        <v>99759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412</v>
      </c>
      <c r="K26" s="121">
        <v>0</v>
      </c>
      <c r="L26" s="121">
        <v>99759</v>
      </c>
      <c r="M26" s="121">
        <f>SUM(N26,+U26)</f>
        <v>11722</v>
      </c>
      <c r="N26" s="121">
        <f>SUM(O26:R26,T26)</f>
        <v>2047</v>
      </c>
      <c r="O26" s="121">
        <v>0</v>
      </c>
      <c r="P26" s="121">
        <v>0</v>
      </c>
      <c r="Q26" s="121">
        <v>0</v>
      </c>
      <c r="R26" s="121">
        <v>2047</v>
      </c>
      <c r="S26" s="122" t="s">
        <v>412</v>
      </c>
      <c r="T26" s="121">
        <v>0</v>
      </c>
      <c r="U26" s="121">
        <v>9675</v>
      </c>
      <c r="V26" s="121">
        <f>+SUM(D26,M26)</f>
        <v>111481</v>
      </c>
      <c r="W26" s="121">
        <f>+SUM(E26,N26)</f>
        <v>2047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2047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109434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99759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2325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2325</v>
      </c>
      <c r="CA26" s="121">
        <v>2325</v>
      </c>
      <c r="CB26" s="121">
        <v>0</v>
      </c>
      <c r="CC26" s="121">
        <v>0</v>
      </c>
      <c r="CD26" s="121">
        <v>0</v>
      </c>
      <c r="CE26" s="121">
        <v>9397</v>
      </c>
      <c r="CF26" s="121">
        <v>0</v>
      </c>
      <c r="CG26" s="121">
        <v>0</v>
      </c>
      <c r="CH26" s="121">
        <f>SUM(BG26,+BO26,+CG26)</f>
        <v>2325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2325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2325</v>
      </c>
      <c r="DC26" s="121">
        <f>SUM(AY26,+CA26)</f>
        <v>2325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109156</v>
      </c>
      <c r="DH26" s="121">
        <f>SUM(BD26,+CF26)</f>
        <v>0</v>
      </c>
      <c r="DI26" s="121">
        <f>SUM(BE26,+CG26)</f>
        <v>0</v>
      </c>
      <c r="DJ26" s="121">
        <f>SUM(BF26,+CH26)</f>
        <v>2325</v>
      </c>
    </row>
    <row r="27" spans="1:114" s="136" customFormat="1" ht="13.5" customHeight="1" x14ac:dyDescent="0.15">
      <c r="A27" s="119" t="s">
        <v>26</v>
      </c>
      <c r="B27" s="120" t="s">
        <v>383</v>
      </c>
      <c r="C27" s="119" t="s">
        <v>384</v>
      </c>
      <c r="D27" s="121">
        <f>SUM(E27,+L27)</f>
        <v>334210</v>
      </c>
      <c r="E27" s="121">
        <f>SUM(F27:I27,K27)</f>
        <v>5404</v>
      </c>
      <c r="F27" s="121">
        <v>0</v>
      </c>
      <c r="G27" s="121">
        <v>0</v>
      </c>
      <c r="H27" s="121">
        <v>0</v>
      </c>
      <c r="I27" s="121">
        <v>5404</v>
      </c>
      <c r="J27" s="122" t="s">
        <v>412</v>
      </c>
      <c r="K27" s="121">
        <v>0</v>
      </c>
      <c r="L27" s="121">
        <v>328806</v>
      </c>
      <c r="M27" s="121">
        <f>SUM(N27,+U27)</f>
        <v>43038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412</v>
      </c>
      <c r="T27" s="121">
        <v>0</v>
      </c>
      <c r="U27" s="121">
        <v>43038</v>
      </c>
      <c r="V27" s="121">
        <f>+SUM(D27,M27)</f>
        <v>377248</v>
      </c>
      <c r="W27" s="121">
        <f>+SUM(E27,N27)</f>
        <v>5404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5404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371844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30292</v>
      </c>
      <c r="AM27" s="121">
        <f>SUM(AN27,AS27,AW27,AX27,BD27)</f>
        <v>64062</v>
      </c>
      <c r="AN27" s="121">
        <f>SUM(AO27:AR27)</f>
        <v>28669</v>
      </c>
      <c r="AO27" s="121">
        <v>10720</v>
      </c>
      <c r="AP27" s="121">
        <v>0</v>
      </c>
      <c r="AQ27" s="121">
        <v>17949</v>
      </c>
      <c r="AR27" s="121">
        <v>0</v>
      </c>
      <c r="AS27" s="121">
        <f>SUM(AT27:AV27)</f>
        <v>5511</v>
      </c>
      <c r="AT27" s="121">
        <v>0</v>
      </c>
      <c r="AU27" s="121">
        <v>5511</v>
      </c>
      <c r="AV27" s="121">
        <v>0</v>
      </c>
      <c r="AW27" s="121">
        <v>0</v>
      </c>
      <c r="AX27" s="121">
        <f>SUM(AY27:BB27)</f>
        <v>29882</v>
      </c>
      <c r="AY27" s="121">
        <v>12256</v>
      </c>
      <c r="AZ27" s="121">
        <v>17626</v>
      </c>
      <c r="BA27" s="121">
        <v>0</v>
      </c>
      <c r="BB27" s="121">
        <v>0</v>
      </c>
      <c r="BC27" s="121">
        <v>239856</v>
      </c>
      <c r="BD27" s="121">
        <v>0</v>
      </c>
      <c r="BE27" s="121">
        <v>0</v>
      </c>
      <c r="BF27" s="121">
        <f>SUM(AE27,+AM27,+BE27)</f>
        <v>64062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43038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30292</v>
      </c>
      <c r="CQ27" s="121">
        <f>SUM(AM27,+BO27)</f>
        <v>64062</v>
      </c>
      <c r="CR27" s="121">
        <f>SUM(AN27,+BP27)</f>
        <v>28669</v>
      </c>
      <c r="CS27" s="121">
        <f>SUM(AO27,+BQ27)</f>
        <v>10720</v>
      </c>
      <c r="CT27" s="121">
        <f>SUM(AP27,+BR27)</f>
        <v>0</v>
      </c>
      <c r="CU27" s="121">
        <f>SUM(AQ27,+BS27)</f>
        <v>17949</v>
      </c>
      <c r="CV27" s="121">
        <f>SUM(AR27,+BT27)</f>
        <v>0</v>
      </c>
      <c r="CW27" s="121">
        <f>SUM(AS27,+BU27)</f>
        <v>5511</v>
      </c>
      <c r="CX27" s="121">
        <f>SUM(AT27,+BV27)</f>
        <v>0</v>
      </c>
      <c r="CY27" s="121">
        <f>SUM(AU27,+BW27)</f>
        <v>5511</v>
      </c>
      <c r="CZ27" s="121">
        <f>SUM(AV27,+BX27)</f>
        <v>0</v>
      </c>
      <c r="DA27" s="121">
        <f>SUM(AW27,+BY27)</f>
        <v>0</v>
      </c>
      <c r="DB27" s="121">
        <f>SUM(AX27,+BZ27)</f>
        <v>29882</v>
      </c>
      <c r="DC27" s="121">
        <f>SUM(AY27,+CA27)</f>
        <v>12256</v>
      </c>
      <c r="DD27" s="121">
        <f>SUM(AZ27,+CB27)</f>
        <v>17626</v>
      </c>
      <c r="DE27" s="121">
        <f>SUM(BA27,+CC27)</f>
        <v>0</v>
      </c>
      <c r="DF27" s="121">
        <f>SUM(BB27,+CD27)</f>
        <v>0</v>
      </c>
      <c r="DG27" s="121">
        <f>SUM(BC27,+CE27)</f>
        <v>282894</v>
      </c>
      <c r="DH27" s="121">
        <f>SUM(BD27,+CF27)</f>
        <v>0</v>
      </c>
      <c r="DI27" s="121">
        <f>SUM(BE27,+CG27)</f>
        <v>0</v>
      </c>
      <c r="DJ27" s="121">
        <f>SUM(BF27,+CH27)</f>
        <v>64062</v>
      </c>
    </row>
    <row r="28" spans="1:114" s="136" customFormat="1" ht="13.5" customHeight="1" x14ac:dyDescent="0.15">
      <c r="A28" s="119" t="s">
        <v>26</v>
      </c>
      <c r="B28" s="120" t="s">
        <v>387</v>
      </c>
      <c r="C28" s="119" t="s">
        <v>388</v>
      </c>
      <c r="D28" s="121">
        <f>SUM(E28,+L28)</f>
        <v>193794</v>
      </c>
      <c r="E28" s="121">
        <f>SUM(F28:I28,K28)</f>
        <v>1386</v>
      </c>
      <c r="F28" s="121">
        <v>0</v>
      </c>
      <c r="G28" s="121">
        <v>0</v>
      </c>
      <c r="H28" s="121">
        <v>0</v>
      </c>
      <c r="I28" s="121">
        <v>262</v>
      </c>
      <c r="J28" s="122" t="s">
        <v>412</v>
      </c>
      <c r="K28" s="121">
        <v>1124</v>
      </c>
      <c r="L28" s="121">
        <v>192408</v>
      </c>
      <c r="M28" s="121">
        <f>SUM(N28,+U28)</f>
        <v>92290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412</v>
      </c>
      <c r="T28" s="121">
        <v>0</v>
      </c>
      <c r="U28" s="121">
        <v>92290</v>
      </c>
      <c r="V28" s="121">
        <f>+SUM(D28,M28)</f>
        <v>286084</v>
      </c>
      <c r="W28" s="121">
        <f>+SUM(E28,N28)</f>
        <v>1386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262</v>
      </c>
      <c r="AB28" s="122" t="str">
        <f>IF(+SUM(J28,S28)=0,"-",+SUM(J28,S28))</f>
        <v>-</v>
      </c>
      <c r="AC28" s="121">
        <f>+SUM(K28,T28)</f>
        <v>1124</v>
      </c>
      <c r="AD28" s="121">
        <f>+SUM(L28,U28)</f>
        <v>284698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11619</v>
      </c>
      <c r="AM28" s="121">
        <f>SUM(AN28,AS28,AW28,AX28,BD28)</f>
        <v>70520</v>
      </c>
      <c r="AN28" s="121">
        <f>SUM(AO28:AR28)</f>
        <v>52789</v>
      </c>
      <c r="AO28" s="121">
        <v>15511</v>
      </c>
      <c r="AP28" s="121">
        <v>36008</v>
      </c>
      <c r="AQ28" s="121">
        <v>0</v>
      </c>
      <c r="AR28" s="121">
        <v>1270</v>
      </c>
      <c r="AS28" s="121">
        <f>SUM(AT28:AV28)</f>
        <v>9791</v>
      </c>
      <c r="AT28" s="121">
        <v>6352</v>
      </c>
      <c r="AU28" s="121">
        <v>0</v>
      </c>
      <c r="AV28" s="121">
        <v>3439</v>
      </c>
      <c r="AW28" s="121">
        <v>0</v>
      </c>
      <c r="AX28" s="121">
        <f>SUM(AY28:BB28)</f>
        <v>7940</v>
      </c>
      <c r="AY28" s="121">
        <v>7940</v>
      </c>
      <c r="AZ28" s="121">
        <v>0</v>
      </c>
      <c r="BA28" s="121">
        <v>0</v>
      </c>
      <c r="BB28" s="121">
        <v>0</v>
      </c>
      <c r="BC28" s="121">
        <v>111655</v>
      </c>
      <c r="BD28" s="121">
        <v>0</v>
      </c>
      <c r="BE28" s="121">
        <v>0</v>
      </c>
      <c r="BF28" s="121">
        <f>SUM(AE28,+AM28,+BE28)</f>
        <v>70520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4491</v>
      </c>
      <c r="BP28" s="121">
        <f>SUM(BQ28:BT28)</f>
        <v>4491</v>
      </c>
      <c r="BQ28" s="121">
        <v>4491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87799</v>
      </c>
      <c r="CF28" s="121">
        <v>0</v>
      </c>
      <c r="CG28" s="121">
        <v>0</v>
      </c>
      <c r="CH28" s="121">
        <f>SUM(BG28,+BO28,+CG28)</f>
        <v>4491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11619</v>
      </c>
      <c r="CQ28" s="121">
        <f>SUM(AM28,+BO28)</f>
        <v>75011</v>
      </c>
      <c r="CR28" s="121">
        <f>SUM(AN28,+BP28)</f>
        <v>57280</v>
      </c>
      <c r="CS28" s="121">
        <f>SUM(AO28,+BQ28)</f>
        <v>20002</v>
      </c>
      <c r="CT28" s="121">
        <f>SUM(AP28,+BR28)</f>
        <v>36008</v>
      </c>
      <c r="CU28" s="121">
        <f>SUM(AQ28,+BS28)</f>
        <v>0</v>
      </c>
      <c r="CV28" s="121">
        <f>SUM(AR28,+BT28)</f>
        <v>1270</v>
      </c>
      <c r="CW28" s="121">
        <f>SUM(AS28,+BU28)</f>
        <v>9791</v>
      </c>
      <c r="CX28" s="121">
        <f>SUM(AT28,+BV28)</f>
        <v>6352</v>
      </c>
      <c r="CY28" s="121">
        <f>SUM(AU28,+BW28)</f>
        <v>0</v>
      </c>
      <c r="CZ28" s="121">
        <f>SUM(AV28,+BX28)</f>
        <v>3439</v>
      </c>
      <c r="DA28" s="121">
        <f>SUM(AW28,+BY28)</f>
        <v>0</v>
      </c>
      <c r="DB28" s="121">
        <f>SUM(AX28,+BZ28)</f>
        <v>7940</v>
      </c>
      <c r="DC28" s="121">
        <f>SUM(AY28,+CA28)</f>
        <v>7940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199454</v>
      </c>
      <c r="DH28" s="121">
        <f>SUM(BD28,+CF28)</f>
        <v>0</v>
      </c>
      <c r="DI28" s="121">
        <f>SUM(BE28,+CG28)</f>
        <v>0</v>
      </c>
      <c r="DJ28" s="121">
        <f>SUM(BF28,+CH28)</f>
        <v>75011</v>
      </c>
    </row>
    <row r="29" spans="1:114" s="136" customFormat="1" ht="13.5" customHeight="1" x14ac:dyDescent="0.15">
      <c r="A29" s="119" t="s">
        <v>26</v>
      </c>
      <c r="B29" s="120" t="s">
        <v>389</v>
      </c>
      <c r="C29" s="119" t="s">
        <v>390</v>
      </c>
      <c r="D29" s="121">
        <f>SUM(E29,+L29)</f>
        <v>213000</v>
      </c>
      <c r="E29" s="121">
        <f>SUM(F29:I29,K29)</f>
        <v>163</v>
      </c>
      <c r="F29" s="121">
        <v>0</v>
      </c>
      <c r="G29" s="121">
        <v>0</v>
      </c>
      <c r="H29" s="121">
        <v>0</v>
      </c>
      <c r="I29" s="121">
        <v>33</v>
      </c>
      <c r="J29" s="122" t="s">
        <v>412</v>
      </c>
      <c r="K29" s="121">
        <v>130</v>
      </c>
      <c r="L29" s="121">
        <v>212837</v>
      </c>
      <c r="M29" s="121">
        <f>SUM(N29,+U29)</f>
        <v>205304</v>
      </c>
      <c r="N29" s="121">
        <f>SUM(O29:R29,T29)</f>
        <v>78432</v>
      </c>
      <c r="O29" s="121">
        <v>11253</v>
      </c>
      <c r="P29" s="121">
        <v>4625</v>
      </c>
      <c r="Q29" s="121">
        <v>0</v>
      </c>
      <c r="R29" s="121">
        <v>62554</v>
      </c>
      <c r="S29" s="122" t="s">
        <v>412</v>
      </c>
      <c r="T29" s="121">
        <v>0</v>
      </c>
      <c r="U29" s="121">
        <v>126872</v>
      </c>
      <c r="V29" s="121">
        <f>+SUM(D29,M29)</f>
        <v>418304</v>
      </c>
      <c r="W29" s="121">
        <f>+SUM(E29,N29)</f>
        <v>78595</v>
      </c>
      <c r="X29" s="121">
        <f>+SUM(F29,O29)</f>
        <v>11253</v>
      </c>
      <c r="Y29" s="121">
        <f>+SUM(G29,P29)</f>
        <v>4625</v>
      </c>
      <c r="Z29" s="121">
        <f>+SUM(H29,Q29)</f>
        <v>0</v>
      </c>
      <c r="AA29" s="121">
        <f>+SUM(I29,R29)</f>
        <v>62587</v>
      </c>
      <c r="AB29" s="122" t="str">
        <f>IF(+SUM(J29,S29)=0,"-",+SUM(J29,S29))</f>
        <v>-</v>
      </c>
      <c r="AC29" s="121">
        <f>+SUM(K29,T29)</f>
        <v>130</v>
      </c>
      <c r="AD29" s="121">
        <f>+SUM(L29,U29)</f>
        <v>339709</v>
      </c>
      <c r="AE29" s="121">
        <f>SUM(AF29,+AK29)</f>
        <v>2970</v>
      </c>
      <c r="AF29" s="121">
        <f>SUM(AG29:AJ29)</f>
        <v>2970</v>
      </c>
      <c r="AG29" s="121">
        <v>0</v>
      </c>
      <c r="AH29" s="121">
        <v>0</v>
      </c>
      <c r="AI29" s="121">
        <v>0</v>
      </c>
      <c r="AJ29" s="121">
        <v>2970</v>
      </c>
      <c r="AK29" s="121">
        <v>0</v>
      </c>
      <c r="AL29" s="121">
        <v>20685</v>
      </c>
      <c r="AM29" s="121">
        <f>SUM(AN29,AS29,AW29,AX29,BD29)</f>
        <v>9166</v>
      </c>
      <c r="AN29" s="121">
        <f>SUM(AO29:AR29)</f>
        <v>8493</v>
      </c>
      <c r="AO29" s="121">
        <v>8493</v>
      </c>
      <c r="AP29" s="121">
        <v>0</v>
      </c>
      <c r="AQ29" s="121">
        <v>0</v>
      </c>
      <c r="AR29" s="121">
        <v>0</v>
      </c>
      <c r="AS29" s="121">
        <f>SUM(AT29:AV29)</f>
        <v>618</v>
      </c>
      <c r="AT29" s="121">
        <v>0</v>
      </c>
      <c r="AU29" s="121">
        <v>0</v>
      </c>
      <c r="AV29" s="121">
        <v>618</v>
      </c>
      <c r="AW29" s="121">
        <v>0</v>
      </c>
      <c r="AX29" s="121">
        <f>SUM(AY29:BB29)</f>
        <v>55</v>
      </c>
      <c r="AY29" s="121">
        <v>55</v>
      </c>
      <c r="AZ29" s="121">
        <v>0</v>
      </c>
      <c r="BA29" s="121">
        <v>0</v>
      </c>
      <c r="BB29" s="121">
        <v>0</v>
      </c>
      <c r="BC29" s="121">
        <v>179001</v>
      </c>
      <c r="BD29" s="121">
        <v>0</v>
      </c>
      <c r="BE29" s="121">
        <v>1178</v>
      </c>
      <c r="BF29" s="121">
        <f>SUM(AE29,+AM29,+BE29)</f>
        <v>13314</v>
      </c>
      <c r="BG29" s="121">
        <f>SUM(BH29,+BM29)</f>
        <v>41285</v>
      </c>
      <c r="BH29" s="121">
        <f>SUM(BI29:BL29)</f>
        <v>41285</v>
      </c>
      <c r="BI29" s="121">
        <v>0</v>
      </c>
      <c r="BJ29" s="121">
        <v>0</v>
      </c>
      <c r="BK29" s="121">
        <v>0</v>
      </c>
      <c r="BL29" s="121">
        <v>41285</v>
      </c>
      <c r="BM29" s="121">
        <v>0</v>
      </c>
      <c r="BN29" s="121">
        <v>0</v>
      </c>
      <c r="BO29" s="121">
        <f>SUM(BP29,BU29,BY29,BZ29,CF29)</f>
        <v>7583</v>
      </c>
      <c r="BP29" s="121">
        <f>SUM(BQ29:BT29)</f>
        <v>7583</v>
      </c>
      <c r="BQ29" s="121">
        <v>7583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58011</v>
      </c>
      <c r="CF29" s="121">
        <v>0</v>
      </c>
      <c r="CG29" s="121">
        <v>98425</v>
      </c>
      <c r="CH29" s="121">
        <f>SUM(BG29,+BO29,+CG29)</f>
        <v>147293</v>
      </c>
      <c r="CI29" s="121">
        <f>SUM(AE29,+BG29)</f>
        <v>44255</v>
      </c>
      <c r="CJ29" s="121">
        <f>SUM(AF29,+BH29)</f>
        <v>44255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44255</v>
      </c>
      <c r="CO29" s="121">
        <f>SUM(AK29,+BM29)</f>
        <v>0</v>
      </c>
      <c r="CP29" s="121">
        <f>SUM(AL29,+BN29)</f>
        <v>20685</v>
      </c>
      <c r="CQ29" s="121">
        <f>SUM(AM29,+BO29)</f>
        <v>16749</v>
      </c>
      <c r="CR29" s="121">
        <f>SUM(AN29,+BP29)</f>
        <v>16076</v>
      </c>
      <c r="CS29" s="121">
        <f>SUM(AO29,+BQ29)</f>
        <v>16076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618</v>
      </c>
      <c r="CX29" s="121">
        <f>SUM(AT29,+BV29)</f>
        <v>0</v>
      </c>
      <c r="CY29" s="121">
        <f>SUM(AU29,+BW29)</f>
        <v>0</v>
      </c>
      <c r="CZ29" s="121">
        <f>SUM(AV29,+BX29)</f>
        <v>618</v>
      </c>
      <c r="DA29" s="121">
        <f>SUM(AW29,+BY29)</f>
        <v>0</v>
      </c>
      <c r="DB29" s="121">
        <f>SUM(AX29,+BZ29)</f>
        <v>55</v>
      </c>
      <c r="DC29" s="121">
        <f>SUM(AY29,+CA29)</f>
        <v>55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237012</v>
      </c>
      <c r="DH29" s="121">
        <f>SUM(BD29,+CF29)</f>
        <v>0</v>
      </c>
      <c r="DI29" s="121">
        <f>SUM(BE29,+CG29)</f>
        <v>99603</v>
      </c>
      <c r="DJ29" s="121">
        <f>SUM(BF29,+CH29)</f>
        <v>160607</v>
      </c>
    </row>
    <row r="30" spans="1:114" s="136" customFormat="1" ht="13.5" customHeight="1" x14ac:dyDescent="0.15">
      <c r="A30" s="119" t="s">
        <v>26</v>
      </c>
      <c r="B30" s="120" t="s">
        <v>393</v>
      </c>
      <c r="C30" s="119" t="s">
        <v>394</v>
      </c>
      <c r="D30" s="121">
        <f>SUM(E30,+L30)</f>
        <v>185607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412</v>
      </c>
      <c r="K30" s="121">
        <v>0</v>
      </c>
      <c r="L30" s="121">
        <v>185607</v>
      </c>
      <c r="M30" s="121">
        <f>SUM(N30,+U30)</f>
        <v>31900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412</v>
      </c>
      <c r="T30" s="121">
        <v>0</v>
      </c>
      <c r="U30" s="121">
        <v>31900</v>
      </c>
      <c r="V30" s="121">
        <f>+SUM(D30,M30)</f>
        <v>217507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217507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8438</v>
      </c>
      <c r="AM30" s="121">
        <f>SUM(AN30,AS30,AW30,AX30,BD30)</f>
        <v>97982</v>
      </c>
      <c r="AN30" s="121">
        <f>SUM(AO30:AR30)</f>
        <v>16203</v>
      </c>
      <c r="AO30" s="121">
        <v>3241</v>
      </c>
      <c r="AP30" s="121">
        <v>12962</v>
      </c>
      <c r="AQ30" s="121">
        <v>0</v>
      </c>
      <c r="AR30" s="121">
        <v>0</v>
      </c>
      <c r="AS30" s="121">
        <f>SUM(AT30:AV30)</f>
        <v>2434</v>
      </c>
      <c r="AT30" s="121">
        <v>2434</v>
      </c>
      <c r="AU30" s="121">
        <v>0</v>
      </c>
      <c r="AV30" s="121">
        <v>0</v>
      </c>
      <c r="AW30" s="121">
        <v>0</v>
      </c>
      <c r="AX30" s="121">
        <f>SUM(AY30:BB30)</f>
        <v>79345</v>
      </c>
      <c r="AY30" s="121">
        <v>79345</v>
      </c>
      <c r="AZ30" s="121">
        <v>0</v>
      </c>
      <c r="BA30" s="121">
        <v>0</v>
      </c>
      <c r="BB30" s="121">
        <v>0</v>
      </c>
      <c r="BC30" s="121">
        <v>79187</v>
      </c>
      <c r="BD30" s="121">
        <v>0</v>
      </c>
      <c r="BE30" s="121">
        <v>0</v>
      </c>
      <c r="BF30" s="121">
        <f>SUM(AE30,+AM30,+BE30)</f>
        <v>97982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31900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8438</v>
      </c>
      <c r="CQ30" s="121">
        <f>SUM(AM30,+BO30)</f>
        <v>97982</v>
      </c>
      <c r="CR30" s="121">
        <f>SUM(AN30,+BP30)</f>
        <v>16203</v>
      </c>
      <c r="CS30" s="121">
        <f>SUM(AO30,+BQ30)</f>
        <v>3241</v>
      </c>
      <c r="CT30" s="121">
        <f>SUM(AP30,+BR30)</f>
        <v>12962</v>
      </c>
      <c r="CU30" s="121">
        <f>SUM(AQ30,+BS30)</f>
        <v>0</v>
      </c>
      <c r="CV30" s="121">
        <f>SUM(AR30,+BT30)</f>
        <v>0</v>
      </c>
      <c r="CW30" s="121">
        <f>SUM(AS30,+BU30)</f>
        <v>2434</v>
      </c>
      <c r="CX30" s="121">
        <f>SUM(AT30,+BV30)</f>
        <v>2434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79345</v>
      </c>
      <c r="DC30" s="121">
        <f>SUM(AY30,+CA30)</f>
        <v>79345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111087</v>
      </c>
      <c r="DH30" s="121">
        <f>SUM(BD30,+CF30)</f>
        <v>0</v>
      </c>
      <c r="DI30" s="121">
        <f>SUM(BE30,+CG30)</f>
        <v>0</v>
      </c>
      <c r="DJ30" s="121">
        <f>SUM(BF30,+CH30)</f>
        <v>97982</v>
      </c>
    </row>
    <row r="31" spans="1:114" s="136" customFormat="1" ht="13.5" customHeight="1" x14ac:dyDescent="0.15">
      <c r="A31" s="119" t="s">
        <v>26</v>
      </c>
      <c r="B31" s="120" t="s">
        <v>395</v>
      </c>
      <c r="C31" s="119" t="s">
        <v>396</v>
      </c>
      <c r="D31" s="121">
        <f>SUM(E31,+L31)</f>
        <v>183710</v>
      </c>
      <c r="E31" s="121">
        <f>SUM(F31:I31,K31)</f>
        <v>20778</v>
      </c>
      <c r="F31" s="121">
        <v>11545</v>
      </c>
      <c r="G31" s="121">
        <v>0</v>
      </c>
      <c r="H31" s="121">
        <v>0</v>
      </c>
      <c r="I31" s="121">
        <v>1089</v>
      </c>
      <c r="J31" s="122" t="s">
        <v>412</v>
      </c>
      <c r="K31" s="121">
        <v>8144</v>
      </c>
      <c r="L31" s="121">
        <v>162932</v>
      </c>
      <c r="M31" s="121">
        <f>SUM(N31,+U31)</f>
        <v>44093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412</v>
      </c>
      <c r="T31" s="121">
        <v>0</v>
      </c>
      <c r="U31" s="121">
        <v>44093</v>
      </c>
      <c r="V31" s="121">
        <f>+SUM(D31,M31)</f>
        <v>227803</v>
      </c>
      <c r="W31" s="121">
        <f>+SUM(E31,N31)</f>
        <v>20778</v>
      </c>
      <c r="X31" s="121">
        <f>+SUM(F31,O31)</f>
        <v>11545</v>
      </c>
      <c r="Y31" s="121">
        <f>+SUM(G31,P31)</f>
        <v>0</v>
      </c>
      <c r="Z31" s="121">
        <f>+SUM(H31,Q31)</f>
        <v>0</v>
      </c>
      <c r="AA31" s="121">
        <f>+SUM(I31,R31)</f>
        <v>1089</v>
      </c>
      <c r="AB31" s="122" t="str">
        <f>IF(+SUM(J31,S31)=0,"-",+SUM(J31,S31))</f>
        <v>-</v>
      </c>
      <c r="AC31" s="121">
        <f>+SUM(K31,T31)</f>
        <v>8144</v>
      </c>
      <c r="AD31" s="121">
        <f>+SUM(L31,U31)</f>
        <v>207025</v>
      </c>
      <c r="AE31" s="121">
        <f>SUM(AF31,+AK31)</f>
        <v>77279</v>
      </c>
      <c r="AF31" s="121">
        <f>SUM(AG31:AJ31)</f>
        <v>77279</v>
      </c>
      <c r="AG31" s="121">
        <v>0</v>
      </c>
      <c r="AH31" s="121">
        <v>0</v>
      </c>
      <c r="AI31" s="121">
        <v>77279</v>
      </c>
      <c r="AJ31" s="121">
        <v>0</v>
      </c>
      <c r="AK31" s="121">
        <v>0</v>
      </c>
      <c r="AL31" s="121">
        <v>5364</v>
      </c>
      <c r="AM31" s="121">
        <f>SUM(AN31,AS31,AW31,AX31,BD31)</f>
        <v>52787</v>
      </c>
      <c r="AN31" s="121">
        <f>SUM(AO31:AR31)</f>
        <v>30894</v>
      </c>
      <c r="AO31" s="121">
        <v>0</v>
      </c>
      <c r="AP31" s="121">
        <v>30894</v>
      </c>
      <c r="AQ31" s="121">
        <v>0</v>
      </c>
      <c r="AR31" s="121">
        <v>0</v>
      </c>
      <c r="AS31" s="121">
        <f>SUM(AT31:AV31)</f>
        <v>14671</v>
      </c>
      <c r="AT31" s="121">
        <v>11702</v>
      </c>
      <c r="AU31" s="121">
        <v>2969</v>
      </c>
      <c r="AV31" s="121">
        <v>0</v>
      </c>
      <c r="AW31" s="121">
        <v>5000</v>
      </c>
      <c r="AX31" s="121">
        <f>SUM(AY31:BB31)</f>
        <v>1562</v>
      </c>
      <c r="AY31" s="121">
        <v>0</v>
      </c>
      <c r="AZ31" s="121">
        <v>0</v>
      </c>
      <c r="BA31" s="121">
        <v>0</v>
      </c>
      <c r="BB31" s="121">
        <v>1562</v>
      </c>
      <c r="BC31" s="121">
        <v>48280</v>
      </c>
      <c r="BD31" s="121">
        <v>660</v>
      </c>
      <c r="BE31" s="121">
        <v>0</v>
      </c>
      <c r="BF31" s="121">
        <f>SUM(AE31,+AM31,+BE31)</f>
        <v>130066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44093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77279</v>
      </c>
      <c r="CJ31" s="121">
        <f>SUM(AF31,+BH31)</f>
        <v>77279</v>
      </c>
      <c r="CK31" s="121">
        <f>SUM(AG31,+BI31)</f>
        <v>0</v>
      </c>
      <c r="CL31" s="121">
        <f>SUM(AH31,+BJ31)</f>
        <v>0</v>
      </c>
      <c r="CM31" s="121">
        <f>SUM(AI31,+BK31)</f>
        <v>77279</v>
      </c>
      <c r="CN31" s="121">
        <f>SUM(AJ31,+BL31)</f>
        <v>0</v>
      </c>
      <c r="CO31" s="121">
        <f>SUM(AK31,+BM31)</f>
        <v>0</v>
      </c>
      <c r="CP31" s="121">
        <f>SUM(AL31,+BN31)</f>
        <v>5364</v>
      </c>
      <c r="CQ31" s="121">
        <f>SUM(AM31,+BO31)</f>
        <v>52787</v>
      </c>
      <c r="CR31" s="121">
        <f>SUM(AN31,+BP31)</f>
        <v>30894</v>
      </c>
      <c r="CS31" s="121">
        <f>SUM(AO31,+BQ31)</f>
        <v>0</v>
      </c>
      <c r="CT31" s="121">
        <f>SUM(AP31,+BR31)</f>
        <v>30894</v>
      </c>
      <c r="CU31" s="121">
        <f>SUM(AQ31,+BS31)</f>
        <v>0</v>
      </c>
      <c r="CV31" s="121">
        <f>SUM(AR31,+BT31)</f>
        <v>0</v>
      </c>
      <c r="CW31" s="121">
        <f>SUM(AS31,+BU31)</f>
        <v>14671</v>
      </c>
      <c r="CX31" s="121">
        <f>SUM(AT31,+BV31)</f>
        <v>11702</v>
      </c>
      <c r="CY31" s="121">
        <f>SUM(AU31,+BW31)</f>
        <v>2969</v>
      </c>
      <c r="CZ31" s="121">
        <f>SUM(AV31,+BX31)</f>
        <v>0</v>
      </c>
      <c r="DA31" s="121">
        <f>SUM(AW31,+BY31)</f>
        <v>5000</v>
      </c>
      <c r="DB31" s="121">
        <f>SUM(AX31,+BZ31)</f>
        <v>1562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1562</v>
      </c>
      <c r="DG31" s="121">
        <f>SUM(BC31,+CE31)</f>
        <v>92373</v>
      </c>
      <c r="DH31" s="121">
        <f>SUM(BD31,+CF31)</f>
        <v>660</v>
      </c>
      <c r="DI31" s="121">
        <f>SUM(BE31,+CG31)</f>
        <v>0</v>
      </c>
      <c r="DJ31" s="121">
        <f>SUM(BF31,+CH31)</f>
        <v>130066</v>
      </c>
    </row>
    <row r="32" spans="1:114" s="136" customFormat="1" ht="13.5" customHeight="1" x14ac:dyDescent="0.15">
      <c r="A32" s="119" t="s">
        <v>26</v>
      </c>
      <c r="B32" s="120" t="s">
        <v>397</v>
      </c>
      <c r="C32" s="119" t="s">
        <v>398</v>
      </c>
      <c r="D32" s="121">
        <f>SUM(E32,+L32)</f>
        <v>186310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412</v>
      </c>
      <c r="K32" s="121">
        <v>0</v>
      </c>
      <c r="L32" s="121">
        <v>186310</v>
      </c>
      <c r="M32" s="121">
        <f>SUM(N32,+U32)</f>
        <v>54413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412</v>
      </c>
      <c r="T32" s="121">
        <v>0</v>
      </c>
      <c r="U32" s="121">
        <v>54413</v>
      </c>
      <c r="V32" s="121">
        <f>+SUM(D32,M32)</f>
        <v>240723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240723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19203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167107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54413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19203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221520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26</v>
      </c>
      <c r="B33" s="120" t="s">
        <v>400</v>
      </c>
      <c r="C33" s="119" t="s">
        <v>401</v>
      </c>
      <c r="D33" s="121">
        <f>SUM(E33,+L33)</f>
        <v>381786</v>
      </c>
      <c r="E33" s="121">
        <f>SUM(F33:I33,K33)</f>
        <v>100204</v>
      </c>
      <c r="F33" s="121">
        <v>0</v>
      </c>
      <c r="G33" s="121">
        <v>0</v>
      </c>
      <c r="H33" s="121">
        <v>66100</v>
      </c>
      <c r="I33" s="121">
        <v>4015</v>
      </c>
      <c r="J33" s="122" t="s">
        <v>412</v>
      </c>
      <c r="K33" s="121">
        <v>30089</v>
      </c>
      <c r="L33" s="121">
        <v>281582</v>
      </c>
      <c r="M33" s="121">
        <f>SUM(N33,+U33)</f>
        <v>69840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412</v>
      </c>
      <c r="T33" s="121">
        <v>0</v>
      </c>
      <c r="U33" s="121">
        <v>69840</v>
      </c>
      <c r="V33" s="121">
        <f>+SUM(D33,M33)</f>
        <v>451626</v>
      </c>
      <c r="W33" s="121">
        <f>+SUM(E33,N33)</f>
        <v>100204</v>
      </c>
      <c r="X33" s="121">
        <f>+SUM(F33,O33)</f>
        <v>0</v>
      </c>
      <c r="Y33" s="121">
        <f>+SUM(G33,P33)</f>
        <v>0</v>
      </c>
      <c r="Z33" s="121">
        <f>+SUM(H33,Q33)</f>
        <v>66100</v>
      </c>
      <c r="AA33" s="121">
        <f>+SUM(I33,R33)</f>
        <v>4015</v>
      </c>
      <c r="AB33" s="122" t="str">
        <f>IF(+SUM(J33,S33)=0,"-",+SUM(J33,S33))</f>
        <v>-</v>
      </c>
      <c r="AC33" s="121">
        <f>+SUM(K33,T33)</f>
        <v>30089</v>
      </c>
      <c r="AD33" s="121">
        <f>+SUM(L33,U33)</f>
        <v>351422</v>
      </c>
      <c r="AE33" s="121">
        <f>SUM(AF33,+AK33)</f>
        <v>73637</v>
      </c>
      <c r="AF33" s="121">
        <f>SUM(AG33:AJ33)</f>
        <v>73637</v>
      </c>
      <c r="AG33" s="121">
        <v>0</v>
      </c>
      <c r="AH33" s="121">
        <v>50467</v>
      </c>
      <c r="AI33" s="121">
        <v>23170</v>
      </c>
      <c r="AJ33" s="121">
        <v>0</v>
      </c>
      <c r="AK33" s="121">
        <v>0</v>
      </c>
      <c r="AL33" s="121">
        <v>0</v>
      </c>
      <c r="AM33" s="121">
        <f>SUM(AN33,AS33,AW33,AX33,BD33)</f>
        <v>265961</v>
      </c>
      <c r="AN33" s="121">
        <f>SUM(AO33:AR33)</f>
        <v>108965</v>
      </c>
      <c r="AO33" s="121">
        <v>17078</v>
      </c>
      <c r="AP33" s="121">
        <v>33070</v>
      </c>
      <c r="AQ33" s="121">
        <v>48792</v>
      </c>
      <c r="AR33" s="121">
        <v>10025</v>
      </c>
      <c r="AS33" s="121">
        <f>SUM(AT33:AV33)</f>
        <v>81452</v>
      </c>
      <c r="AT33" s="121">
        <v>14987</v>
      </c>
      <c r="AU33" s="121">
        <v>50703</v>
      </c>
      <c r="AV33" s="121">
        <v>15762</v>
      </c>
      <c r="AW33" s="121">
        <v>0</v>
      </c>
      <c r="AX33" s="121">
        <f>SUM(AY33:BB33)</f>
        <v>75544</v>
      </c>
      <c r="AY33" s="121">
        <v>44682</v>
      </c>
      <c r="AZ33" s="121">
        <v>22800</v>
      </c>
      <c r="BA33" s="121">
        <v>4560</v>
      </c>
      <c r="BB33" s="121">
        <v>3502</v>
      </c>
      <c r="BC33" s="121">
        <v>0</v>
      </c>
      <c r="BD33" s="121">
        <v>0</v>
      </c>
      <c r="BE33" s="121">
        <v>42188</v>
      </c>
      <c r="BF33" s="121">
        <f>SUM(AE33,+AM33,+BE33)</f>
        <v>381786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10576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10576</v>
      </c>
      <c r="CA33" s="121">
        <v>8580</v>
      </c>
      <c r="CB33" s="121">
        <v>0</v>
      </c>
      <c r="CC33" s="121">
        <v>0</v>
      </c>
      <c r="CD33" s="121">
        <v>1996</v>
      </c>
      <c r="CE33" s="121">
        <v>59264</v>
      </c>
      <c r="CF33" s="121">
        <v>0</v>
      </c>
      <c r="CG33" s="121">
        <v>0</v>
      </c>
      <c r="CH33" s="121">
        <f>SUM(BG33,+BO33,+CG33)</f>
        <v>10576</v>
      </c>
      <c r="CI33" s="121">
        <f>SUM(AE33,+BG33)</f>
        <v>73637</v>
      </c>
      <c r="CJ33" s="121">
        <f>SUM(AF33,+BH33)</f>
        <v>73637</v>
      </c>
      <c r="CK33" s="121">
        <f>SUM(AG33,+BI33)</f>
        <v>0</v>
      </c>
      <c r="CL33" s="121">
        <f>SUM(AH33,+BJ33)</f>
        <v>50467</v>
      </c>
      <c r="CM33" s="121">
        <f>SUM(AI33,+BK33)</f>
        <v>23170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276537</v>
      </c>
      <c r="CR33" s="121">
        <f>SUM(AN33,+BP33)</f>
        <v>108965</v>
      </c>
      <c r="CS33" s="121">
        <f>SUM(AO33,+BQ33)</f>
        <v>17078</v>
      </c>
      <c r="CT33" s="121">
        <f>SUM(AP33,+BR33)</f>
        <v>33070</v>
      </c>
      <c r="CU33" s="121">
        <f>SUM(AQ33,+BS33)</f>
        <v>48792</v>
      </c>
      <c r="CV33" s="121">
        <f>SUM(AR33,+BT33)</f>
        <v>10025</v>
      </c>
      <c r="CW33" s="121">
        <f>SUM(AS33,+BU33)</f>
        <v>81452</v>
      </c>
      <c r="CX33" s="121">
        <f>SUM(AT33,+BV33)</f>
        <v>14987</v>
      </c>
      <c r="CY33" s="121">
        <f>SUM(AU33,+BW33)</f>
        <v>50703</v>
      </c>
      <c r="CZ33" s="121">
        <f>SUM(AV33,+BX33)</f>
        <v>15762</v>
      </c>
      <c r="DA33" s="121">
        <f>SUM(AW33,+BY33)</f>
        <v>0</v>
      </c>
      <c r="DB33" s="121">
        <f>SUM(AX33,+BZ33)</f>
        <v>86120</v>
      </c>
      <c r="DC33" s="121">
        <f>SUM(AY33,+CA33)</f>
        <v>53262</v>
      </c>
      <c r="DD33" s="121">
        <f>SUM(AZ33,+CB33)</f>
        <v>22800</v>
      </c>
      <c r="DE33" s="121">
        <f>SUM(BA33,+CC33)</f>
        <v>4560</v>
      </c>
      <c r="DF33" s="121">
        <f>SUM(BB33,+CD33)</f>
        <v>5498</v>
      </c>
      <c r="DG33" s="121">
        <f>SUM(BC33,+CE33)</f>
        <v>59264</v>
      </c>
      <c r="DH33" s="121">
        <f>SUM(BD33,+CF33)</f>
        <v>0</v>
      </c>
      <c r="DI33" s="121">
        <f>SUM(BE33,+CG33)</f>
        <v>42188</v>
      </c>
      <c r="DJ33" s="121">
        <f>SUM(BF33,+CH33)</f>
        <v>392362</v>
      </c>
    </row>
    <row r="34" spans="1:114" s="136" customFormat="1" ht="13.5" customHeight="1" x14ac:dyDescent="0.15">
      <c r="A34" s="119" t="s">
        <v>26</v>
      </c>
      <c r="B34" s="120" t="s">
        <v>403</v>
      </c>
      <c r="C34" s="119" t="s">
        <v>404</v>
      </c>
      <c r="D34" s="121">
        <f>SUM(E34,+L34)</f>
        <v>637591</v>
      </c>
      <c r="E34" s="121">
        <f>SUM(F34:I34,K34)</f>
        <v>73249</v>
      </c>
      <c r="F34" s="121">
        <v>0</v>
      </c>
      <c r="G34" s="121">
        <v>0</v>
      </c>
      <c r="H34" s="121">
        <v>0</v>
      </c>
      <c r="I34" s="121">
        <v>5294</v>
      </c>
      <c r="J34" s="122" t="s">
        <v>412</v>
      </c>
      <c r="K34" s="121">
        <v>67955</v>
      </c>
      <c r="L34" s="121">
        <v>564342</v>
      </c>
      <c r="M34" s="121">
        <f>SUM(N34,+U34)</f>
        <v>114426</v>
      </c>
      <c r="N34" s="121">
        <f>SUM(O34:R34,T34)</f>
        <v>1162</v>
      </c>
      <c r="O34" s="121">
        <v>0</v>
      </c>
      <c r="P34" s="121">
        <v>0</v>
      </c>
      <c r="Q34" s="121">
        <v>0</v>
      </c>
      <c r="R34" s="121">
        <v>1162</v>
      </c>
      <c r="S34" s="122" t="s">
        <v>412</v>
      </c>
      <c r="T34" s="121">
        <v>0</v>
      </c>
      <c r="U34" s="121">
        <v>113264</v>
      </c>
      <c r="V34" s="121">
        <f>+SUM(D34,M34)</f>
        <v>752017</v>
      </c>
      <c r="W34" s="121">
        <f>+SUM(E34,N34)</f>
        <v>74411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6456</v>
      </c>
      <c r="AB34" s="122" t="str">
        <f>IF(+SUM(J34,S34)=0,"-",+SUM(J34,S34))</f>
        <v>-</v>
      </c>
      <c r="AC34" s="121">
        <f>+SUM(K34,T34)</f>
        <v>67955</v>
      </c>
      <c r="AD34" s="121">
        <f>+SUM(L34,U34)</f>
        <v>677606</v>
      </c>
      <c r="AE34" s="121">
        <f>SUM(AF34,+AK34)</f>
        <v>1460</v>
      </c>
      <c r="AF34" s="121">
        <f>SUM(AG34:AJ34)</f>
        <v>1460</v>
      </c>
      <c r="AG34" s="121">
        <v>1460</v>
      </c>
      <c r="AH34" s="121">
        <v>0</v>
      </c>
      <c r="AI34" s="121">
        <v>0</v>
      </c>
      <c r="AJ34" s="121">
        <v>0</v>
      </c>
      <c r="AK34" s="121">
        <v>0</v>
      </c>
      <c r="AL34" s="121">
        <v>9062</v>
      </c>
      <c r="AM34" s="121">
        <f>SUM(AN34,AS34,AW34,AX34,BD34)</f>
        <v>613914</v>
      </c>
      <c r="AN34" s="121">
        <f>SUM(AO34:AR34)</f>
        <v>107500</v>
      </c>
      <c r="AO34" s="121">
        <v>20306</v>
      </c>
      <c r="AP34" s="121">
        <v>0</v>
      </c>
      <c r="AQ34" s="121">
        <v>70226</v>
      </c>
      <c r="AR34" s="121">
        <v>16968</v>
      </c>
      <c r="AS34" s="121">
        <f>SUM(AT34:AV34)</f>
        <v>298201</v>
      </c>
      <c r="AT34" s="121">
        <v>3447</v>
      </c>
      <c r="AU34" s="121">
        <v>282511</v>
      </c>
      <c r="AV34" s="121">
        <v>12243</v>
      </c>
      <c r="AW34" s="121">
        <v>14600</v>
      </c>
      <c r="AX34" s="121">
        <f>SUM(AY34:BB34)</f>
        <v>193613</v>
      </c>
      <c r="AY34" s="121">
        <v>66088</v>
      </c>
      <c r="AZ34" s="121">
        <v>91162</v>
      </c>
      <c r="BA34" s="121">
        <v>2369</v>
      </c>
      <c r="BB34" s="121">
        <v>33994</v>
      </c>
      <c r="BC34" s="121">
        <v>13155</v>
      </c>
      <c r="BD34" s="121">
        <v>0</v>
      </c>
      <c r="BE34" s="121">
        <v>0</v>
      </c>
      <c r="BF34" s="121">
        <f>SUM(AE34,+AM34,+BE34)</f>
        <v>615374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114426</v>
      </c>
      <c r="BP34" s="121">
        <f>SUM(BQ34:BT34)</f>
        <v>50940</v>
      </c>
      <c r="BQ34" s="121">
        <v>9535</v>
      </c>
      <c r="BR34" s="121">
        <v>0</v>
      </c>
      <c r="BS34" s="121">
        <v>0</v>
      </c>
      <c r="BT34" s="121">
        <v>41405</v>
      </c>
      <c r="BU34" s="121">
        <f>SUM(BV34:BX34)</f>
        <v>45023</v>
      </c>
      <c r="BV34" s="121">
        <v>0</v>
      </c>
      <c r="BW34" s="121">
        <v>0</v>
      </c>
      <c r="BX34" s="121">
        <v>45023</v>
      </c>
      <c r="BY34" s="121">
        <v>0</v>
      </c>
      <c r="BZ34" s="121">
        <f>SUM(CA34:CD34)</f>
        <v>18463</v>
      </c>
      <c r="CA34" s="121">
        <v>0</v>
      </c>
      <c r="CB34" s="121">
        <v>0</v>
      </c>
      <c r="CC34" s="121">
        <v>18463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114426</v>
      </c>
      <c r="CI34" s="121">
        <f>SUM(AE34,+BG34)</f>
        <v>1460</v>
      </c>
      <c r="CJ34" s="121">
        <f>SUM(AF34,+BH34)</f>
        <v>1460</v>
      </c>
      <c r="CK34" s="121">
        <f>SUM(AG34,+BI34)</f>
        <v>1460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9062</v>
      </c>
      <c r="CQ34" s="121">
        <f>SUM(AM34,+BO34)</f>
        <v>728340</v>
      </c>
      <c r="CR34" s="121">
        <f>SUM(AN34,+BP34)</f>
        <v>158440</v>
      </c>
      <c r="CS34" s="121">
        <f>SUM(AO34,+BQ34)</f>
        <v>29841</v>
      </c>
      <c r="CT34" s="121">
        <f>SUM(AP34,+BR34)</f>
        <v>0</v>
      </c>
      <c r="CU34" s="121">
        <f>SUM(AQ34,+BS34)</f>
        <v>70226</v>
      </c>
      <c r="CV34" s="121">
        <f>SUM(AR34,+BT34)</f>
        <v>58373</v>
      </c>
      <c r="CW34" s="121">
        <f>SUM(AS34,+BU34)</f>
        <v>343224</v>
      </c>
      <c r="CX34" s="121">
        <f>SUM(AT34,+BV34)</f>
        <v>3447</v>
      </c>
      <c r="CY34" s="121">
        <f>SUM(AU34,+BW34)</f>
        <v>282511</v>
      </c>
      <c r="CZ34" s="121">
        <f>SUM(AV34,+BX34)</f>
        <v>57266</v>
      </c>
      <c r="DA34" s="121">
        <f>SUM(AW34,+BY34)</f>
        <v>14600</v>
      </c>
      <c r="DB34" s="121">
        <f>SUM(AX34,+BZ34)</f>
        <v>212076</v>
      </c>
      <c r="DC34" s="121">
        <f>SUM(AY34,+CA34)</f>
        <v>66088</v>
      </c>
      <c r="DD34" s="121">
        <f>SUM(AZ34,+CB34)</f>
        <v>91162</v>
      </c>
      <c r="DE34" s="121">
        <f>SUM(BA34,+CC34)</f>
        <v>20832</v>
      </c>
      <c r="DF34" s="121">
        <f>SUM(BB34,+CD34)</f>
        <v>33994</v>
      </c>
      <c r="DG34" s="121">
        <f>SUM(BC34,+CE34)</f>
        <v>13155</v>
      </c>
      <c r="DH34" s="121">
        <f>SUM(BD34,+CF34)</f>
        <v>0</v>
      </c>
      <c r="DI34" s="121">
        <f>SUM(BE34,+CG34)</f>
        <v>0</v>
      </c>
      <c r="DJ34" s="121">
        <f>SUM(BF34,+CH34)</f>
        <v>729800</v>
      </c>
    </row>
    <row r="35" spans="1:114" s="136" customFormat="1" ht="13.5" customHeight="1" x14ac:dyDescent="0.15">
      <c r="A35" s="119" t="s">
        <v>26</v>
      </c>
      <c r="B35" s="120" t="s">
        <v>405</v>
      </c>
      <c r="C35" s="119" t="s">
        <v>406</v>
      </c>
      <c r="D35" s="121">
        <f>SUM(E35,+L35)</f>
        <v>234481</v>
      </c>
      <c r="E35" s="121">
        <f>SUM(F35:I35,K35)</f>
        <v>197</v>
      </c>
      <c r="F35" s="121">
        <v>0</v>
      </c>
      <c r="G35" s="121">
        <v>0</v>
      </c>
      <c r="H35" s="121">
        <v>0</v>
      </c>
      <c r="I35" s="121">
        <v>2</v>
      </c>
      <c r="J35" s="122" t="s">
        <v>412</v>
      </c>
      <c r="K35" s="121">
        <v>195</v>
      </c>
      <c r="L35" s="121">
        <v>234284</v>
      </c>
      <c r="M35" s="121">
        <f>SUM(N35,+U35)</f>
        <v>17814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412</v>
      </c>
      <c r="T35" s="121">
        <v>0</v>
      </c>
      <c r="U35" s="121">
        <v>17814</v>
      </c>
      <c r="V35" s="121">
        <f>+SUM(D35,M35)</f>
        <v>252295</v>
      </c>
      <c r="W35" s="121">
        <f>+SUM(E35,N35)</f>
        <v>197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2</v>
      </c>
      <c r="AB35" s="122" t="str">
        <f>IF(+SUM(J35,S35)=0,"-",+SUM(J35,S35))</f>
        <v>-</v>
      </c>
      <c r="AC35" s="121">
        <f>+SUM(K35,T35)</f>
        <v>195</v>
      </c>
      <c r="AD35" s="121">
        <f>+SUM(L35,U35)</f>
        <v>252098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21431</v>
      </c>
      <c r="AM35" s="121">
        <f>SUM(AN35,AS35,AW35,AX35,BD35)</f>
        <v>100192</v>
      </c>
      <c r="AN35" s="121">
        <f>SUM(AO35:AR35)</f>
        <v>86511</v>
      </c>
      <c r="AO35" s="121">
        <v>34741</v>
      </c>
      <c r="AP35" s="121">
        <v>46188</v>
      </c>
      <c r="AQ35" s="121">
        <v>5582</v>
      </c>
      <c r="AR35" s="121">
        <v>0</v>
      </c>
      <c r="AS35" s="121">
        <f>SUM(AT35:AV35)</f>
        <v>10772</v>
      </c>
      <c r="AT35" s="121">
        <v>5521</v>
      </c>
      <c r="AU35" s="121">
        <v>5251</v>
      </c>
      <c r="AV35" s="121">
        <v>0</v>
      </c>
      <c r="AW35" s="121">
        <v>0</v>
      </c>
      <c r="AX35" s="121">
        <f>SUM(AY35:BB35)</f>
        <v>2843</v>
      </c>
      <c r="AY35" s="121">
        <v>0</v>
      </c>
      <c r="AZ35" s="121">
        <v>2843</v>
      </c>
      <c r="BA35" s="121">
        <v>0</v>
      </c>
      <c r="BB35" s="121">
        <v>0</v>
      </c>
      <c r="BC35" s="121">
        <v>112802</v>
      </c>
      <c r="BD35" s="121">
        <v>66</v>
      </c>
      <c r="BE35" s="121">
        <v>56</v>
      </c>
      <c r="BF35" s="121">
        <f>SUM(AE35,+AM35,+BE35)</f>
        <v>100248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17814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21431</v>
      </c>
      <c r="CQ35" s="121">
        <f>SUM(AM35,+BO35)</f>
        <v>100192</v>
      </c>
      <c r="CR35" s="121">
        <f>SUM(AN35,+BP35)</f>
        <v>86511</v>
      </c>
      <c r="CS35" s="121">
        <f>SUM(AO35,+BQ35)</f>
        <v>34741</v>
      </c>
      <c r="CT35" s="121">
        <f>SUM(AP35,+BR35)</f>
        <v>46188</v>
      </c>
      <c r="CU35" s="121">
        <f>SUM(AQ35,+BS35)</f>
        <v>5582</v>
      </c>
      <c r="CV35" s="121">
        <f>SUM(AR35,+BT35)</f>
        <v>0</v>
      </c>
      <c r="CW35" s="121">
        <f>SUM(AS35,+BU35)</f>
        <v>10772</v>
      </c>
      <c r="CX35" s="121">
        <f>SUM(AT35,+BV35)</f>
        <v>5521</v>
      </c>
      <c r="CY35" s="121">
        <f>SUM(AU35,+BW35)</f>
        <v>5251</v>
      </c>
      <c r="CZ35" s="121">
        <f>SUM(AV35,+BX35)</f>
        <v>0</v>
      </c>
      <c r="DA35" s="121">
        <f>SUM(AW35,+BY35)</f>
        <v>0</v>
      </c>
      <c r="DB35" s="121">
        <f>SUM(AX35,+BZ35)</f>
        <v>2843</v>
      </c>
      <c r="DC35" s="121">
        <f>SUM(AY35,+CA35)</f>
        <v>0</v>
      </c>
      <c r="DD35" s="121">
        <f>SUM(AZ35,+CB35)</f>
        <v>2843</v>
      </c>
      <c r="DE35" s="121">
        <f>SUM(BA35,+CC35)</f>
        <v>0</v>
      </c>
      <c r="DF35" s="121">
        <f>SUM(BB35,+CD35)</f>
        <v>0</v>
      </c>
      <c r="DG35" s="121">
        <f>SUM(BC35,+CE35)</f>
        <v>130616</v>
      </c>
      <c r="DH35" s="121">
        <f>SUM(BD35,+CF35)</f>
        <v>66</v>
      </c>
      <c r="DI35" s="121">
        <f>SUM(BE35,+CG35)</f>
        <v>56</v>
      </c>
      <c r="DJ35" s="121">
        <f>SUM(BF35,+CH35)</f>
        <v>100248</v>
      </c>
    </row>
    <row r="36" spans="1:114" s="136" customFormat="1" ht="13.5" customHeight="1" x14ac:dyDescent="0.15">
      <c r="A36" s="119" t="s">
        <v>26</v>
      </c>
      <c r="B36" s="120" t="s">
        <v>409</v>
      </c>
      <c r="C36" s="119" t="s">
        <v>410</v>
      </c>
      <c r="D36" s="121">
        <f>SUM(E36,+L36)</f>
        <v>256674</v>
      </c>
      <c r="E36" s="121">
        <f>SUM(F36:I36,K36)</f>
        <v>6667</v>
      </c>
      <c r="F36" s="121">
        <v>0</v>
      </c>
      <c r="G36" s="121">
        <v>0</v>
      </c>
      <c r="H36" s="121">
        <v>0</v>
      </c>
      <c r="I36" s="121">
        <v>138</v>
      </c>
      <c r="J36" s="122" t="s">
        <v>412</v>
      </c>
      <c r="K36" s="121">
        <v>6529</v>
      </c>
      <c r="L36" s="121">
        <v>250007</v>
      </c>
      <c r="M36" s="121">
        <f>SUM(N36,+U36)</f>
        <v>75719</v>
      </c>
      <c r="N36" s="121">
        <f>SUM(O36:R36,T36)</f>
        <v>43177</v>
      </c>
      <c r="O36" s="121">
        <v>10311</v>
      </c>
      <c r="P36" s="121">
        <v>0</v>
      </c>
      <c r="Q36" s="121">
        <v>25100</v>
      </c>
      <c r="R36" s="121">
        <v>0</v>
      </c>
      <c r="S36" s="122" t="s">
        <v>412</v>
      </c>
      <c r="T36" s="121">
        <v>7766</v>
      </c>
      <c r="U36" s="121">
        <v>32542</v>
      </c>
      <c r="V36" s="121">
        <f>+SUM(D36,M36)</f>
        <v>332393</v>
      </c>
      <c r="W36" s="121">
        <f>+SUM(E36,N36)</f>
        <v>49844</v>
      </c>
      <c r="X36" s="121">
        <f>+SUM(F36,O36)</f>
        <v>10311</v>
      </c>
      <c r="Y36" s="121">
        <f>+SUM(G36,P36)</f>
        <v>0</v>
      </c>
      <c r="Z36" s="121">
        <f>+SUM(H36,Q36)</f>
        <v>25100</v>
      </c>
      <c r="AA36" s="121">
        <f>+SUM(I36,R36)</f>
        <v>138</v>
      </c>
      <c r="AB36" s="122" t="str">
        <f>IF(+SUM(J36,S36)=0,"-",+SUM(J36,S36))</f>
        <v>-</v>
      </c>
      <c r="AC36" s="121">
        <f>+SUM(K36,T36)</f>
        <v>14295</v>
      </c>
      <c r="AD36" s="121">
        <f>+SUM(L36,U36)</f>
        <v>282549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6469</v>
      </c>
      <c r="AM36" s="121">
        <f>SUM(AN36,AS36,AW36,AX36,BD36)</f>
        <v>81217</v>
      </c>
      <c r="AN36" s="121">
        <f>SUM(AO36:AR36)</f>
        <v>51480</v>
      </c>
      <c r="AO36" s="121">
        <v>5352</v>
      </c>
      <c r="AP36" s="121">
        <v>46128</v>
      </c>
      <c r="AQ36" s="121">
        <v>0</v>
      </c>
      <c r="AR36" s="121">
        <v>0</v>
      </c>
      <c r="AS36" s="121">
        <f>SUM(AT36:AV36)</f>
        <v>12918</v>
      </c>
      <c r="AT36" s="121">
        <v>9053</v>
      </c>
      <c r="AU36" s="121">
        <v>3865</v>
      </c>
      <c r="AV36" s="121">
        <v>0</v>
      </c>
      <c r="AW36" s="121">
        <v>0</v>
      </c>
      <c r="AX36" s="121">
        <f>SUM(AY36:BB36)</f>
        <v>16819</v>
      </c>
      <c r="AY36" s="121">
        <v>0</v>
      </c>
      <c r="AZ36" s="121">
        <v>16819</v>
      </c>
      <c r="BA36" s="121">
        <v>0</v>
      </c>
      <c r="BB36" s="121">
        <v>0</v>
      </c>
      <c r="BC36" s="121">
        <v>168988</v>
      </c>
      <c r="BD36" s="121">
        <v>0</v>
      </c>
      <c r="BE36" s="121">
        <v>0</v>
      </c>
      <c r="BF36" s="121">
        <f>SUM(AE36,+AM36,+BE36)</f>
        <v>81217</v>
      </c>
      <c r="BG36" s="121">
        <f>SUM(BH36,+BM36)</f>
        <v>42039</v>
      </c>
      <c r="BH36" s="121">
        <f>SUM(BI36:BL36)</f>
        <v>42039</v>
      </c>
      <c r="BI36" s="121">
        <v>0</v>
      </c>
      <c r="BJ36" s="121">
        <v>0</v>
      </c>
      <c r="BK36" s="121">
        <v>0</v>
      </c>
      <c r="BL36" s="121">
        <v>42039</v>
      </c>
      <c r="BM36" s="121">
        <v>0</v>
      </c>
      <c r="BN36" s="121">
        <v>0</v>
      </c>
      <c r="BO36" s="121">
        <f>SUM(BP36,BU36,BY36,BZ36,CF36)</f>
        <v>8651</v>
      </c>
      <c r="BP36" s="121">
        <f>SUM(BQ36:BT36)</f>
        <v>8651</v>
      </c>
      <c r="BQ36" s="121">
        <v>8651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25029</v>
      </c>
      <c r="CF36" s="121">
        <v>0</v>
      </c>
      <c r="CG36" s="121">
        <v>0</v>
      </c>
      <c r="CH36" s="121">
        <f>SUM(BG36,+BO36,+CG36)</f>
        <v>50690</v>
      </c>
      <c r="CI36" s="121">
        <f>SUM(AE36,+BG36)</f>
        <v>42039</v>
      </c>
      <c r="CJ36" s="121">
        <f>SUM(AF36,+BH36)</f>
        <v>42039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42039</v>
      </c>
      <c r="CO36" s="121">
        <f>SUM(AK36,+BM36)</f>
        <v>0</v>
      </c>
      <c r="CP36" s="121">
        <f>SUM(AL36,+BN36)</f>
        <v>6469</v>
      </c>
      <c r="CQ36" s="121">
        <f>SUM(AM36,+BO36)</f>
        <v>89868</v>
      </c>
      <c r="CR36" s="121">
        <f>SUM(AN36,+BP36)</f>
        <v>60131</v>
      </c>
      <c r="CS36" s="121">
        <f>SUM(AO36,+BQ36)</f>
        <v>14003</v>
      </c>
      <c r="CT36" s="121">
        <f>SUM(AP36,+BR36)</f>
        <v>46128</v>
      </c>
      <c r="CU36" s="121">
        <f>SUM(AQ36,+BS36)</f>
        <v>0</v>
      </c>
      <c r="CV36" s="121">
        <f>SUM(AR36,+BT36)</f>
        <v>0</v>
      </c>
      <c r="CW36" s="121">
        <f>SUM(AS36,+BU36)</f>
        <v>12918</v>
      </c>
      <c r="CX36" s="121">
        <f>SUM(AT36,+BV36)</f>
        <v>9053</v>
      </c>
      <c r="CY36" s="121">
        <f>SUM(AU36,+BW36)</f>
        <v>3865</v>
      </c>
      <c r="CZ36" s="121">
        <f>SUM(AV36,+BX36)</f>
        <v>0</v>
      </c>
      <c r="DA36" s="121">
        <f>SUM(AW36,+BY36)</f>
        <v>0</v>
      </c>
      <c r="DB36" s="121">
        <f>SUM(AX36,+BZ36)</f>
        <v>16819</v>
      </c>
      <c r="DC36" s="121">
        <f>SUM(AY36,+CA36)</f>
        <v>0</v>
      </c>
      <c r="DD36" s="121">
        <f>SUM(AZ36,+CB36)</f>
        <v>16819</v>
      </c>
      <c r="DE36" s="121">
        <f>SUM(BA36,+CC36)</f>
        <v>0</v>
      </c>
      <c r="DF36" s="121">
        <f>SUM(BB36,+CD36)</f>
        <v>0</v>
      </c>
      <c r="DG36" s="121">
        <f>SUM(BC36,+CE36)</f>
        <v>194017</v>
      </c>
      <c r="DH36" s="121">
        <f>SUM(BD36,+CF36)</f>
        <v>0</v>
      </c>
      <c r="DI36" s="121">
        <f>SUM(BE36,+CG36)</f>
        <v>0</v>
      </c>
      <c r="DJ36" s="121">
        <f>SUM(BF36,+CH36)</f>
        <v>131907</v>
      </c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2370829</v>
      </c>
      <c r="E7" s="140">
        <f>SUM(F7:I7)+K7</f>
        <v>2177662</v>
      </c>
      <c r="F7" s="140">
        <f t="shared" ref="F7:L7" si="0">SUM(F$8:F$57)</f>
        <v>26598</v>
      </c>
      <c r="G7" s="140">
        <f t="shared" si="0"/>
        <v>19140</v>
      </c>
      <c r="H7" s="140">
        <f t="shared" si="0"/>
        <v>0</v>
      </c>
      <c r="I7" s="140">
        <f t="shared" si="0"/>
        <v>945511</v>
      </c>
      <c r="J7" s="140">
        <f t="shared" si="0"/>
        <v>5421831</v>
      </c>
      <c r="K7" s="140">
        <f t="shared" si="0"/>
        <v>1186413</v>
      </c>
      <c r="L7" s="140">
        <f t="shared" si="0"/>
        <v>193167</v>
      </c>
      <c r="M7" s="140">
        <f>SUM(N7,+U7)</f>
        <v>203385</v>
      </c>
      <c r="N7" s="140">
        <f>SUM(O7:R7,T7)</f>
        <v>15916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15588</v>
      </c>
      <c r="S7" s="140">
        <f t="shared" si="1"/>
        <v>2430860</v>
      </c>
      <c r="T7" s="140">
        <f t="shared" si="1"/>
        <v>328</v>
      </c>
      <c r="U7" s="140">
        <f t="shared" si="1"/>
        <v>187469</v>
      </c>
      <c r="V7" s="140">
        <f t="shared" ref="V7:AD7" si="2">+SUM(D7,M7)</f>
        <v>2574214</v>
      </c>
      <c r="W7" s="140">
        <f t="shared" si="2"/>
        <v>2193578</v>
      </c>
      <c r="X7" s="140">
        <f t="shared" si="2"/>
        <v>26598</v>
      </c>
      <c r="Y7" s="140">
        <f t="shared" si="2"/>
        <v>19140</v>
      </c>
      <c r="Z7" s="140">
        <f t="shared" si="2"/>
        <v>0</v>
      </c>
      <c r="AA7" s="140">
        <f t="shared" si="2"/>
        <v>961099</v>
      </c>
      <c r="AB7" s="140">
        <f t="shared" si="2"/>
        <v>7852691</v>
      </c>
      <c r="AC7" s="140">
        <f t="shared" si="2"/>
        <v>1186741</v>
      </c>
      <c r="AD7" s="140">
        <f t="shared" si="2"/>
        <v>380636</v>
      </c>
      <c r="AE7" s="140">
        <f>SUM(AF7,+AK7)</f>
        <v>1856845</v>
      </c>
      <c r="AF7" s="140">
        <f>SUM(AG7:AJ7)</f>
        <v>1831305</v>
      </c>
      <c r="AG7" s="140">
        <f>SUM(AG$8:AG$57)</f>
        <v>57420</v>
      </c>
      <c r="AH7" s="140">
        <f>SUM(AH$8:AH$57)</f>
        <v>1772481</v>
      </c>
      <c r="AI7" s="140">
        <f>SUM(AI$8:AI$57)</f>
        <v>1404</v>
      </c>
      <c r="AJ7" s="140">
        <f>SUM(AJ$8:AJ$57)</f>
        <v>0</v>
      </c>
      <c r="AK7" s="140">
        <f>SUM(AK$8:AK$57)</f>
        <v>25540</v>
      </c>
      <c r="AL7" s="143" t="s">
        <v>314</v>
      </c>
      <c r="AM7" s="140">
        <f>SUM(AN7,AS7,AW7,AX7,BD7)</f>
        <v>4880547</v>
      </c>
      <c r="AN7" s="140">
        <f>SUM(AO7:AR7)</f>
        <v>584321</v>
      </c>
      <c r="AO7" s="140">
        <f>SUM(AO$8:AO$57)</f>
        <v>295914</v>
      </c>
      <c r="AP7" s="140">
        <f>SUM(AP$8:AP$57)</f>
        <v>73083</v>
      </c>
      <c r="AQ7" s="140">
        <f>SUM(AQ$8:AQ$57)</f>
        <v>191370</v>
      </c>
      <c r="AR7" s="140">
        <f>SUM(AR$8:AR$57)</f>
        <v>23954</v>
      </c>
      <c r="AS7" s="140">
        <f>SUM(AT7:AV7)</f>
        <v>778977</v>
      </c>
      <c r="AT7" s="140">
        <f>SUM(AT$8:AT$57)</f>
        <v>113503</v>
      </c>
      <c r="AU7" s="140">
        <f>SUM(AU$8:AU$57)</f>
        <v>617628</v>
      </c>
      <c r="AV7" s="140">
        <f>SUM(AV$8:AV$57)</f>
        <v>47846</v>
      </c>
      <c r="AW7" s="140">
        <f>SUM(AW$8:AW$57)</f>
        <v>0</v>
      </c>
      <c r="AX7" s="140">
        <f>SUM(AY7:BB7)</f>
        <v>3516143</v>
      </c>
      <c r="AY7" s="140">
        <f>SUM(AY$8:AY$57)</f>
        <v>534112</v>
      </c>
      <c r="AZ7" s="140">
        <f>SUM(AZ$8:AZ$57)</f>
        <v>2957663</v>
      </c>
      <c r="BA7" s="140">
        <f>SUM(BA$8:BA$57)</f>
        <v>3867</v>
      </c>
      <c r="BB7" s="140">
        <f>SUM(BB$8:BB$57)</f>
        <v>20501</v>
      </c>
      <c r="BC7" s="143" t="s">
        <v>315</v>
      </c>
      <c r="BD7" s="140">
        <f>SUM(BD$8:BD$57)</f>
        <v>1106</v>
      </c>
      <c r="BE7" s="140">
        <f>SUM(BE$8:BE$57)</f>
        <v>1055268</v>
      </c>
      <c r="BF7" s="140">
        <f>SUM(AE7,+AM7,+BE7)</f>
        <v>7792660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2376623</v>
      </c>
      <c r="BP7" s="140">
        <f>SUM(BQ7:BT7)</f>
        <v>204754</v>
      </c>
      <c r="BQ7" s="140">
        <f>SUM(BQ$8:BQ$57)</f>
        <v>165207</v>
      </c>
      <c r="BR7" s="140">
        <f>SUM(BR$8:BR$57)</f>
        <v>39547</v>
      </c>
      <c r="BS7" s="140">
        <f>SUM(BS$8:BS$57)</f>
        <v>0</v>
      </c>
      <c r="BT7" s="140">
        <f>SUM(BT$8:BT$57)</f>
        <v>0</v>
      </c>
      <c r="BU7" s="140">
        <f>SUM(BV7:BX7)</f>
        <v>878517</v>
      </c>
      <c r="BV7" s="140">
        <f>SUM(BV$8:BV$57)</f>
        <v>17627</v>
      </c>
      <c r="BW7" s="140">
        <f>SUM(BW$8:BW$57)</f>
        <v>814517</v>
      </c>
      <c r="BX7" s="140">
        <f>SUM(BX$8:BX$57)</f>
        <v>46373</v>
      </c>
      <c r="BY7" s="140">
        <f>SUM(BY$8:BY$57)</f>
        <v>0</v>
      </c>
      <c r="BZ7" s="140">
        <f>SUM(CA7:CD7)</f>
        <v>1289892</v>
      </c>
      <c r="CA7" s="140">
        <f>SUM(CA$8:CA$57)</f>
        <v>634</v>
      </c>
      <c r="CB7" s="140">
        <f>SUM(CB$8:CB$57)</f>
        <v>1203394</v>
      </c>
      <c r="CC7" s="140">
        <f>SUM(CC$8:CC$57)</f>
        <v>6836</v>
      </c>
      <c r="CD7" s="140">
        <f>SUM(CD$8:CD$57)</f>
        <v>79028</v>
      </c>
      <c r="CE7" s="143" t="s">
        <v>314</v>
      </c>
      <c r="CF7" s="140">
        <f>SUM(CF$8:CF$57)</f>
        <v>3460</v>
      </c>
      <c r="CG7" s="140">
        <f>SUM(CG$8:CG$57)</f>
        <v>257622</v>
      </c>
      <c r="CH7" s="140">
        <f>SUM(BG7,+BO7,+CG7)</f>
        <v>2634245</v>
      </c>
      <c r="CI7" s="140">
        <f t="shared" ref="CI7:CO7" si="3">SUM(AE7,+BG7)</f>
        <v>1856845</v>
      </c>
      <c r="CJ7" s="140">
        <f t="shared" si="3"/>
        <v>1831305</v>
      </c>
      <c r="CK7" s="140">
        <f t="shared" si="3"/>
        <v>57420</v>
      </c>
      <c r="CL7" s="140">
        <f t="shared" si="3"/>
        <v>1772481</v>
      </c>
      <c r="CM7" s="140">
        <f t="shared" si="3"/>
        <v>1404</v>
      </c>
      <c r="CN7" s="140">
        <f t="shared" si="3"/>
        <v>0</v>
      </c>
      <c r="CO7" s="140">
        <f t="shared" si="3"/>
        <v>25540</v>
      </c>
      <c r="CP7" s="143" t="s">
        <v>314</v>
      </c>
      <c r="CQ7" s="140">
        <f t="shared" ref="CQ7:DF7" si="4">SUM(AM7,+BO7)</f>
        <v>7257170</v>
      </c>
      <c r="CR7" s="140">
        <f t="shared" si="4"/>
        <v>789075</v>
      </c>
      <c r="CS7" s="140">
        <f t="shared" si="4"/>
        <v>461121</v>
      </c>
      <c r="CT7" s="140">
        <f t="shared" si="4"/>
        <v>112630</v>
      </c>
      <c r="CU7" s="140">
        <f t="shared" si="4"/>
        <v>191370</v>
      </c>
      <c r="CV7" s="140">
        <f t="shared" si="4"/>
        <v>23954</v>
      </c>
      <c r="CW7" s="140">
        <f t="shared" si="4"/>
        <v>1657494</v>
      </c>
      <c r="CX7" s="140">
        <f t="shared" si="4"/>
        <v>131130</v>
      </c>
      <c r="CY7" s="140">
        <f t="shared" si="4"/>
        <v>1432145</v>
      </c>
      <c r="CZ7" s="140">
        <f t="shared" si="4"/>
        <v>94219</v>
      </c>
      <c r="DA7" s="140">
        <f t="shared" si="4"/>
        <v>0</v>
      </c>
      <c r="DB7" s="140">
        <f t="shared" si="4"/>
        <v>4806035</v>
      </c>
      <c r="DC7" s="140">
        <f t="shared" si="4"/>
        <v>534746</v>
      </c>
      <c r="DD7" s="140">
        <f t="shared" si="4"/>
        <v>4161057</v>
      </c>
      <c r="DE7" s="140">
        <f t="shared" si="4"/>
        <v>10703</v>
      </c>
      <c r="DF7" s="140">
        <f t="shared" si="4"/>
        <v>99529</v>
      </c>
      <c r="DG7" s="143" t="s">
        <v>314</v>
      </c>
      <c r="DH7" s="140">
        <f>SUM(BD7,+CF7)</f>
        <v>4566</v>
      </c>
      <c r="DI7" s="140">
        <f>SUM(BE7,+CG7)</f>
        <v>1312890</v>
      </c>
      <c r="DJ7" s="140">
        <f>SUM(BF7,+CH7)</f>
        <v>10426905</v>
      </c>
    </row>
    <row r="8" spans="1:114" s="136" customFormat="1" ht="13.5" customHeight="1" x14ac:dyDescent="0.15">
      <c r="A8" s="119" t="s">
        <v>26</v>
      </c>
      <c r="B8" s="120" t="s">
        <v>379</v>
      </c>
      <c r="C8" s="119" t="s">
        <v>380</v>
      </c>
      <c r="D8" s="121">
        <f>SUM(E8,+L8)</f>
        <v>64830</v>
      </c>
      <c r="E8" s="121">
        <f>SUM(F8:I8)+K8</f>
        <v>38432</v>
      </c>
      <c r="F8" s="121">
        <v>0</v>
      </c>
      <c r="G8" s="121">
        <v>0</v>
      </c>
      <c r="H8" s="121">
        <v>0</v>
      </c>
      <c r="I8" s="121">
        <v>12180</v>
      </c>
      <c r="J8" s="121">
        <v>181380</v>
      </c>
      <c r="K8" s="121">
        <v>26252</v>
      </c>
      <c r="L8" s="121">
        <v>26398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64830</v>
      </c>
      <c r="W8" s="121">
        <f>+SUM(E8,N8)</f>
        <v>38432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12180</v>
      </c>
      <c r="AB8" s="121">
        <f>+SUM(J8,S8)</f>
        <v>181380</v>
      </c>
      <c r="AC8" s="121">
        <f>+SUM(K8,T8)</f>
        <v>26252</v>
      </c>
      <c r="AD8" s="121">
        <f>+SUM(L8,U8)</f>
        <v>26398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412</v>
      </c>
      <c r="AM8" s="121">
        <f>SUM(AN8,AS8,AW8,AX8,BD8)</f>
        <v>190497</v>
      </c>
      <c r="AN8" s="121">
        <f>SUM(AO8:AR8)</f>
        <v>68246</v>
      </c>
      <c r="AO8" s="121">
        <v>11459</v>
      </c>
      <c r="AP8" s="121">
        <v>56787</v>
      </c>
      <c r="AQ8" s="121">
        <v>0</v>
      </c>
      <c r="AR8" s="121">
        <v>0</v>
      </c>
      <c r="AS8" s="121">
        <f>SUM(AT8:AV8)</f>
        <v>16586</v>
      </c>
      <c r="AT8" s="121">
        <v>13968</v>
      </c>
      <c r="AU8" s="121">
        <v>2618</v>
      </c>
      <c r="AV8" s="121">
        <v>0</v>
      </c>
      <c r="AW8" s="121">
        <v>0</v>
      </c>
      <c r="AX8" s="121">
        <f>SUM(AY8:BB8)</f>
        <v>104559</v>
      </c>
      <c r="AY8" s="121">
        <v>12100</v>
      </c>
      <c r="AZ8" s="121">
        <v>91804</v>
      </c>
      <c r="BA8" s="121">
        <v>0</v>
      </c>
      <c r="BB8" s="121">
        <v>655</v>
      </c>
      <c r="BC8" s="122" t="s">
        <v>412</v>
      </c>
      <c r="BD8" s="121">
        <v>1106</v>
      </c>
      <c r="BE8" s="121">
        <v>55713</v>
      </c>
      <c r="BF8" s="121">
        <f>SUM(AE8,+AM8,+BE8)</f>
        <v>246210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412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412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412</v>
      </c>
      <c r="CQ8" s="121">
        <f>SUM(AM8,+BO8)</f>
        <v>190497</v>
      </c>
      <c r="CR8" s="121">
        <f>SUM(AN8,+BP8)</f>
        <v>68246</v>
      </c>
      <c r="CS8" s="121">
        <f>SUM(AO8,+BQ8)</f>
        <v>11459</v>
      </c>
      <c r="CT8" s="121">
        <f>SUM(AP8,+BR8)</f>
        <v>56787</v>
      </c>
      <c r="CU8" s="121">
        <f>SUM(AQ8,+BS8)</f>
        <v>0</v>
      </c>
      <c r="CV8" s="121">
        <f>SUM(AR8,+BT8)</f>
        <v>0</v>
      </c>
      <c r="CW8" s="121">
        <f>SUM(AS8,+BU8)</f>
        <v>16586</v>
      </c>
      <c r="CX8" s="121">
        <f>SUM(AT8,+BV8)</f>
        <v>13968</v>
      </c>
      <c r="CY8" s="121">
        <f>SUM(AU8,+BW8)</f>
        <v>2618</v>
      </c>
      <c r="CZ8" s="121">
        <f>SUM(AV8,+BX8)</f>
        <v>0</v>
      </c>
      <c r="DA8" s="121">
        <f>SUM(AW8,+BY8)</f>
        <v>0</v>
      </c>
      <c r="DB8" s="121">
        <f>SUM(AX8,+BZ8)</f>
        <v>104559</v>
      </c>
      <c r="DC8" s="121">
        <f>SUM(AY8,+CA8)</f>
        <v>12100</v>
      </c>
      <c r="DD8" s="121">
        <f>SUM(AZ8,+CB8)</f>
        <v>91804</v>
      </c>
      <c r="DE8" s="121">
        <f>SUM(BA8,+CC8)</f>
        <v>0</v>
      </c>
      <c r="DF8" s="121">
        <f>SUM(BB8,+CD8)</f>
        <v>655</v>
      </c>
      <c r="DG8" s="122" t="s">
        <v>412</v>
      </c>
      <c r="DH8" s="121">
        <f>SUM(BD8,+CF8)</f>
        <v>1106</v>
      </c>
      <c r="DI8" s="121">
        <f>SUM(BE8,+CG8)</f>
        <v>55713</v>
      </c>
      <c r="DJ8" s="121">
        <f>SUM(BF8,+CH8)</f>
        <v>246210</v>
      </c>
    </row>
    <row r="9" spans="1:114" s="136" customFormat="1" ht="13.5" customHeight="1" x14ac:dyDescent="0.15">
      <c r="A9" s="119" t="s">
        <v>26</v>
      </c>
      <c r="B9" s="120" t="s">
        <v>391</v>
      </c>
      <c r="C9" s="119" t="s">
        <v>392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25408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112424</v>
      </c>
      <c r="T9" s="121">
        <v>0</v>
      </c>
      <c r="U9" s="121">
        <v>25408</v>
      </c>
      <c r="V9" s="121">
        <f>+SUM(D9,M9)</f>
        <v>25408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112424</v>
      </c>
      <c r="AC9" s="121">
        <f>+SUM(K9,T9)</f>
        <v>0</v>
      </c>
      <c r="AD9" s="121">
        <f>+SUM(L9,U9)</f>
        <v>25408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412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412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412</v>
      </c>
      <c r="BO9" s="121">
        <f>SUM(BP9,BU9,BY9,BZ9,CF9)</f>
        <v>130333</v>
      </c>
      <c r="BP9" s="121">
        <f>SUM(BQ9:BT9)</f>
        <v>12728</v>
      </c>
      <c r="BQ9" s="121">
        <v>12728</v>
      </c>
      <c r="BR9" s="121">
        <v>0</v>
      </c>
      <c r="BS9" s="121">
        <v>0</v>
      </c>
      <c r="BT9" s="121">
        <v>0</v>
      </c>
      <c r="BU9" s="121">
        <f>SUM(BV9:BX9)</f>
        <v>72753</v>
      </c>
      <c r="BV9" s="121">
        <v>0</v>
      </c>
      <c r="BW9" s="121">
        <v>72753</v>
      </c>
      <c r="BX9" s="121">
        <v>0</v>
      </c>
      <c r="BY9" s="121">
        <v>0</v>
      </c>
      <c r="BZ9" s="121">
        <f>SUM(CA9:CD9)</f>
        <v>44852</v>
      </c>
      <c r="CA9" s="121">
        <v>0</v>
      </c>
      <c r="CB9" s="121">
        <v>41446</v>
      </c>
      <c r="CC9" s="121">
        <v>3406</v>
      </c>
      <c r="CD9" s="121">
        <v>0</v>
      </c>
      <c r="CE9" s="122" t="s">
        <v>412</v>
      </c>
      <c r="CF9" s="121">
        <v>0</v>
      </c>
      <c r="CG9" s="121">
        <v>7499</v>
      </c>
      <c r="CH9" s="121">
        <f>SUM(BG9,+BO9,+CG9)</f>
        <v>137832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412</v>
      </c>
      <c r="CQ9" s="121">
        <f>SUM(AM9,+BO9)</f>
        <v>130333</v>
      </c>
      <c r="CR9" s="121">
        <f>SUM(AN9,+BP9)</f>
        <v>12728</v>
      </c>
      <c r="CS9" s="121">
        <f>SUM(AO9,+BQ9)</f>
        <v>12728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72753</v>
      </c>
      <c r="CX9" s="121">
        <f>SUM(AT9,+BV9)</f>
        <v>0</v>
      </c>
      <c r="CY9" s="121">
        <f>SUM(AU9,+BW9)</f>
        <v>72753</v>
      </c>
      <c r="CZ9" s="121">
        <f>SUM(AV9,+BX9)</f>
        <v>0</v>
      </c>
      <c r="DA9" s="121">
        <f>SUM(AW9,+BY9)</f>
        <v>0</v>
      </c>
      <c r="DB9" s="121">
        <f>SUM(AX9,+BZ9)</f>
        <v>44852</v>
      </c>
      <c r="DC9" s="121">
        <f>SUM(AY9,+CA9)</f>
        <v>0</v>
      </c>
      <c r="DD9" s="121">
        <f>SUM(AZ9,+CB9)</f>
        <v>41446</v>
      </c>
      <c r="DE9" s="121">
        <f>SUM(BA9,+CC9)</f>
        <v>3406</v>
      </c>
      <c r="DF9" s="121">
        <f>SUM(BB9,+CD9)</f>
        <v>0</v>
      </c>
      <c r="DG9" s="122" t="s">
        <v>412</v>
      </c>
      <c r="DH9" s="121">
        <f>SUM(BD9,+CF9)</f>
        <v>0</v>
      </c>
      <c r="DI9" s="121">
        <f>SUM(BE9,+CG9)</f>
        <v>7499</v>
      </c>
      <c r="DJ9" s="121">
        <f>SUM(BF9,+CH9)</f>
        <v>137832</v>
      </c>
    </row>
    <row r="10" spans="1:114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354485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354485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412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412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412</v>
      </c>
      <c r="BO10" s="121">
        <f>SUM(BP10,BU10,BY10,BZ10,CF10)</f>
        <v>354349</v>
      </c>
      <c r="BP10" s="121">
        <f>SUM(BQ10:BT10)</f>
        <v>16905</v>
      </c>
      <c r="BQ10" s="121">
        <v>16905</v>
      </c>
      <c r="BR10" s="121">
        <v>0</v>
      </c>
      <c r="BS10" s="121">
        <v>0</v>
      </c>
      <c r="BT10" s="121">
        <v>0</v>
      </c>
      <c r="BU10" s="121">
        <f>SUM(BV10:BX10)</f>
        <v>51664</v>
      </c>
      <c r="BV10" s="121">
        <v>0</v>
      </c>
      <c r="BW10" s="121">
        <v>5291</v>
      </c>
      <c r="BX10" s="121">
        <v>46373</v>
      </c>
      <c r="BY10" s="121">
        <v>0</v>
      </c>
      <c r="BZ10" s="121">
        <f>SUM(CA10:CD10)</f>
        <v>285780</v>
      </c>
      <c r="CA10" s="121">
        <v>0</v>
      </c>
      <c r="CB10" s="121">
        <v>285780</v>
      </c>
      <c r="CC10" s="121">
        <v>0</v>
      </c>
      <c r="CD10" s="121">
        <v>0</v>
      </c>
      <c r="CE10" s="122" t="s">
        <v>412</v>
      </c>
      <c r="CF10" s="121">
        <v>0</v>
      </c>
      <c r="CG10" s="121">
        <v>136</v>
      </c>
      <c r="CH10" s="121">
        <f>SUM(BG10,+BO10,+CG10)</f>
        <v>354485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412</v>
      </c>
      <c r="CQ10" s="121">
        <f>SUM(AM10,+BO10)</f>
        <v>354349</v>
      </c>
      <c r="CR10" s="121">
        <f>SUM(AN10,+BP10)</f>
        <v>16905</v>
      </c>
      <c r="CS10" s="121">
        <f>SUM(AO10,+BQ10)</f>
        <v>16905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51664</v>
      </c>
      <c r="CX10" s="121">
        <f>SUM(AT10,+BV10)</f>
        <v>0</v>
      </c>
      <c r="CY10" s="121">
        <f>SUM(AU10,+BW10)</f>
        <v>5291</v>
      </c>
      <c r="CZ10" s="121">
        <f>SUM(AV10,+BX10)</f>
        <v>46373</v>
      </c>
      <c r="DA10" s="121">
        <f>SUM(AW10,+BY10)</f>
        <v>0</v>
      </c>
      <c r="DB10" s="121">
        <f>SUM(AX10,+BZ10)</f>
        <v>285780</v>
      </c>
      <c r="DC10" s="121">
        <f>SUM(AY10,+CA10)</f>
        <v>0</v>
      </c>
      <c r="DD10" s="121">
        <f>SUM(AZ10,+CB10)</f>
        <v>285780</v>
      </c>
      <c r="DE10" s="121">
        <f>SUM(BA10,+CC10)</f>
        <v>0</v>
      </c>
      <c r="DF10" s="121">
        <f>SUM(BB10,+CD10)</f>
        <v>0</v>
      </c>
      <c r="DG10" s="122" t="s">
        <v>412</v>
      </c>
      <c r="DH10" s="121">
        <f>SUM(BD10,+CF10)</f>
        <v>0</v>
      </c>
      <c r="DI10" s="121">
        <f>SUM(BE10,+CG10)</f>
        <v>136</v>
      </c>
      <c r="DJ10" s="121">
        <f>SUM(BF10,+CH10)</f>
        <v>354485</v>
      </c>
    </row>
    <row r="11" spans="1:114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18891</v>
      </c>
      <c r="N11" s="121">
        <f>SUM(O11:R11,T11)</f>
        <v>5571</v>
      </c>
      <c r="O11" s="121">
        <v>0</v>
      </c>
      <c r="P11" s="121">
        <v>0</v>
      </c>
      <c r="Q11" s="121">
        <v>0</v>
      </c>
      <c r="R11" s="121">
        <v>5571</v>
      </c>
      <c r="S11" s="121">
        <v>478732</v>
      </c>
      <c r="T11" s="121">
        <v>0</v>
      </c>
      <c r="U11" s="121">
        <v>13320</v>
      </c>
      <c r="V11" s="121">
        <f>+SUM(D11,M11)</f>
        <v>18891</v>
      </c>
      <c r="W11" s="121">
        <f>+SUM(E11,N11)</f>
        <v>5571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5571</v>
      </c>
      <c r="AB11" s="121">
        <f>+SUM(J11,S11)</f>
        <v>478732</v>
      </c>
      <c r="AC11" s="121">
        <f>+SUM(K11,T11)</f>
        <v>0</v>
      </c>
      <c r="AD11" s="121">
        <f>+SUM(L11,U11)</f>
        <v>13320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412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412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412</v>
      </c>
      <c r="BO11" s="121">
        <f>SUM(BP11,BU11,BY11,BZ11,CF11)</f>
        <v>481911</v>
      </c>
      <c r="BP11" s="121">
        <f>SUM(BQ11:BT11)</f>
        <v>76497</v>
      </c>
      <c r="BQ11" s="121">
        <v>76497</v>
      </c>
      <c r="BR11" s="121">
        <v>0</v>
      </c>
      <c r="BS11" s="121">
        <v>0</v>
      </c>
      <c r="BT11" s="121">
        <v>0</v>
      </c>
      <c r="BU11" s="121">
        <f>SUM(BV11:BX11)</f>
        <v>313902</v>
      </c>
      <c r="BV11" s="121">
        <v>0</v>
      </c>
      <c r="BW11" s="121">
        <v>313902</v>
      </c>
      <c r="BX11" s="121">
        <v>0</v>
      </c>
      <c r="BY11" s="121">
        <v>0</v>
      </c>
      <c r="BZ11" s="121">
        <f>SUM(CA11:CD11)</f>
        <v>91512</v>
      </c>
      <c r="CA11" s="121">
        <v>0</v>
      </c>
      <c r="CB11" s="121">
        <v>14904</v>
      </c>
      <c r="CC11" s="121">
        <v>0</v>
      </c>
      <c r="CD11" s="121">
        <v>76608</v>
      </c>
      <c r="CE11" s="122" t="s">
        <v>412</v>
      </c>
      <c r="CF11" s="121">
        <v>0</v>
      </c>
      <c r="CG11" s="121">
        <v>15712</v>
      </c>
      <c r="CH11" s="121">
        <f>SUM(BG11,+BO11,+CG11)</f>
        <v>497623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412</v>
      </c>
      <c r="CQ11" s="121">
        <f>SUM(AM11,+BO11)</f>
        <v>481911</v>
      </c>
      <c r="CR11" s="121">
        <f>SUM(AN11,+BP11)</f>
        <v>76497</v>
      </c>
      <c r="CS11" s="121">
        <f>SUM(AO11,+BQ11)</f>
        <v>76497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313902</v>
      </c>
      <c r="CX11" s="121">
        <f>SUM(AT11,+BV11)</f>
        <v>0</v>
      </c>
      <c r="CY11" s="121">
        <f>SUM(AU11,+BW11)</f>
        <v>313902</v>
      </c>
      <c r="CZ11" s="121">
        <f>SUM(AV11,+BX11)</f>
        <v>0</v>
      </c>
      <c r="DA11" s="121">
        <f>SUM(AW11,+BY11)</f>
        <v>0</v>
      </c>
      <c r="DB11" s="121">
        <f>SUM(AX11,+BZ11)</f>
        <v>91512</v>
      </c>
      <c r="DC11" s="121">
        <f>SUM(AY11,+CA11)</f>
        <v>0</v>
      </c>
      <c r="DD11" s="121">
        <f>SUM(AZ11,+CB11)</f>
        <v>14904</v>
      </c>
      <c r="DE11" s="121">
        <f>SUM(BA11,+CC11)</f>
        <v>0</v>
      </c>
      <c r="DF11" s="121">
        <f>SUM(BB11,+CD11)</f>
        <v>76608</v>
      </c>
      <c r="DG11" s="122" t="s">
        <v>412</v>
      </c>
      <c r="DH11" s="121">
        <f>SUM(BD11,+CF11)</f>
        <v>0</v>
      </c>
      <c r="DI11" s="121">
        <f>SUM(BE11,+CG11)</f>
        <v>15712</v>
      </c>
      <c r="DJ11" s="121">
        <f>SUM(BF11,+CH11)</f>
        <v>497623</v>
      </c>
    </row>
    <row r="12" spans="1:114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SUM(E12,+L12)</f>
        <v>1186519</v>
      </c>
      <c r="E12" s="121">
        <f>SUM(F12:I12)+K12</f>
        <v>1186519</v>
      </c>
      <c r="F12" s="121">
        <v>0</v>
      </c>
      <c r="G12" s="121">
        <v>0</v>
      </c>
      <c r="H12" s="121">
        <v>0</v>
      </c>
      <c r="I12" s="121">
        <v>218650</v>
      </c>
      <c r="J12" s="121">
        <v>1822646</v>
      </c>
      <c r="K12" s="121">
        <v>967869</v>
      </c>
      <c r="L12" s="121">
        <v>0</v>
      </c>
      <c r="M12" s="121">
        <f>SUM(N12,+U12)</f>
        <v>5377</v>
      </c>
      <c r="N12" s="121">
        <f>SUM(O12:R12,T12)</f>
        <v>5377</v>
      </c>
      <c r="O12" s="121">
        <v>0</v>
      </c>
      <c r="P12" s="121">
        <v>0</v>
      </c>
      <c r="Q12" s="121">
        <v>0</v>
      </c>
      <c r="R12" s="121">
        <v>5377</v>
      </c>
      <c r="S12" s="121">
        <v>199518</v>
      </c>
      <c r="T12" s="121">
        <v>0</v>
      </c>
      <c r="U12" s="121">
        <v>0</v>
      </c>
      <c r="V12" s="121">
        <f>+SUM(D12,M12)</f>
        <v>1191896</v>
      </c>
      <c r="W12" s="121">
        <f>+SUM(E12,N12)</f>
        <v>1191896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224027</v>
      </c>
      <c r="AB12" s="121">
        <f>+SUM(J12,S12)</f>
        <v>2022164</v>
      </c>
      <c r="AC12" s="121">
        <f>+SUM(K12,T12)</f>
        <v>967869</v>
      </c>
      <c r="AD12" s="121">
        <f>+SUM(L12,U12)</f>
        <v>0</v>
      </c>
      <c r="AE12" s="121">
        <f>SUM(AF12,+AK12)</f>
        <v>1576692</v>
      </c>
      <c r="AF12" s="121">
        <f>SUM(AG12:AJ12)</f>
        <v>1576692</v>
      </c>
      <c r="AG12" s="121">
        <v>0</v>
      </c>
      <c r="AH12" s="121">
        <v>1575288</v>
      </c>
      <c r="AI12" s="121">
        <v>1404</v>
      </c>
      <c r="AJ12" s="121">
        <v>0</v>
      </c>
      <c r="AK12" s="121">
        <v>0</v>
      </c>
      <c r="AL12" s="122" t="s">
        <v>412</v>
      </c>
      <c r="AM12" s="121">
        <f>SUM(AN12,AS12,AW12,AX12,BD12)</f>
        <v>1303443</v>
      </c>
      <c r="AN12" s="121">
        <f>SUM(AO12:AR12)</f>
        <v>214614</v>
      </c>
      <c r="AO12" s="121">
        <v>51232</v>
      </c>
      <c r="AP12" s="121">
        <v>16296</v>
      </c>
      <c r="AQ12" s="121">
        <v>131090</v>
      </c>
      <c r="AR12" s="121">
        <v>15996</v>
      </c>
      <c r="AS12" s="121">
        <f>SUM(AT12:AV12)</f>
        <v>489965</v>
      </c>
      <c r="AT12" s="121">
        <v>73198</v>
      </c>
      <c r="AU12" s="121">
        <v>405336</v>
      </c>
      <c r="AV12" s="121">
        <v>11431</v>
      </c>
      <c r="AW12" s="121">
        <v>0</v>
      </c>
      <c r="AX12" s="121">
        <f>SUM(AY12:BB12)</f>
        <v>598864</v>
      </c>
      <c r="AY12" s="121">
        <v>360898</v>
      </c>
      <c r="AZ12" s="121">
        <v>237966</v>
      </c>
      <c r="BA12" s="121">
        <v>0</v>
      </c>
      <c r="BB12" s="121">
        <v>0</v>
      </c>
      <c r="BC12" s="122" t="s">
        <v>412</v>
      </c>
      <c r="BD12" s="121">
        <v>0</v>
      </c>
      <c r="BE12" s="121">
        <v>129030</v>
      </c>
      <c r="BF12" s="121">
        <f>SUM(AE12,+AM12,+BE12)</f>
        <v>3009165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412</v>
      </c>
      <c r="BO12" s="121">
        <f>SUM(BP12,BU12,BY12,BZ12,CF12)</f>
        <v>204895</v>
      </c>
      <c r="BP12" s="121">
        <f>SUM(BQ12:BT12)</f>
        <v>1385</v>
      </c>
      <c r="BQ12" s="121">
        <v>1385</v>
      </c>
      <c r="BR12" s="121">
        <v>0</v>
      </c>
      <c r="BS12" s="121">
        <v>0</v>
      </c>
      <c r="BT12" s="121">
        <v>0</v>
      </c>
      <c r="BU12" s="121">
        <f>SUM(BV12:BX12)</f>
        <v>124310</v>
      </c>
      <c r="BV12" s="121">
        <v>0</v>
      </c>
      <c r="BW12" s="121">
        <v>124310</v>
      </c>
      <c r="BX12" s="121">
        <v>0</v>
      </c>
      <c r="BY12" s="121">
        <v>0</v>
      </c>
      <c r="BZ12" s="121">
        <f>SUM(CA12:CD12)</f>
        <v>79200</v>
      </c>
      <c r="CA12" s="121">
        <v>0</v>
      </c>
      <c r="CB12" s="121">
        <v>79200</v>
      </c>
      <c r="CC12" s="121">
        <v>0</v>
      </c>
      <c r="CD12" s="121">
        <v>0</v>
      </c>
      <c r="CE12" s="122" t="s">
        <v>412</v>
      </c>
      <c r="CF12" s="121">
        <v>0</v>
      </c>
      <c r="CG12" s="121">
        <v>0</v>
      </c>
      <c r="CH12" s="121">
        <f>SUM(BG12,+BO12,+CG12)</f>
        <v>204895</v>
      </c>
      <c r="CI12" s="121">
        <f>SUM(AE12,+BG12)</f>
        <v>1576692</v>
      </c>
      <c r="CJ12" s="121">
        <f>SUM(AF12,+BH12)</f>
        <v>1576692</v>
      </c>
      <c r="CK12" s="121">
        <f>SUM(AG12,+BI12)</f>
        <v>0</v>
      </c>
      <c r="CL12" s="121">
        <f>SUM(AH12,+BJ12)</f>
        <v>1575288</v>
      </c>
      <c r="CM12" s="121">
        <f>SUM(AI12,+BK12)</f>
        <v>1404</v>
      </c>
      <c r="CN12" s="121">
        <f>SUM(AJ12,+BL12)</f>
        <v>0</v>
      </c>
      <c r="CO12" s="121">
        <f>SUM(AK12,+BM12)</f>
        <v>0</v>
      </c>
      <c r="CP12" s="122" t="s">
        <v>412</v>
      </c>
      <c r="CQ12" s="121">
        <f>SUM(AM12,+BO12)</f>
        <v>1508338</v>
      </c>
      <c r="CR12" s="121">
        <f>SUM(AN12,+BP12)</f>
        <v>215999</v>
      </c>
      <c r="CS12" s="121">
        <f>SUM(AO12,+BQ12)</f>
        <v>52617</v>
      </c>
      <c r="CT12" s="121">
        <f>SUM(AP12,+BR12)</f>
        <v>16296</v>
      </c>
      <c r="CU12" s="121">
        <f>SUM(AQ12,+BS12)</f>
        <v>131090</v>
      </c>
      <c r="CV12" s="121">
        <f>SUM(AR12,+BT12)</f>
        <v>15996</v>
      </c>
      <c r="CW12" s="121">
        <f>SUM(AS12,+BU12)</f>
        <v>614275</v>
      </c>
      <c r="CX12" s="121">
        <f>SUM(AT12,+BV12)</f>
        <v>73198</v>
      </c>
      <c r="CY12" s="121">
        <f>SUM(AU12,+BW12)</f>
        <v>529646</v>
      </c>
      <c r="CZ12" s="121">
        <f>SUM(AV12,+BX12)</f>
        <v>11431</v>
      </c>
      <c r="DA12" s="121">
        <f>SUM(AW12,+BY12)</f>
        <v>0</v>
      </c>
      <c r="DB12" s="121">
        <f>SUM(AX12,+BZ12)</f>
        <v>678064</v>
      </c>
      <c r="DC12" s="121">
        <f>SUM(AY12,+CA12)</f>
        <v>360898</v>
      </c>
      <c r="DD12" s="121">
        <f>SUM(AZ12,+CB12)</f>
        <v>317166</v>
      </c>
      <c r="DE12" s="121">
        <f>SUM(BA12,+CC12)</f>
        <v>0</v>
      </c>
      <c r="DF12" s="121">
        <f>SUM(BB12,+CD12)</f>
        <v>0</v>
      </c>
      <c r="DG12" s="122" t="s">
        <v>412</v>
      </c>
      <c r="DH12" s="121">
        <f>SUM(BD12,+CF12)</f>
        <v>0</v>
      </c>
      <c r="DI12" s="121">
        <f>SUM(BE12,+CG12)</f>
        <v>129030</v>
      </c>
      <c r="DJ12" s="121">
        <f>SUM(BF12,+CH12)</f>
        <v>3214060</v>
      </c>
    </row>
    <row r="13" spans="1:114" s="136" customFormat="1" ht="13.5" customHeight="1" x14ac:dyDescent="0.15">
      <c r="A13" s="119" t="s">
        <v>26</v>
      </c>
      <c r="B13" s="120" t="s">
        <v>363</v>
      </c>
      <c r="C13" s="119" t="s">
        <v>364</v>
      </c>
      <c r="D13" s="121">
        <f>SUM(E13,+L13)</f>
        <v>54281</v>
      </c>
      <c r="E13" s="121">
        <f>SUM(F13:I13)+K13</f>
        <v>54281</v>
      </c>
      <c r="F13" s="121">
        <v>0</v>
      </c>
      <c r="G13" s="121">
        <v>19140</v>
      </c>
      <c r="H13" s="121">
        <v>0</v>
      </c>
      <c r="I13" s="121">
        <v>0</v>
      </c>
      <c r="J13" s="121">
        <v>285855</v>
      </c>
      <c r="K13" s="121">
        <v>35141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54281</v>
      </c>
      <c r="W13" s="121">
        <f>+SUM(E13,N13)</f>
        <v>54281</v>
      </c>
      <c r="X13" s="121">
        <f>+SUM(F13,O13)</f>
        <v>0</v>
      </c>
      <c r="Y13" s="121">
        <f>+SUM(G13,P13)</f>
        <v>19140</v>
      </c>
      <c r="Z13" s="121">
        <f>+SUM(H13,Q13)</f>
        <v>0</v>
      </c>
      <c r="AA13" s="121">
        <f>+SUM(I13,R13)</f>
        <v>0</v>
      </c>
      <c r="AB13" s="121">
        <f>+SUM(J13,S13)</f>
        <v>285855</v>
      </c>
      <c r="AC13" s="121">
        <f>+SUM(K13,T13)</f>
        <v>35141</v>
      </c>
      <c r="AD13" s="121">
        <f>+SUM(L13,U13)</f>
        <v>0</v>
      </c>
      <c r="AE13" s="121">
        <f>SUM(AF13,+AK13)</f>
        <v>57420</v>
      </c>
      <c r="AF13" s="121">
        <f>SUM(AG13:AJ13)</f>
        <v>57420</v>
      </c>
      <c r="AG13" s="121">
        <v>57420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412</v>
      </c>
      <c r="AM13" s="121">
        <f>SUM(AN13,AS13,AW13,AX13,BD13)</f>
        <v>247575</v>
      </c>
      <c r="AN13" s="121">
        <f>SUM(AO13:AR13)</f>
        <v>35735</v>
      </c>
      <c r="AO13" s="121">
        <v>27777</v>
      </c>
      <c r="AP13" s="121">
        <v>0</v>
      </c>
      <c r="AQ13" s="121">
        <v>0</v>
      </c>
      <c r="AR13" s="121">
        <v>7958</v>
      </c>
      <c r="AS13" s="121">
        <f>SUM(AT13:AV13)</f>
        <v>51965</v>
      </c>
      <c r="AT13" s="121">
        <v>18461</v>
      </c>
      <c r="AU13" s="121">
        <v>0</v>
      </c>
      <c r="AV13" s="121">
        <v>33504</v>
      </c>
      <c r="AW13" s="121">
        <v>0</v>
      </c>
      <c r="AX13" s="121">
        <f>SUM(AY13:BB13)</f>
        <v>159875</v>
      </c>
      <c r="AY13" s="121">
        <v>57213</v>
      </c>
      <c r="AZ13" s="121">
        <v>102662</v>
      </c>
      <c r="BA13" s="121">
        <v>0</v>
      </c>
      <c r="BB13" s="121">
        <v>0</v>
      </c>
      <c r="BC13" s="122" t="s">
        <v>412</v>
      </c>
      <c r="BD13" s="121">
        <v>0</v>
      </c>
      <c r="BE13" s="121">
        <v>35141</v>
      </c>
      <c r="BF13" s="121">
        <f>SUM(AE13,+AM13,+BE13)</f>
        <v>340136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412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412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57420</v>
      </c>
      <c r="CJ13" s="121">
        <f>SUM(AF13,+BH13)</f>
        <v>57420</v>
      </c>
      <c r="CK13" s="121">
        <f>SUM(AG13,+BI13)</f>
        <v>57420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412</v>
      </c>
      <c r="CQ13" s="121">
        <f>SUM(AM13,+BO13)</f>
        <v>247575</v>
      </c>
      <c r="CR13" s="121">
        <f>SUM(AN13,+BP13)</f>
        <v>35735</v>
      </c>
      <c r="CS13" s="121">
        <f>SUM(AO13,+BQ13)</f>
        <v>27777</v>
      </c>
      <c r="CT13" s="121">
        <f>SUM(AP13,+BR13)</f>
        <v>0</v>
      </c>
      <c r="CU13" s="121">
        <f>SUM(AQ13,+BS13)</f>
        <v>0</v>
      </c>
      <c r="CV13" s="121">
        <f>SUM(AR13,+BT13)</f>
        <v>7958</v>
      </c>
      <c r="CW13" s="121">
        <f>SUM(AS13,+BU13)</f>
        <v>51965</v>
      </c>
      <c r="CX13" s="121">
        <f>SUM(AT13,+BV13)</f>
        <v>18461</v>
      </c>
      <c r="CY13" s="121">
        <f>SUM(AU13,+BW13)</f>
        <v>0</v>
      </c>
      <c r="CZ13" s="121">
        <f>SUM(AV13,+BX13)</f>
        <v>33504</v>
      </c>
      <c r="DA13" s="121">
        <f>SUM(AW13,+BY13)</f>
        <v>0</v>
      </c>
      <c r="DB13" s="121">
        <f>SUM(AX13,+BZ13)</f>
        <v>159875</v>
      </c>
      <c r="DC13" s="121">
        <f>SUM(AY13,+CA13)</f>
        <v>57213</v>
      </c>
      <c r="DD13" s="121">
        <f>SUM(AZ13,+CB13)</f>
        <v>102662</v>
      </c>
      <c r="DE13" s="121">
        <f>SUM(BA13,+CC13)</f>
        <v>0</v>
      </c>
      <c r="DF13" s="121">
        <f>SUM(BB13,+CD13)</f>
        <v>0</v>
      </c>
      <c r="DG13" s="122" t="s">
        <v>412</v>
      </c>
      <c r="DH13" s="121">
        <f>SUM(BD13,+CF13)</f>
        <v>0</v>
      </c>
      <c r="DI13" s="121">
        <f>SUM(BE13,+CG13)</f>
        <v>35141</v>
      </c>
      <c r="DJ13" s="121">
        <f>SUM(BF13,+CH13)</f>
        <v>340136</v>
      </c>
    </row>
    <row r="14" spans="1:114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SUM(E14,+L14)</f>
        <v>305328</v>
      </c>
      <c r="E14" s="121">
        <f>SUM(F14:I14)+K14</f>
        <v>305328</v>
      </c>
      <c r="F14" s="121">
        <v>0</v>
      </c>
      <c r="G14" s="121">
        <v>0</v>
      </c>
      <c r="H14" s="121">
        <v>0</v>
      </c>
      <c r="I14" s="121">
        <v>303108</v>
      </c>
      <c r="J14" s="121">
        <v>843206</v>
      </c>
      <c r="K14" s="121">
        <v>2220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305328</v>
      </c>
      <c r="W14" s="121">
        <f>+SUM(E14,N14)</f>
        <v>305328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303108</v>
      </c>
      <c r="AB14" s="121">
        <f>+SUM(J14,S14)</f>
        <v>843206</v>
      </c>
      <c r="AC14" s="121">
        <f>+SUM(K14,T14)</f>
        <v>2220</v>
      </c>
      <c r="AD14" s="121">
        <f>+SUM(L14,U14)</f>
        <v>0</v>
      </c>
      <c r="AE14" s="121">
        <f>SUM(AF14,+AK14)</f>
        <v>47042</v>
      </c>
      <c r="AF14" s="121">
        <f>SUM(AG14:AJ14)</f>
        <v>47042</v>
      </c>
      <c r="AG14" s="121">
        <v>0</v>
      </c>
      <c r="AH14" s="121">
        <v>47042</v>
      </c>
      <c r="AI14" s="121">
        <v>0</v>
      </c>
      <c r="AJ14" s="121">
        <v>0</v>
      </c>
      <c r="AK14" s="121">
        <v>0</v>
      </c>
      <c r="AL14" s="122" t="s">
        <v>412</v>
      </c>
      <c r="AM14" s="121">
        <f>SUM(AN14,AS14,AW14,AX14,BD14)</f>
        <v>676047</v>
      </c>
      <c r="AN14" s="121">
        <f>SUM(AO14:AR14)</f>
        <v>7198</v>
      </c>
      <c r="AO14" s="121">
        <v>7198</v>
      </c>
      <c r="AP14" s="121">
        <v>0</v>
      </c>
      <c r="AQ14" s="121">
        <v>0</v>
      </c>
      <c r="AR14" s="121">
        <v>0</v>
      </c>
      <c r="AS14" s="121">
        <f>SUM(AT14:AV14)</f>
        <v>137845</v>
      </c>
      <c r="AT14" s="121">
        <v>0</v>
      </c>
      <c r="AU14" s="121">
        <v>137845</v>
      </c>
      <c r="AV14" s="121">
        <v>0</v>
      </c>
      <c r="AW14" s="121">
        <v>0</v>
      </c>
      <c r="AX14" s="121">
        <f>SUM(AY14:BB14)</f>
        <v>531004</v>
      </c>
      <c r="AY14" s="121">
        <v>0</v>
      </c>
      <c r="AZ14" s="121">
        <v>531004</v>
      </c>
      <c r="BA14" s="121">
        <v>0</v>
      </c>
      <c r="BB14" s="121">
        <v>0</v>
      </c>
      <c r="BC14" s="122" t="s">
        <v>412</v>
      </c>
      <c r="BD14" s="121">
        <v>0</v>
      </c>
      <c r="BE14" s="121">
        <v>425445</v>
      </c>
      <c r="BF14" s="121">
        <f>SUM(AE14,+AM14,+BE14)</f>
        <v>1148534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412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47042</v>
      </c>
      <c r="CJ14" s="121">
        <f>SUM(AF14,+BH14)</f>
        <v>47042</v>
      </c>
      <c r="CK14" s="121">
        <f>SUM(AG14,+BI14)</f>
        <v>0</v>
      </c>
      <c r="CL14" s="121">
        <f>SUM(AH14,+BJ14)</f>
        <v>47042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412</v>
      </c>
      <c r="CQ14" s="121">
        <f>SUM(AM14,+BO14)</f>
        <v>676047</v>
      </c>
      <c r="CR14" s="121">
        <f>SUM(AN14,+BP14)</f>
        <v>7198</v>
      </c>
      <c r="CS14" s="121">
        <f>SUM(AO14,+BQ14)</f>
        <v>7198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137845</v>
      </c>
      <c r="CX14" s="121">
        <f>SUM(AT14,+BV14)</f>
        <v>0</v>
      </c>
      <c r="CY14" s="121">
        <f>SUM(AU14,+BW14)</f>
        <v>137845</v>
      </c>
      <c r="CZ14" s="121">
        <f>SUM(AV14,+BX14)</f>
        <v>0</v>
      </c>
      <c r="DA14" s="121">
        <f>SUM(AW14,+BY14)</f>
        <v>0</v>
      </c>
      <c r="DB14" s="121">
        <f>SUM(AX14,+BZ14)</f>
        <v>531004</v>
      </c>
      <c r="DC14" s="121">
        <f>SUM(AY14,+CA14)</f>
        <v>0</v>
      </c>
      <c r="DD14" s="121">
        <f>SUM(AZ14,+CB14)</f>
        <v>531004</v>
      </c>
      <c r="DE14" s="121">
        <f>SUM(BA14,+CC14)</f>
        <v>0</v>
      </c>
      <c r="DF14" s="121">
        <f>SUM(BB14,+CD14)</f>
        <v>0</v>
      </c>
      <c r="DG14" s="122" t="s">
        <v>412</v>
      </c>
      <c r="DH14" s="121">
        <f>SUM(BD14,+CF14)</f>
        <v>0</v>
      </c>
      <c r="DI14" s="121">
        <f>SUM(BE14,+CG14)</f>
        <v>425445</v>
      </c>
      <c r="DJ14" s="121">
        <f>SUM(BF14,+CH14)</f>
        <v>1148534</v>
      </c>
    </row>
    <row r="15" spans="1:114" s="136" customFormat="1" ht="13.5" customHeight="1" x14ac:dyDescent="0.15">
      <c r="A15" s="119" t="s">
        <v>26</v>
      </c>
      <c r="B15" s="120" t="s">
        <v>385</v>
      </c>
      <c r="C15" s="119" t="s">
        <v>386</v>
      </c>
      <c r="D15" s="121">
        <f>SUM(E15,+L15)</f>
        <v>85340</v>
      </c>
      <c r="E15" s="121">
        <f>SUM(F15:I15)+K15</f>
        <v>38002</v>
      </c>
      <c r="F15" s="121">
        <v>0</v>
      </c>
      <c r="G15" s="121">
        <v>0</v>
      </c>
      <c r="H15" s="121">
        <v>0</v>
      </c>
      <c r="I15" s="121">
        <v>33066</v>
      </c>
      <c r="J15" s="121">
        <v>656144</v>
      </c>
      <c r="K15" s="121">
        <v>4936</v>
      </c>
      <c r="L15" s="121">
        <v>47338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85340</v>
      </c>
      <c r="W15" s="121">
        <f>+SUM(E15,N15)</f>
        <v>38002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33066</v>
      </c>
      <c r="AB15" s="121">
        <f>+SUM(J15,S15)</f>
        <v>656144</v>
      </c>
      <c r="AC15" s="121">
        <f>+SUM(K15,T15)</f>
        <v>4936</v>
      </c>
      <c r="AD15" s="121">
        <f>+SUM(L15,U15)</f>
        <v>47338</v>
      </c>
      <c r="AE15" s="121">
        <f>SUM(AF15,+AK15)</f>
        <v>70180</v>
      </c>
      <c r="AF15" s="121">
        <f>SUM(AG15:AJ15)</f>
        <v>70180</v>
      </c>
      <c r="AG15" s="121">
        <v>0</v>
      </c>
      <c r="AH15" s="121">
        <v>70180</v>
      </c>
      <c r="AI15" s="121">
        <v>0</v>
      </c>
      <c r="AJ15" s="121">
        <v>0</v>
      </c>
      <c r="AK15" s="121">
        <v>0</v>
      </c>
      <c r="AL15" s="122" t="s">
        <v>412</v>
      </c>
      <c r="AM15" s="121">
        <f>SUM(AN15,AS15,AW15,AX15,BD15)</f>
        <v>601870</v>
      </c>
      <c r="AN15" s="121">
        <f>SUM(AO15:AR15)</f>
        <v>91327</v>
      </c>
      <c r="AO15" s="121">
        <v>31047</v>
      </c>
      <c r="AP15" s="121">
        <v>0</v>
      </c>
      <c r="AQ15" s="121">
        <v>60280</v>
      </c>
      <c r="AR15" s="121">
        <v>0</v>
      </c>
      <c r="AS15" s="121">
        <f>SUM(AT15:AV15)</f>
        <v>63418</v>
      </c>
      <c r="AT15" s="121">
        <v>7876</v>
      </c>
      <c r="AU15" s="121">
        <v>52631</v>
      </c>
      <c r="AV15" s="121">
        <v>2911</v>
      </c>
      <c r="AW15" s="121">
        <v>0</v>
      </c>
      <c r="AX15" s="121">
        <f>SUM(AY15:BB15)</f>
        <v>447125</v>
      </c>
      <c r="AY15" s="121">
        <v>102876</v>
      </c>
      <c r="AZ15" s="121">
        <v>320536</v>
      </c>
      <c r="BA15" s="121">
        <v>3867</v>
      </c>
      <c r="BB15" s="121">
        <v>19846</v>
      </c>
      <c r="BC15" s="122" t="s">
        <v>412</v>
      </c>
      <c r="BD15" s="121">
        <v>0</v>
      </c>
      <c r="BE15" s="121">
        <v>69434</v>
      </c>
      <c r="BF15" s="121">
        <f>SUM(AE15,+AM15,+BE15)</f>
        <v>741484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412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70180</v>
      </c>
      <c r="CJ15" s="121">
        <f>SUM(AF15,+BH15)</f>
        <v>70180</v>
      </c>
      <c r="CK15" s="121">
        <f>SUM(AG15,+BI15)</f>
        <v>0</v>
      </c>
      <c r="CL15" s="121">
        <f>SUM(AH15,+BJ15)</f>
        <v>70180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412</v>
      </c>
      <c r="CQ15" s="121">
        <f>SUM(AM15,+BO15)</f>
        <v>601870</v>
      </c>
      <c r="CR15" s="121">
        <f>SUM(AN15,+BP15)</f>
        <v>91327</v>
      </c>
      <c r="CS15" s="121">
        <f>SUM(AO15,+BQ15)</f>
        <v>31047</v>
      </c>
      <c r="CT15" s="121">
        <f>SUM(AP15,+BR15)</f>
        <v>0</v>
      </c>
      <c r="CU15" s="121">
        <f>SUM(AQ15,+BS15)</f>
        <v>60280</v>
      </c>
      <c r="CV15" s="121">
        <f>SUM(AR15,+BT15)</f>
        <v>0</v>
      </c>
      <c r="CW15" s="121">
        <f>SUM(AS15,+BU15)</f>
        <v>63418</v>
      </c>
      <c r="CX15" s="121">
        <f>SUM(AT15,+BV15)</f>
        <v>7876</v>
      </c>
      <c r="CY15" s="121">
        <f>SUM(AU15,+BW15)</f>
        <v>52631</v>
      </c>
      <c r="CZ15" s="121">
        <f>SUM(AV15,+BX15)</f>
        <v>2911</v>
      </c>
      <c r="DA15" s="121">
        <f>SUM(AW15,+BY15)</f>
        <v>0</v>
      </c>
      <c r="DB15" s="121">
        <f>SUM(AX15,+BZ15)</f>
        <v>447125</v>
      </c>
      <c r="DC15" s="121">
        <f>SUM(AY15,+CA15)</f>
        <v>102876</v>
      </c>
      <c r="DD15" s="121">
        <f>SUM(AZ15,+CB15)</f>
        <v>320536</v>
      </c>
      <c r="DE15" s="121">
        <f>SUM(BA15,+CC15)</f>
        <v>3867</v>
      </c>
      <c r="DF15" s="121">
        <f>SUM(BB15,+CD15)</f>
        <v>19846</v>
      </c>
      <c r="DG15" s="122" t="s">
        <v>412</v>
      </c>
      <c r="DH15" s="121">
        <f>SUM(BD15,+CF15)</f>
        <v>0</v>
      </c>
      <c r="DI15" s="121">
        <f>SUM(BE15,+CG15)</f>
        <v>69434</v>
      </c>
      <c r="DJ15" s="121">
        <f>SUM(BF15,+CH15)</f>
        <v>741484</v>
      </c>
    </row>
    <row r="16" spans="1:114" s="136" customFormat="1" ht="13.5" customHeight="1" x14ac:dyDescent="0.15">
      <c r="A16" s="119" t="s">
        <v>26</v>
      </c>
      <c r="B16" s="120" t="s">
        <v>359</v>
      </c>
      <c r="C16" s="119" t="s">
        <v>360</v>
      </c>
      <c r="D16" s="121">
        <f>SUM(E16,+L16)</f>
        <v>201766</v>
      </c>
      <c r="E16" s="121">
        <f>SUM(F16:I16)+K16</f>
        <v>170033</v>
      </c>
      <c r="F16" s="121">
        <v>0</v>
      </c>
      <c r="G16" s="121">
        <v>0</v>
      </c>
      <c r="H16" s="121">
        <v>0</v>
      </c>
      <c r="I16" s="121">
        <v>142775</v>
      </c>
      <c r="J16" s="121">
        <v>627639</v>
      </c>
      <c r="K16" s="121">
        <v>27258</v>
      </c>
      <c r="L16" s="121">
        <v>31733</v>
      </c>
      <c r="M16" s="121">
        <f>SUM(N16,+U16)</f>
        <v>142697</v>
      </c>
      <c r="N16" s="121">
        <f>SUM(O16:R16,T16)</f>
        <v>232</v>
      </c>
      <c r="O16" s="121">
        <v>0</v>
      </c>
      <c r="P16" s="121">
        <v>0</v>
      </c>
      <c r="Q16" s="121">
        <v>0</v>
      </c>
      <c r="R16" s="121">
        <v>0</v>
      </c>
      <c r="S16" s="121">
        <v>591905</v>
      </c>
      <c r="T16" s="121">
        <v>232</v>
      </c>
      <c r="U16" s="121">
        <v>142465</v>
      </c>
      <c r="V16" s="121">
        <f>+SUM(D16,M16)</f>
        <v>344463</v>
      </c>
      <c r="W16" s="121">
        <f>+SUM(E16,N16)</f>
        <v>170265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142775</v>
      </c>
      <c r="AB16" s="121">
        <f>+SUM(J16,S16)</f>
        <v>1219544</v>
      </c>
      <c r="AC16" s="121">
        <f>+SUM(K16,T16)</f>
        <v>27490</v>
      </c>
      <c r="AD16" s="121">
        <f>+SUM(L16,U16)</f>
        <v>174198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412</v>
      </c>
      <c r="AM16" s="121">
        <f>SUM(AN16,AS16,AW16,AX16,BD16)</f>
        <v>826193</v>
      </c>
      <c r="AN16" s="121">
        <f>SUM(AO16:AR16)</f>
        <v>23564</v>
      </c>
      <c r="AO16" s="121">
        <v>23564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802629</v>
      </c>
      <c r="AY16" s="121">
        <v>1025</v>
      </c>
      <c r="AZ16" s="121">
        <v>801604</v>
      </c>
      <c r="BA16" s="121">
        <v>0</v>
      </c>
      <c r="BB16" s="121">
        <v>0</v>
      </c>
      <c r="BC16" s="122" t="s">
        <v>412</v>
      </c>
      <c r="BD16" s="121">
        <v>0</v>
      </c>
      <c r="BE16" s="121">
        <v>3212</v>
      </c>
      <c r="BF16" s="121">
        <f>SUM(AE16,+AM16,+BE16)</f>
        <v>829405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412</v>
      </c>
      <c r="BO16" s="121">
        <f>SUM(BP16,BU16,BY16,BZ16,CF16)</f>
        <v>721224</v>
      </c>
      <c r="BP16" s="121">
        <f>SUM(BQ16:BT16)</f>
        <v>56740</v>
      </c>
      <c r="BQ16" s="121">
        <v>17193</v>
      </c>
      <c r="BR16" s="121">
        <v>39547</v>
      </c>
      <c r="BS16" s="121">
        <v>0</v>
      </c>
      <c r="BT16" s="121">
        <v>0</v>
      </c>
      <c r="BU16" s="121">
        <f>SUM(BV16:BX16)</f>
        <v>206724</v>
      </c>
      <c r="BV16" s="121">
        <v>17627</v>
      </c>
      <c r="BW16" s="121">
        <v>189097</v>
      </c>
      <c r="BX16" s="121">
        <v>0</v>
      </c>
      <c r="BY16" s="121">
        <v>0</v>
      </c>
      <c r="BZ16" s="121">
        <f>SUM(CA16:CD16)</f>
        <v>454300</v>
      </c>
      <c r="CA16" s="121">
        <v>634</v>
      </c>
      <c r="CB16" s="121">
        <v>447816</v>
      </c>
      <c r="CC16" s="121">
        <v>3430</v>
      </c>
      <c r="CD16" s="121">
        <v>2420</v>
      </c>
      <c r="CE16" s="122" t="s">
        <v>412</v>
      </c>
      <c r="CF16" s="121">
        <v>3460</v>
      </c>
      <c r="CG16" s="121">
        <v>13378</v>
      </c>
      <c r="CH16" s="121">
        <f>SUM(BG16,+BO16,+CG16)</f>
        <v>734602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412</v>
      </c>
      <c r="CQ16" s="121">
        <f>SUM(AM16,+BO16)</f>
        <v>1547417</v>
      </c>
      <c r="CR16" s="121">
        <f>SUM(AN16,+BP16)</f>
        <v>80304</v>
      </c>
      <c r="CS16" s="121">
        <f>SUM(AO16,+BQ16)</f>
        <v>40757</v>
      </c>
      <c r="CT16" s="121">
        <f>SUM(AP16,+BR16)</f>
        <v>39547</v>
      </c>
      <c r="CU16" s="121">
        <f>SUM(AQ16,+BS16)</f>
        <v>0</v>
      </c>
      <c r="CV16" s="121">
        <f>SUM(AR16,+BT16)</f>
        <v>0</v>
      </c>
      <c r="CW16" s="121">
        <f>SUM(AS16,+BU16)</f>
        <v>206724</v>
      </c>
      <c r="CX16" s="121">
        <f>SUM(AT16,+BV16)</f>
        <v>17627</v>
      </c>
      <c r="CY16" s="121">
        <f>SUM(AU16,+BW16)</f>
        <v>189097</v>
      </c>
      <c r="CZ16" s="121">
        <f>SUM(AV16,+BX16)</f>
        <v>0</v>
      </c>
      <c r="DA16" s="121">
        <f>SUM(AW16,+BY16)</f>
        <v>0</v>
      </c>
      <c r="DB16" s="121">
        <f>SUM(AX16,+BZ16)</f>
        <v>1256929</v>
      </c>
      <c r="DC16" s="121">
        <f>SUM(AY16,+CA16)</f>
        <v>1659</v>
      </c>
      <c r="DD16" s="121">
        <f>SUM(AZ16,+CB16)</f>
        <v>1249420</v>
      </c>
      <c r="DE16" s="121">
        <f>SUM(BA16,+CC16)</f>
        <v>3430</v>
      </c>
      <c r="DF16" s="121">
        <f>SUM(BB16,+CD16)</f>
        <v>2420</v>
      </c>
      <c r="DG16" s="122" t="s">
        <v>412</v>
      </c>
      <c r="DH16" s="121">
        <f>SUM(BD16,+CF16)</f>
        <v>3460</v>
      </c>
      <c r="DI16" s="121">
        <f>SUM(BE16,+CG16)</f>
        <v>16590</v>
      </c>
      <c r="DJ16" s="121">
        <f>SUM(BF16,+CH16)</f>
        <v>1564007</v>
      </c>
    </row>
    <row r="17" spans="1:114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286452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286452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412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412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412</v>
      </c>
      <c r="BO17" s="121">
        <f>SUM(BP17,BU17,BY17,BZ17,CF17)</f>
        <v>278316</v>
      </c>
      <c r="BP17" s="121">
        <f>SUM(BQ17:BT17)</f>
        <v>21873</v>
      </c>
      <c r="BQ17" s="121">
        <v>21873</v>
      </c>
      <c r="BR17" s="121">
        <v>0</v>
      </c>
      <c r="BS17" s="121">
        <v>0</v>
      </c>
      <c r="BT17" s="121">
        <v>0</v>
      </c>
      <c r="BU17" s="121">
        <f>SUM(BV17:BX17)</f>
        <v>4448</v>
      </c>
      <c r="BV17" s="121">
        <v>0</v>
      </c>
      <c r="BW17" s="121">
        <v>4448</v>
      </c>
      <c r="BX17" s="121">
        <v>0</v>
      </c>
      <c r="BY17" s="121">
        <v>0</v>
      </c>
      <c r="BZ17" s="121">
        <f>SUM(CA17:CD17)</f>
        <v>251995</v>
      </c>
      <c r="CA17" s="121">
        <v>0</v>
      </c>
      <c r="CB17" s="121">
        <v>251995</v>
      </c>
      <c r="CC17" s="121">
        <v>0</v>
      </c>
      <c r="CD17" s="121">
        <v>0</v>
      </c>
      <c r="CE17" s="122" t="s">
        <v>412</v>
      </c>
      <c r="CF17" s="121">
        <v>0</v>
      </c>
      <c r="CG17" s="121">
        <v>8136</v>
      </c>
      <c r="CH17" s="121">
        <f>SUM(BG17,+BO17,+CG17)</f>
        <v>286452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412</v>
      </c>
      <c r="CQ17" s="121">
        <f>SUM(AM17,+BO17)</f>
        <v>278316</v>
      </c>
      <c r="CR17" s="121">
        <f>SUM(AN17,+BP17)</f>
        <v>21873</v>
      </c>
      <c r="CS17" s="121">
        <f>SUM(AO17,+BQ17)</f>
        <v>21873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4448</v>
      </c>
      <c r="CX17" s="121">
        <f>SUM(AT17,+BV17)</f>
        <v>0</v>
      </c>
      <c r="CY17" s="121">
        <f>SUM(AU17,+BW17)</f>
        <v>4448</v>
      </c>
      <c r="CZ17" s="121">
        <f>SUM(AV17,+BX17)</f>
        <v>0</v>
      </c>
      <c r="DA17" s="121">
        <f>SUM(AW17,+BY17)</f>
        <v>0</v>
      </c>
      <c r="DB17" s="121">
        <f>SUM(AX17,+BZ17)</f>
        <v>251995</v>
      </c>
      <c r="DC17" s="121">
        <f>SUM(AY17,+CA17)</f>
        <v>0</v>
      </c>
      <c r="DD17" s="121">
        <f>SUM(AZ17,+CB17)</f>
        <v>251995</v>
      </c>
      <c r="DE17" s="121">
        <f>SUM(BA17,+CC17)</f>
        <v>0</v>
      </c>
      <c r="DF17" s="121">
        <f>SUM(BB17,+CD17)</f>
        <v>0</v>
      </c>
      <c r="DG17" s="122" t="s">
        <v>412</v>
      </c>
      <c r="DH17" s="121">
        <f>SUM(BD17,+CF17)</f>
        <v>0</v>
      </c>
      <c r="DI17" s="121">
        <f>SUM(BE17,+CG17)</f>
        <v>8136</v>
      </c>
      <c r="DJ17" s="121">
        <f>SUM(BF17,+CH17)</f>
        <v>286452</v>
      </c>
    </row>
    <row r="18" spans="1:114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SUM(E18,+L18)</f>
        <v>458461</v>
      </c>
      <c r="E18" s="121">
        <f>SUM(F18:I18)+K18</f>
        <v>370763</v>
      </c>
      <c r="F18" s="121">
        <v>12294</v>
      </c>
      <c r="G18" s="121">
        <v>0</v>
      </c>
      <c r="H18" s="121">
        <v>0</v>
      </c>
      <c r="I18" s="121">
        <v>235732</v>
      </c>
      <c r="J18" s="121">
        <v>906359</v>
      </c>
      <c r="K18" s="121">
        <v>122737</v>
      </c>
      <c r="L18" s="121">
        <v>87698</v>
      </c>
      <c r="M18" s="121">
        <f>SUM(N18,+U18)</f>
        <v>11012</v>
      </c>
      <c r="N18" s="121">
        <f>SUM(O18:R18,T18)</f>
        <v>4736</v>
      </c>
      <c r="O18" s="121">
        <v>0</v>
      </c>
      <c r="P18" s="121">
        <v>0</v>
      </c>
      <c r="Q18" s="121">
        <v>0</v>
      </c>
      <c r="R18" s="121">
        <v>4640</v>
      </c>
      <c r="S18" s="121">
        <v>407344</v>
      </c>
      <c r="T18" s="121">
        <v>96</v>
      </c>
      <c r="U18" s="121">
        <v>6276</v>
      </c>
      <c r="V18" s="121">
        <f>+SUM(D18,M18)</f>
        <v>469473</v>
      </c>
      <c r="W18" s="121">
        <f>+SUM(E18,N18)</f>
        <v>375499</v>
      </c>
      <c r="X18" s="121">
        <f>+SUM(F18,O18)</f>
        <v>12294</v>
      </c>
      <c r="Y18" s="121">
        <f>+SUM(G18,P18)</f>
        <v>0</v>
      </c>
      <c r="Z18" s="121">
        <f>+SUM(H18,Q18)</f>
        <v>0</v>
      </c>
      <c r="AA18" s="121">
        <f>+SUM(I18,R18)</f>
        <v>240372</v>
      </c>
      <c r="AB18" s="121">
        <f>+SUM(J18,S18)</f>
        <v>1313703</v>
      </c>
      <c r="AC18" s="121">
        <f>+SUM(K18,T18)</f>
        <v>122833</v>
      </c>
      <c r="AD18" s="121">
        <f>+SUM(L18,U18)</f>
        <v>93974</v>
      </c>
      <c r="AE18" s="121">
        <f>SUM(AF18,+AK18)</f>
        <v>79971</v>
      </c>
      <c r="AF18" s="121">
        <f>SUM(AG18:AJ18)</f>
        <v>79971</v>
      </c>
      <c r="AG18" s="121">
        <v>0</v>
      </c>
      <c r="AH18" s="121">
        <v>79971</v>
      </c>
      <c r="AI18" s="121">
        <v>0</v>
      </c>
      <c r="AJ18" s="121">
        <v>0</v>
      </c>
      <c r="AK18" s="121">
        <v>0</v>
      </c>
      <c r="AL18" s="122" t="s">
        <v>412</v>
      </c>
      <c r="AM18" s="121">
        <f>SUM(AN18,AS18,AW18,AX18,BD18)</f>
        <v>997845</v>
      </c>
      <c r="AN18" s="121">
        <f>SUM(AO18:AR18)</f>
        <v>106560</v>
      </c>
      <c r="AO18" s="121">
        <v>106560</v>
      </c>
      <c r="AP18" s="121">
        <v>0</v>
      </c>
      <c r="AQ18" s="121">
        <v>0</v>
      </c>
      <c r="AR18" s="121">
        <v>0</v>
      </c>
      <c r="AS18" s="121">
        <f>SUM(AT18:AV18)</f>
        <v>19198</v>
      </c>
      <c r="AT18" s="121">
        <v>0</v>
      </c>
      <c r="AU18" s="121">
        <v>19198</v>
      </c>
      <c r="AV18" s="121">
        <v>0</v>
      </c>
      <c r="AW18" s="121">
        <v>0</v>
      </c>
      <c r="AX18" s="121">
        <f>SUM(AY18:BB18)</f>
        <v>872087</v>
      </c>
      <c r="AY18" s="121">
        <v>0</v>
      </c>
      <c r="AZ18" s="121">
        <v>872087</v>
      </c>
      <c r="BA18" s="121">
        <v>0</v>
      </c>
      <c r="BB18" s="121">
        <v>0</v>
      </c>
      <c r="BC18" s="122" t="s">
        <v>412</v>
      </c>
      <c r="BD18" s="121">
        <v>0</v>
      </c>
      <c r="BE18" s="121">
        <v>287004</v>
      </c>
      <c r="BF18" s="121">
        <f>SUM(AE18,+AM18,+BE18)</f>
        <v>1364820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412</v>
      </c>
      <c r="BO18" s="121">
        <f>SUM(BP18,BU18,BY18,BZ18,CF18)</f>
        <v>205595</v>
      </c>
      <c r="BP18" s="121">
        <f>SUM(BQ18:BT18)</f>
        <v>18626</v>
      </c>
      <c r="BQ18" s="121">
        <v>18626</v>
      </c>
      <c r="BR18" s="121">
        <v>0</v>
      </c>
      <c r="BS18" s="121">
        <v>0</v>
      </c>
      <c r="BT18" s="121">
        <v>0</v>
      </c>
      <c r="BU18" s="121">
        <f>SUM(BV18:BX18)</f>
        <v>104716</v>
      </c>
      <c r="BV18" s="121">
        <v>0</v>
      </c>
      <c r="BW18" s="121">
        <v>104716</v>
      </c>
      <c r="BX18" s="121">
        <v>0</v>
      </c>
      <c r="BY18" s="121">
        <v>0</v>
      </c>
      <c r="BZ18" s="121">
        <f>SUM(CA18:CD18)</f>
        <v>82253</v>
      </c>
      <c r="CA18" s="121">
        <v>0</v>
      </c>
      <c r="CB18" s="121">
        <v>82253</v>
      </c>
      <c r="CC18" s="121">
        <v>0</v>
      </c>
      <c r="CD18" s="121">
        <v>0</v>
      </c>
      <c r="CE18" s="122" t="s">
        <v>412</v>
      </c>
      <c r="CF18" s="121">
        <v>0</v>
      </c>
      <c r="CG18" s="121">
        <v>212761</v>
      </c>
      <c r="CH18" s="121">
        <f>SUM(BG18,+BO18,+CG18)</f>
        <v>418356</v>
      </c>
      <c r="CI18" s="121">
        <f>SUM(AE18,+BG18)</f>
        <v>79971</v>
      </c>
      <c r="CJ18" s="121">
        <f>SUM(AF18,+BH18)</f>
        <v>79971</v>
      </c>
      <c r="CK18" s="121">
        <f>SUM(AG18,+BI18)</f>
        <v>0</v>
      </c>
      <c r="CL18" s="121">
        <f>SUM(AH18,+BJ18)</f>
        <v>79971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412</v>
      </c>
      <c r="CQ18" s="121">
        <f>SUM(AM18,+BO18)</f>
        <v>1203440</v>
      </c>
      <c r="CR18" s="121">
        <f>SUM(AN18,+BP18)</f>
        <v>125186</v>
      </c>
      <c r="CS18" s="121">
        <f>SUM(AO18,+BQ18)</f>
        <v>125186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123914</v>
      </c>
      <c r="CX18" s="121">
        <f>SUM(AT18,+BV18)</f>
        <v>0</v>
      </c>
      <c r="CY18" s="121">
        <f>SUM(AU18,+BW18)</f>
        <v>123914</v>
      </c>
      <c r="CZ18" s="121">
        <f>SUM(AV18,+BX18)</f>
        <v>0</v>
      </c>
      <c r="DA18" s="121">
        <f>SUM(AW18,+BY18)</f>
        <v>0</v>
      </c>
      <c r="DB18" s="121">
        <f>SUM(AX18,+BZ18)</f>
        <v>954340</v>
      </c>
      <c r="DC18" s="121">
        <f>SUM(AY18,+CA18)</f>
        <v>0</v>
      </c>
      <c r="DD18" s="121">
        <f>SUM(AZ18,+CB18)</f>
        <v>954340</v>
      </c>
      <c r="DE18" s="121">
        <f>SUM(BA18,+CC18)</f>
        <v>0</v>
      </c>
      <c r="DF18" s="121">
        <f>SUM(BB18,+CD18)</f>
        <v>0</v>
      </c>
      <c r="DG18" s="122" t="s">
        <v>412</v>
      </c>
      <c r="DH18" s="121">
        <f>SUM(BD18,+CF18)</f>
        <v>0</v>
      </c>
      <c r="DI18" s="121">
        <f>SUM(BE18,+CG18)</f>
        <v>499765</v>
      </c>
      <c r="DJ18" s="121">
        <f>SUM(BF18,+CH18)</f>
        <v>1783176</v>
      </c>
    </row>
    <row r="19" spans="1:114" s="136" customFormat="1" ht="13.5" customHeight="1" x14ac:dyDescent="0.15">
      <c r="A19" s="119" t="s">
        <v>26</v>
      </c>
      <c r="B19" s="120" t="s">
        <v>353</v>
      </c>
      <c r="C19" s="119" t="s">
        <v>354</v>
      </c>
      <c r="D19" s="121">
        <f>SUM(E19,+L19)</f>
        <v>14304</v>
      </c>
      <c r="E19" s="121">
        <f>SUM(F19:I19)+K19</f>
        <v>14304</v>
      </c>
      <c r="F19" s="121">
        <v>14304</v>
      </c>
      <c r="G19" s="121">
        <v>0</v>
      </c>
      <c r="H19" s="121">
        <v>0</v>
      </c>
      <c r="I19" s="121">
        <v>0</v>
      </c>
      <c r="J19" s="121">
        <v>98602</v>
      </c>
      <c r="K19" s="121">
        <v>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14304</v>
      </c>
      <c r="W19" s="121">
        <f>+SUM(E19,N19)</f>
        <v>14304</v>
      </c>
      <c r="X19" s="121">
        <f>+SUM(F19,O19)</f>
        <v>14304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98602</v>
      </c>
      <c r="AC19" s="121">
        <f>+SUM(K19,T19)</f>
        <v>0</v>
      </c>
      <c r="AD19" s="121">
        <f>+SUM(L19,U19)</f>
        <v>0</v>
      </c>
      <c r="AE19" s="121">
        <f>SUM(AF19,+AK19)</f>
        <v>25540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25540</v>
      </c>
      <c r="AL19" s="122" t="s">
        <v>412</v>
      </c>
      <c r="AM19" s="121">
        <f>SUM(AN19,AS19,AW19,AX19,BD19)</f>
        <v>37077</v>
      </c>
      <c r="AN19" s="121">
        <f>SUM(AO19:AR19)</f>
        <v>37077</v>
      </c>
      <c r="AO19" s="121">
        <v>37077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412</v>
      </c>
      <c r="BD19" s="121">
        <v>0</v>
      </c>
      <c r="BE19" s="121">
        <v>50289</v>
      </c>
      <c r="BF19" s="121">
        <f>SUM(AE19,+AM19,+BE19)</f>
        <v>112906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412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412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25540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25540</v>
      </c>
      <c r="CP19" s="122" t="s">
        <v>412</v>
      </c>
      <c r="CQ19" s="121">
        <f>SUM(AM19,+BO19)</f>
        <v>37077</v>
      </c>
      <c r="CR19" s="121">
        <f>SUM(AN19,+BP19)</f>
        <v>37077</v>
      </c>
      <c r="CS19" s="121">
        <f>SUM(AO19,+BQ19)</f>
        <v>37077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412</v>
      </c>
      <c r="DH19" s="121">
        <f>SUM(BD19,+CF19)</f>
        <v>0</v>
      </c>
      <c r="DI19" s="121">
        <f>SUM(BE19,+CG19)</f>
        <v>50289</v>
      </c>
      <c r="DJ19" s="121">
        <f>SUM(BF19,+CH19)</f>
        <v>112906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30834562</v>
      </c>
      <c r="E7" s="140">
        <f>+SUM(F7:I7,K7)</f>
        <v>6654085</v>
      </c>
      <c r="F7" s="140">
        <f t="shared" ref="F7:L7" si="0">SUM(F$8:F$257)</f>
        <v>57214</v>
      </c>
      <c r="G7" s="140">
        <f t="shared" si="0"/>
        <v>34243</v>
      </c>
      <c r="H7" s="140">
        <f t="shared" si="0"/>
        <v>743900</v>
      </c>
      <c r="I7" s="140">
        <f t="shared" si="0"/>
        <v>2968119</v>
      </c>
      <c r="J7" s="140">
        <f t="shared" si="0"/>
        <v>5421831</v>
      </c>
      <c r="K7" s="140">
        <f t="shared" si="0"/>
        <v>2850609</v>
      </c>
      <c r="L7" s="140">
        <f t="shared" si="0"/>
        <v>24180477</v>
      </c>
      <c r="M7" s="140">
        <f>SUM(N7,+U7)</f>
        <v>5381168</v>
      </c>
      <c r="N7" s="140">
        <f>+SUM(O7:R7,T7)</f>
        <v>363052</v>
      </c>
      <c r="O7" s="140">
        <f t="shared" ref="O7:U7" si="1">SUM(O$8:O$257)</f>
        <v>36369</v>
      </c>
      <c r="P7" s="140">
        <f t="shared" si="1"/>
        <v>6050</v>
      </c>
      <c r="Q7" s="140">
        <f t="shared" si="1"/>
        <v>25100</v>
      </c>
      <c r="R7" s="140">
        <f t="shared" si="1"/>
        <v>251628</v>
      </c>
      <c r="S7" s="140">
        <f t="shared" si="1"/>
        <v>2430860</v>
      </c>
      <c r="T7" s="140">
        <f t="shared" si="1"/>
        <v>43905</v>
      </c>
      <c r="U7" s="140">
        <f t="shared" si="1"/>
        <v>5018116</v>
      </c>
      <c r="V7" s="140">
        <f t="shared" ref="V7:AB7" si="2">+SUM(D7,M7)</f>
        <v>36215730</v>
      </c>
      <c r="W7" s="140">
        <f t="shared" si="2"/>
        <v>7017137</v>
      </c>
      <c r="X7" s="140">
        <f t="shared" si="2"/>
        <v>93583</v>
      </c>
      <c r="Y7" s="140">
        <f t="shared" si="2"/>
        <v>40293</v>
      </c>
      <c r="Z7" s="140">
        <f t="shared" si="2"/>
        <v>769000</v>
      </c>
      <c r="AA7" s="140">
        <f t="shared" si="2"/>
        <v>3219747</v>
      </c>
      <c r="AB7" s="140">
        <f t="shared" si="2"/>
        <v>7852691</v>
      </c>
      <c r="AC7" s="140">
        <f>+SUM(K7,T7)</f>
        <v>2894514</v>
      </c>
      <c r="AD7" s="140">
        <f>+SUM(L7,U7)</f>
        <v>29198593</v>
      </c>
      <c r="AE7" s="208"/>
      <c r="AF7" s="208"/>
    </row>
    <row r="8" spans="1:32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4665544</v>
      </c>
      <c r="E8" s="121">
        <f>+SUM(F8:I8,K8)</f>
        <v>467641</v>
      </c>
      <c r="F8" s="121">
        <v>0</v>
      </c>
      <c r="G8" s="121">
        <v>0</v>
      </c>
      <c r="H8" s="121">
        <v>0</v>
      </c>
      <c r="I8" s="121">
        <v>413216</v>
      </c>
      <c r="J8" s="121"/>
      <c r="K8" s="121">
        <v>54425</v>
      </c>
      <c r="L8" s="121">
        <v>4197903</v>
      </c>
      <c r="M8" s="121">
        <f>SUM(N8,+U8)</f>
        <v>700495</v>
      </c>
      <c r="N8" s="121">
        <f>+SUM(O8:R8,T8)</f>
        <v>8518</v>
      </c>
      <c r="O8" s="121">
        <v>0</v>
      </c>
      <c r="P8" s="121">
        <v>0</v>
      </c>
      <c r="Q8" s="121">
        <v>0</v>
      </c>
      <c r="R8" s="121">
        <v>8518</v>
      </c>
      <c r="S8" s="121"/>
      <c r="T8" s="121">
        <v>0</v>
      </c>
      <c r="U8" s="121">
        <v>691977</v>
      </c>
      <c r="V8" s="121">
        <f>+SUM(D8,M8)</f>
        <v>5366039</v>
      </c>
      <c r="W8" s="121">
        <f>+SUM(E8,N8)</f>
        <v>476159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421734</v>
      </c>
      <c r="AB8" s="121">
        <f>+SUM(J8,S8)</f>
        <v>0</v>
      </c>
      <c r="AC8" s="121">
        <f>+SUM(K8,T8)</f>
        <v>54425</v>
      </c>
      <c r="AD8" s="121">
        <f>+SUM(L8,U8)</f>
        <v>4889880</v>
      </c>
      <c r="AE8" s="209" t="s">
        <v>326</v>
      </c>
      <c r="AF8" s="208"/>
    </row>
    <row r="9" spans="1:32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3496993</v>
      </c>
      <c r="E9" s="121">
        <f>+SUM(F9:I9,K9)</f>
        <v>1108969</v>
      </c>
      <c r="F9" s="121">
        <v>0</v>
      </c>
      <c r="G9" s="121">
        <v>0</v>
      </c>
      <c r="H9" s="121">
        <v>0</v>
      </c>
      <c r="I9" s="121">
        <v>536678</v>
      </c>
      <c r="J9" s="121"/>
      <c r="K9" s="121">
        <v>572291</v>
      </c>
      <c r="L9" s="121">
        <v>2388024</v>
      </c>
      <c r="M9" s="121">
        <f>SUM(N9,+U9)</f>
        <v>629043</v>
      </c>
      <c r="N9" s="121">
        <f>+SUM(O9:R9,T9)</f>
        <v>80676</v>
      </c>
      <c r="O9" s="121">
        <v>0</v>
      </c>
      <c r="P9" s="121">
        <v>0</v>
      </c>
      <c r="Q9" s="121">
        <v>0</v>
      </c>
      <c r="R9" s="121">
        <v>64730</v>
      </c>
      <c r="S9" s="121"/>
      <c r="T9" s="121">
        <v>15946</v>
      </c>
      <c r="U9" s="121">
        <v>548367</v>
      </c>
      <c r="V9" s="121">
        <f>+SUM(D9,M9)</f>
        <v>4126036</v>
      </c>
      <c r="W9" s="121">
        <f>+SUM(E9,N9)</f>
        <v>1189645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601408</v>
      </c>
      <c r="AB9" s="121">
        <f>+SUM(J9,S9)</f>
        <v>0</v>
      </c>
      <c r="AC9" s="121">
        <f>+SUM(K9,T9)</f>
        <v>588237</v>
      </c>
      <c r="AD9" s="121">
        <f>+SUM(L9,U9)</f>
        <v>2936391</v>
      </c>
      <c r="AE9" s="209" t="s">
        <v>326</v>
      </c>
      <c r="AF9" s="208"/>
    </row>
    <row r="10" spans="1:32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1936063</v>
      </c>
      <c r="E10" s="121">
        <f>+SUM(F10:I10,K10)</f>
        <v>11828</v>
      </c>
      <c r="F10" s="121">
        <v>0</v>
      </c>
      <c r="G10" s="121">
        <v>0</v>
      </c>
      <c r="H10" s="121">
        <v>0</v>
      </c>
      <c r="I10" s="121">
        <v>3595</v>
      </c>
      <c r="J10" s="121"/>
      <c r="K10" s="121">
        <v>8233</v>
      </c>
      <c r="L10" s="121">
        <v>1924235</v>
      </c>
      <c r="M10" s="121">
        <f>SUM(N10,+U10)</f>
        <v>331351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331351</v>
      </c>
      <c r="V10" s="121">
        <f>+SUM(D10,M10)</f>
        <v>2267414</v>
      </c>
      <c r="W10" s="121">
        <f>+SUM(E10,N10)</f>
        <v>11828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3595</v>
      </c>
      <c r="AB10" s="121">
        <f>+SUM(J10,S10)</f>
        <v>0</v>
      </c>
      <c r="AC10" s="121">
        <f>+SUM(K10,T10)</f>
        <v>8233</v>
      </c>
      <c r="AD10" s="121">
        <f>+SUM(L10,U10)</f>
        <v>2255586</v>
      </c>
      <c r="AE10" s="209" t="s">
        <v>326</v>
      </c>
      <c r="AF10" s="208"/>
    </row>
    <row r="11" spans="1:32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2321976</v>
      </c>
      <c r="E11" s="121">
        <f>+SUM(F11:I11,K11)</f>
        <v>1042563</v>
      </c>
      <c r="F11" s="121">
        <v>19071</v>
      </c>
      <c r="G11" s="121">
        <v>4400</v>
      </c>
      <c r="H11" s="121">
        <v>515600</v>
      </c>
      <c r="I11" s="121">
        <v>220307</v>
      </c>
      <c r="J11" s="121"/>
      <c r="K11" s="121">
        <v>283185</v>
      </c>
      <c r="L11" s="121">
        <v>1279413</v>
      </c>
      <c r="M11" s="121">
        <f>SUM(N11,+U11)</f>
        <v>347895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347895</v>
      </c>
      <c r="V11" s="121">
        <f>+SUM(D11,M11)</f>
        <v>2669871</v>
      </c>
      <c r="W11" s="121">
        <f>+SUM(E11,N11)</f>
        <v>1042563</v>
      </c>
      <c r="X11" s="121">
        <f>+SUM(F11,O11)</f>
        <v>19071</v>
      </c>
      <c r="Y11" s="121">
        <f>+SUM(G11,P11)</f>
        <v>4400</v>
      </c>
      <c r="Z11" s="121">
        <f>+SUM(H11,Q11)</f>
        <v>515600</v>
      </c>
      <c r="AA11" s="121">
        <f>+SUM(I11,R11)</f>
        <v>220307</v>
      </c>
      <c r="AB11" s="121">
        <f>+SUM(J11,S11)</f>
        <v>0</v>
      </c>
      <c r="AC11" s="121">
        <f>+SUM(K11,T11)</f>
        <v>283185</v>
      </c>
      <c r="AD11" s="121">
        <f>+SUM(L11,U11)</f>
        <v>1627308</v>
      </c>
      <c r="AE11" s="209" t="s">
        <v>326</v>
      </c>
      <c r="AF11" s="208"/>
    </row>
    <row r="12" spans="1:32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1838403</v>
      </c>
      <c r="E12" s="121">
        <f>+SUM(F12:I12,K12)</f>
        <v>240060</v>
      </c>
      <c r="F12" s="121">
        <v>0</v>
      </c>
      <c r="G12" s="121">
        <v>0</v>
      </c>
      <c r="H12" s="121">
        <v>0</v>
      </c>
      <c r="I12" s="121">
        <v>155290</v>
      </c>
      <c r="J12" s="121"/>
      <c r="K12" s="121">
        <v>84770</v>
      </c>
      <c r="L12" s="121">
        <v>1598343</v>
      </c>
      <c r="M12" s="121">
        <f>SUM(N12,+U12)</f>
        <v>261387</v>
      </c>
      <c r="N12" s="121">
        <f>+SUM(O12:R12,T12)</f>
        <v>19690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19690</v>
      </c>
      <c r="U12" s="121">
        <v>241697</v>
      </c>
      <c r="V12" s="121">
        <f>+SUM(D12,M12)</f>
        <v>2099790</v>
      </c>
      <c r="W12" s="121">
        <f>+SUM(E12,N12)</f>
        <v>259750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155290</v>
      </c>
      <c r="AB12" s="121">
        <f>+SUM(J12,S12)</f>
        <v>0</v>
      </c>
      <c r="AC12" s="121">
        <f>+SUM(K12,T12)</f>
        <v>104460</v>
      </c>
      <c r="AD12" s="121">
        <f>+SUM(L12,U12)</f>
        <v>1840040</v>
      </c>
      <c r="AE12" s="209" t="s">
        <v>326</v>
      </c>
      <c r="AF12" s="208"/>
    </row>
    <row r="13" spans="1:32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3350277</v>
      </c>
      <c r="E13" s="121">
        <f>+SUM(F13:I13,K13)</f>
        <v>561938</v>
      </c>
      <c r="F13" s="121">
        <v>0</v>
      </c>
      <c r="G13" s="121">
        <v>0</v>
      </c>
      <c r="H13" s="121">
        <v>0</v>
      </c>
      <c r="I13" s="121">
        <v>327193</v>
      </c>
      <c r="J13" s="121"/>
      <c r="K13" s="121">
        <v>234745</v>
      </c>
      <c r="L13" s="121">
        <v>2788339</v>
      </c>
      <c r="M13" s="121">
        <f>SUM(N13,+U13)</f>
        <v>244980</v>
      </c>
      <c r="N13" s="121">
        <f>+SUM(O13:R13,T13)</f>
        <v>11083</v>
      </c>
      <c r="O13" s="121">
        <v>11083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233897</v>
      </c>
      <c r="V13" s="121">
        <f>+SUM(D13,M13)</f>
        <v>3595257</v>
      </c>
      <c r="W13" s="121">
        <f>+SUM(E13,N13)</f>
        <v>573021</v>
      </c>
      <c r="X13" s="121">
        <f>+SUM(F13,O13)</f>
        <v>11083</v>
      </c>
      <c r="Y13" s="121">
        <f>+SUM(G13,P13)</f>
        <v>0</v>
      </c>
      <c r="Z13" s="121">
        <f>+SUM(H13,Q13)</f>
        <v>0</v>
      </c>
      <c r="AA13" s="121">
        <f>+SUM(I13,R13)</f>
        <v>327193</v>
      </c>
      <c r="AB13" s="121">
        <f>+SUM(J13,S13)</f>
        <v>0</v>
      </c>
      <c r="AC13" s="121">
        <f>+SUM(K13,T13)</f>
        <v>234745</v>
      </c>
      <c r="AD13" s="121">
        <f>+SUM(L13,U13)</f>
        <v>3022236</v>
      </c>
      <c r="AE13" s="209" t="s">
        <v>326</v>
      </c>
      <c r="AF13" s="208"/>
    </row>
    <row r="14" spans="1:32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1608135</v>
      </c>
      <c r="E14" s="121">
        <f>+SUM(F14:I14,K14)</f>
        <v>2618</v>
      </c>
      <c r="F14" s="121">
        <v>0</v>
      </c>
      <c r="G14" s="121">
        <v>909</v>
      </c>
      <c r="H14" s="121">
        <v>0</v>
      </c>
      <c r="I14" s="121">
        <v>48</v>
      </c>
      <c r="J14" s="121"/>
      <c r="K14" s="121">
        <v>1661</v>
      </c>
      <c r="L14" s="121">
        <v>1605517</v>
      </c>
      <c r="M14" s="121">
        <f>SUM(N14,+U14)</f>
        <v>207928</v>
      </c>
      <c r="N14" s="121">
        <f>+SUM(O14:R14,T14)</f>
        <v>1770</v>
      </c>
      <c r="O14" s="121">
        <v>1050</v>
      </c>
      <c r="P14" s="121">
        <v>240</v>
      </c>
      <c r="Q14" s="121">
        <v>0</v>
      </c>
      <c r="R14" s="121">
        <v>480</v>
      </c>
      <c r="S14" s="121"/>
      <c r="T14" s="121">
        <v>0</v>
      </c>
      <c r="U14" s="121">
        <v>206158</v>
      </c>
      <c r="V14" s="121">
        <f>+SUM(D14,M14)</f>
        <v>1816063</v>
      </c>
      <c r="W14" s="121">
        <f>+SUM(E14,N14)</f>
        <v>4388</v>
      </c>
      <c r="X14" s="121">
        <f>+SUM(F14,O14)</f>
        <v>1050</v>
      </c>
      <c r="Y14" s="121">
        <f>+SUM(G14,P14)</f>
        <v>1149</v>
      </c>
      <c r="Z14" s="121">
        <f>+SUM(H14,Q14)</f>
        <v>0</v>
      </c>
      <c r="AA14" s="121">
        <f>+SUM(I14,R14)</f>
        <v>528</v>
      </c>
      <c r="AB14" s="121">
        <f>+SUM(J14,S14)</f>
        <v>0</v>
      </c>
      <c r="AC14" s="121">
        <f>+SUM(K14,T14)</f>
        <v>1661</v>
      </c>
      <c r="AD14" s="121">
        <f>+SUM(L14,U14)</f>
        <v>1811675</v>
      </c>
      <c r="AE14" s="209" t="s">
        <v>326</v>
      </c>
      <c r="AF14" s="208"/>
    </row>
    <row r="15" spans="1:32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471612</v>
      </c>
      <c r="E15" s="121">
        <f>+SUM(F15:I15,K15)</f>
        <v>114441</v>
      </c>
      <c r="F15" s="121">
        <v>0</v>
      </c>
      <c r="G15" s="121">
        <v>5746</v>
      </c>
      <c r="H15" s="121">
        <v>0</v>
      </c>
      <c r="I15" s="121">
        <v>38410</v>
      </c>
      <c r="J15" s="121"/>
      <c r="K15" s="121">
        <v>70285</v>
      </c>
      <c r="L15" s="121">
        <v>357171</v>
      </c>
      <c r="M15" s="121">
        <f>SUM(N15,+U15)</f>
        <v>256286</v>
      </c>
      <c r="N15" s="121">
        <f>+SUM(O15:R15,T15)</f>
        <v>37589</v>
      </c>
      <c r="O15" s="121">
        <v>2672</v>
      </c>
      <c r="P15" s="121">
        <v>1185</v>
      </c>
      <c r="Q15" s="121">
        <v>0</v>
      </c>
      <c r="R15" s="121">
        <v>33732</v>
      </c>
      <c r="S15" s="121"/>
      <c r="T15" s="121">
        <v>0</v>
      </c>
      <c r="U15" s="121">
        <v>218697</v>
      </c>
      <c r="V15" s="121">
        <f>+SUM(D15,M15)</f>
        <v>727898</v>
      </c>
      <c r="W15" s="121">
        <f>+SUM(E15,N15)</f>
        <v>152030</v>
      </c>
      <c r="X15" s="121">
        <f>+SUM(F15,O15)</f>
        <v>2672</v>
      </c>
      <c r="Y15" s="121">
        <f>+SUM(G15,P15)</f>
        <v>6931</v>
      </c>
      <c r="Z15" s="121">
        <f>+SUM(H15,Q15)</f>
        <v>0</v>
      </c>
      <c r="AA15" s="121">
        <f>+SUM(I15,R15)</f>
        <v>72142</v>
      </c>
      <c r="AB15" s="121">
        <f>+SUM(J15,S15)</f>
        <v>0</v>
      </c>
      <c r="AC15" s="121">
        <f>+SUM(K15,T15)</f>
        <v>70285</v>
      </c>
      <c r="AD15" s="121">
        <f>+SUM(L15,U15)</f>
        <v>575868</v>
      </c>
      <c r="AE15" s="209" t="s">
        <v>326</v>
      </c>
      <c r="AF15" s="208"/>
    </row>
    <row r="16" spans="1:32" s="136" customFormat="1" ht="13.5" customHeight="1" x14ac:dyDescent="0.15">
      <c r="A16" s="119" t="s">
        <v>26</v>
      </c>
      <c r="B16" s="120" t="s">
        <v>355</v>
      </c>
      <c r="C16" s="119" t="s">
        <v>356</v>
      </c>
      <c r="D16" s="121">
        <f>SUM(E16,+L16)</f>
        <v>1228339</v>
      </c>
      <c r="E16" s="121">
        <f>+SUM(F16:I16,K16)</f>
        <v>183140</v>
      </c>
      <c r="F16" s="121">
        <v>0</v>
      </c>
      <c r="G16" s="121">
        <v>0</v>
      </c>
      <c r="H16" s="121">
        <v>70000</v>
      </c>
      <c r="I16" s="121">
        <v>92691</v>
      </c>
      <c r="J16" s="121"/>
      <c r="K16" s="121">
        <v>20449</v>
      </c>
      <c r="L16" s="121">
        <v>1045199</v>
      </c>
      <c r="M16" s="121">
        <f>SUM(N16,+U16)</f>
        <v>112528</v>
      </c>
      <c r="N16" s="121">
        <f>+SUM(O16:R16,T16)</f>
        <v>145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145</v>
      </c>
      <c r="U16" s="121">
        <v>112383</v>
      </c>
      <c r="V16" s="121">
        <f>+SUM(D16,M16)</f>
        <v>1340867</v>
      </c>
      <c r="W16" s="121">
        <f>+SUM(E16,N16)</f>
        <v>183285</v>
      </c>
      <c r="X16" s="121">
        <f>+SUM(F16,O16)</f>
        <v>0</v>
      </c>
      <c r="Y16" s="121">
        <f>+SUM(G16,P16)</f>
        <v>0</v>
      </c>
      <c r="Z16" s="121">
        <f>+SUM(H16,Q16)</f>
        <v>70000</v>
      </c>
      <c r="AA16" s="121">
        <f>+SUM(I16,R16)</f>
        <v>92691</v>
      </c>
      <c r="AB16" s="121">
        <f>+SUM(J16,S16)</f>
        <v>0</v>
      </c>
      <c r="AC16" s="121">
        <f>+SUM(K16,T16)</f>
        <v>20594</v>
      </c>
      <c r="AD16" s="121">
        <f>+SUM(L16,U16)</f>
        <v>1157582</v>
      </c>
      <c r="AE16" s="209" t="s">
        <v>326</v>
      </c>
      <c r="AF16" s="208"/>
    </row>
    <row r="17" spans="1:32" s="136" customFormat="1" ht="13.5" customHeight="1" x14ac:dyDescent="0.15">
      <c r="A17" s="119" t="s">
        <v>26</v>
      </c>
      <c r="B17" s="120" t="s">
        <v>357</v>
      </c>
      <c r="C17" s="119" t="s">
        <v>358</v>
      </c>
      <c r="D17" s="121">
        <f>SUM(E17,+L17)</f>
        <v>330672</v>
      </c>
      <c r="E17" s="121">
        <f>+SUM(F17:I17,K17)</f>
        <v>51034</v>
      </c>
      <c r="F17" s="121">
        <v>0</v>
      </c>
      <c r="G17" s="121">
        <v>1648</v>
      </c>
      <c r="H17" s="121">
        <v>5700</v>
      </c>
      <c r="I17" s="121">
        <v>28308</v>
      </c>
      <c r="J17" s="121"/>
      <c r="K17" s="121">
        <v>15378</v>
      </c>
      <c r="L17" s="121">
        <v>279638</v>
      </c>
      <c r="M17" s="121">
        <f>SUM(N17,+U17)</f>
        <v>157766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157766</v>
      </c>
      <c r="V17" s="121">
        <f>+SUM(D17,M17)</f>
        <v>488438</v>
      </c>
      <c r="W17" s="121">
        <f>+SUM(E17,N17)</f>
        <v>51034</v>
      </c>
      <c r="X17" s="121">
        <f>+SUM(F17,O17)</f>
        <v>0</v>
      </c>
      <c r="Y17" s="121">
        <f>+SUM(G17,P17)</f>
        <v>1648</v>
      </c>
      <c r="Z17" s="121">
        <f>+SUM(H17,Q17)</f>
        <v>5700</v>
      </c>
      <c r="AA17" s="121">
        <f>+SUM(I17,R17)</f>
        <v>28308</v>
      </c>
      <c r="AB17" s="121">
        <f>+SUM(J17,S17)</f>
        <v>0</v>
      </c>
      <c r="AC17" s="121">
        <f>+SUM(K17,T17)</f>
        <v>15378</v>
      </c>
      <c r="AD17" s="121">
        <f>+SUM(L17,U17)</f>
        <v>437404</v>
      </c>
      <c r="AE17" s="209" t="s">
        <v>326</v>
      </c>
      <c r="AF17" s="208"/>
    </row>
    <row r="18" spans="1:32" s="136" customFormat="1" ht="13.5" customHeight="1" x14ac:dyDescent="0.15">
      <c r="A18" s="119" t="s">
        <v>26</v>
      </c>
      <c r="B18" s="120" t="s">
        <v>361</v>
      </c>
      <c r="C18" s="119" t="s">
        <v>362</v>
      </c>
      <c r="D18" s="121">
        <f>SUM(E18,+L18)</f>
        <v>360470</v>
      </c>
      <c r="E18" s="121">
        <f>+SUM(F18:I18,K18)</f>
        <v>18031</v>
      </c>
      <c r="F18" s="121">
        <v>0</v>
      </c>
      <c r="G18" s="121">
        <v>0</v>
      </c>
      <c r="H18" s="121">
        <v>0</v>
      </c>
      <c r="I18" s="121">
        <v>11150</v>
      </c>
      <c r="J18" s="121"/>
      <c r="K18" s="121">
        <v>6881</v>
      </c>
      <c r="L18" s="121">
        <v>342439</v>
      </c>
      <c r="M18" s="121">
        <f>SUM(N18,+U18)</f>
        <v>58287</v>
      </c>
      <c r="N18" s="121">
        <f>+SUM(O18:R18,T18)</f>
        <v>2226</v>
      </c>
      <c r="O18" s="121">
        <v>0</v>
      </c>
      <c r="P18" s="121">
        <v>0</v>
      </c>
      <c r="Q18" s="121">
        <v>0</v>
      </c>
      <c r="R18" s="121">
        <v>2226</v>
      </c>
      <c r="S18" s="121"/>
      <c r="T18" s="121">
        <v>0</v>
      </c>
      <c r="U18" s="121">
        <v>56061</v>
      </c>
      <c r="V18" s="121">
        <f>+SUM(D18,M18)</f>
        <v>418757</v>
      </c>
      <c r="W18" s="121">
        <f>+SUM(E18,N18)</f>
        <v>20257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13376</v>
      </c>
      <c r="AB18" s="121">
        <f>+SUM(J18,S18)</f>
        <v>0</v>
      </c>
      <c r="AC18" s="121">
        <f>+SUM(K18,T18)</f>
        <v>6881</v>
      </c>
      <c r="AD18" s="121">
        <f>+SUM(L18,U18)</f>
        <v>398500</v>
      </c>
      <c r="AE18" s="209" t="s">
        <v>326</v>
      </c>
      <c r="AF18" s="208"/>
    </row>
    <row r="19" spans="1:32" s="136" customFormat="1" ht="13.5" customHeight="1" x14ac:dyDescent="0.15">
      <c r="A19" s="119" t="s">
        <v>26</v>
      </c>
      <c r="B19" s="120" t="s">
        <v>365</v>
      </c>
      <c r="C19" s="119" t="s">
        <v>366</v>
      </c>
      <c r="D19" s="121">
        <f>SUM(E19,+L19)</f>
        <v>691381</v>
      </c>
      <c r="E19" s="121">
        <f>+SUM(F19:I19,K19)</f>
        <v>112333</v>
      </c>
      <c r="F19" s="121">
        <v>0</v>
      </c>
      <c r="G19" s="121">
        <v>0</v>
      </c>
      <c r="H19" s="121">
        <v>0</v>
      </c>
      <c r="I19" s="121">
        <v>61509</v>
      </c>
      <c r="J19" s="121"/>
      <c r="K19" s="121">
        <v>50824</v>
      </c>
      <c r="L19" s="121">
        <v>579048</v>
      </c>
      <c r="M19" s="121">
        <f>SUM(N19,+U19)</f>
        <v>71142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71142</v>
      </c>
      <c r="V19" s="121">
        <f>+SUM(D19,M19)</f>
        <v>762523</v>
      </c>
      <c r="W19" s="121">
        <f>+SUM(E19,N19)</f>
        <v>112333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61509</v>
      </c>
      <c r="AB19" s="121">
        <f>+SUM(J19,S19)</f>
        <v>0</v>
      </c>
      <c r="AC19" s="121">
        <f>+SUM(K19,T19)</f>
        <v>50824</v>
      </c>
      <c r="AD19" s="121">
        <f>+SUM(L19,U19)</f>
        <v>650190</v>
      </c>
      <c r="AE19" s="209" t="s">
        <v>326</v>
      </c>
      <c r="AF19" s="208"/>
    </row>
    <row r="20" spans="1:32" s="136" customFormat="1" ht="13.5" customHeight="1" x14ac:dyDescent="0.15">
      <c r="A20" s="119" t="s">
        <v>26</v>
      </c>
      <c r="B20" s="120" t="s">
        <v>367</v>
      </c>
      <c r="C20" s="119" t="s">
        <v>368</v>
      </c>
      <c r="D20" s="121">
        <f>SUM(E20,+L20)</f>
        <v>830914</v>
      </c>
      <c r="E20" s="121">
        <f>+SUM(F20:I20,K20)</f>
        <v>5492</v>
      </c>
      <c r="F20" s="121">
        <v>0</v>
      </c>
      <c r="G20" s="121">
        <v>2400</v>
      </c>
      <c r="H20" s="121">
        <v>0</v>
      </c>
      <c r="I20" s="121">
        <v>2912</v>
      </c>
      <c r="J20" s="121"/>
      <c r="K20" s="121">
        <v>180</v>
      </c>
      <c r="L20" s="121">
        <v>825422</v>
      </c>
      <c r="M20" s="121">
        <f>SUM(N20,+U20)</f>
        <v>434419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434419</v>
      </c>
      <c r="V20" s="121">
        <f>+SUM(D20,M20)</f>
        <v>1265333</v>
      </c>
      <c r="W20" s="121">
        <f>+SUM(E20,N20)</f>
        <v>5492</v>
      </c>
      <c r="X20" s="121">
        <f>+SUM(F20,O20)</f>
        <v>0</v>
      </c>
      <c r="Y20" s="121">
        <f>+SUM(G20,P20)</f>
        <v>2400</v>
      </c>
      <c r="Z20" s="121">
        <f>+SUM(H20,Q20)</f>
        <v>0</v>
      </c>
      <c r="AA20" s="121">
        <f>+SUM(I20,R20)</f>
        <v>2912</v>
      </c>
      <c r="AB20" s="121">
        <f>+SUM(J20,S20)</f>
        <v>0</v>
      </c>
      <c r="AC20" s="121">
        <f>+SUM(K20,T20)</f>
        <v>180</v>
      </c>
      <c r="AD20" s="121">
        <f>+SUM(L20,U20)</f>
        <v>1259841</v>
      </c>
      <c r="AE20" s="209" t="s">
        <v>326</v>
      </c>
      <c r="AF20" s="208"/>
    </row>
    <row r="21" spans="1:32" s="136" customFormat="1" ht="13.5" customHeight="1" x14ac:dyDescent="0.15">
      <c r="A21" s="119" t="s">
        <v>26</v>
      </c>
      <c r="B21" s="120" t="s">
        <v>369</v>
      </c>
      <c r="C21" s="119" t="s">
        <v>370</v>
      </c>
      <c r="D21" s="121">
        <f>SUM(E21,+L21)</f>
        <v>1388091</v>
      </c>
      <c r="E21" s="121">
        <f>+SUM(F21:I21,K21)</f>
        <v>282695</v>
      </c>
      <c r="F21" s="121">
        <v>0</v>
      </c>
      <c r="G21" s="121">
        <v>0</v>
      </c>
      <c r="H21" s="121">
        <v>86500</v>
      </c>
      <c r="I21" s="121">
        <v>78696</v>
      </c>
      <c r="J21" s="121"/>
      <c r="K21" s="121">
        <v>117499</v>
      </c>
      <c r="L21" s="121">
        <v>1105396</v>
      </c>
      <c r="M21" s="121">
        <f>SUM(N21,+U21)</f>
        <v>412234</v>
      </c>
      <c r="N21" s="121">
        <f>+SUM(O21:R21,T21)</f>
        <v>35777</v>
      </c>
      <c r="O21" s="121">
        <v>0</v>
      </c>
      <c r="P21" s="121">
        <v>0</v>
      </c>
      <c r="Q21" s="121">
        <v>0</v>
      </c>
      <c r="R21" s="121">
        <v>35747</v>
      </c>
      <c r="S21" s="121"/>
      <c r="T21" s="121">
        <v>30</v>
      </c>
      <c r="U21" s="121">
        <v>376457</v>
      </c>
      <c r="V21" s="121">
        <f>+SUM(D21,M21)</f>
        <v>1800325</v>
      </c>
      <c r="W21" s="121">
        <f>+SUM(E21,N21)</f>
        <v>318472</v>
      </c>
      <c r="X21" s="121">
        <f>+SUM(F21,O21)</f>
        <v>0</v>
      </c>
      <c r="Y21" s="121">
        <f>+SUM(G21,P21)</f>
        <v>0</v>
      </c>
      <c r="Z21" s="121">
        <f>+SUM(H21,Q21)</f>
        <v>86500</v>
      </c>
      <c r="AA21" s="121">
        <f>+SUM(I21,R21)</f>
        <v>114443</v>
      </c>
      <c r="AB21" s="121">
        <f>+SUM(J21,S21)</f>
        <v>0</v>
      </c>
      <c r="AC21" s="121">
        <f>+SUM(K21,T21)</f>
        <v>117529</v>
      </c>
      <c r="AD21" s="121">
        <f>+SUM(L21,U21)</f>
        <v>1481853</v>
      </c>
      <c r="AE21" s="209" t="s">
        <v>326</v>
      </c>
      <c r="AF21" s="208"/>
    </row>
    <row r="22" spans="1:32" s="136" customFormat="1" ht="13.5" customHeight="1" x14ac:dyDescent="0.15">
      <c r="A22" s="119" t="s">
        <v>26</v>
      </c>
      <c r="B22" s="120" t="s">
        <v>371</v>
      </c>
      <c r="C22" s="119" t="s">
        <v>372</v>
      </c>
      <c r="D22" s="121">
        <f>SUM(E22,+L22)</f>
        <v>83440</v>
      </c>
      <c r="E22" s="121">
        <f>+SUM(F22:I22,K22)</f>
        <v>5070</v>
      </c>
      <c r="F22" s="121">
        <v>0</v>
      </c>
      <c r="G22" s="121">
        <v>0</v>
      </c>
      <c r="H22" s="121">
        <v>0</v>
      </c>
      <c r="I22" s="121">
        <v>5070</v>
      </c>
      <c r="J22" s="121"/>
      <c r="K22" s="121">
        <v>0</v>
      </c>
      <c r="L22" s="121">
        <v>78370</v>
      </c>
      <c r="M22" s="121">
        <f>SUM(N22,+U22)</f>
        <v>8615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8615</v>
      </c>
      <c r="V22" s="121">
        <f>+SUM(D22,M22)</f>
        <v>92055</v>
      </c>
      <c r="W22" s="121">
        <f>+SUM(E22,N22)</f>
        <v>5070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5070</v>
      </c>
      <c r="AB22" s="121">
        <f>+SUM(J22,S22)</f>
        <v>0</v>
      </c>
      <c r="AC22" s="121">
        <f>+SUM(K22,T22)</f>
        <v>0</v>
      </c>
      <c r="AD22" s="121">
        <f>+SUM(L22,U22)</f>
        <v>86985</v>
      </c>
      <c r="AE22" s="209" t="s">
        <v>326</v>
      </c>
      <c r="AF22" s="208"/>
    </row>
    <row r="23" spans="1:32" s="136" customFormat="1" ht="13.5" customHeight="1" x14ac:dyDescent="0.15">
      <c r="A23" s="119" t="s">
        <v>26</v>
      </c>
      <c r="B23" s="120" t="s">
        <v>373</v>
      </c>
      <c r="C23" s="119" t="s">
        <v>374</v>
      </c>
      <c r="D23" s="121">
        <f>SUM(E23,+L23)</f>
        <v>261082</v>
      </c>
      <c r="E23" s="121">
        <f>+SUM(F23:I23,K23)</f>
        <v>26265</v>
      </c>
      <c r="F23" s="121">
        <v>0</v>
      </c>
      <c r="G23" s="121">
        <v>0</v>
      </c>
      <c r="H23" s="121">
        <v>0</v>
      </c>
      <c r="I23" s="121">
        <v>3658</v>
      </c>
      <c r="J23" s="121"/>
      <c r="K23" s="121">
        <v>22607</v>
      </c>
      <c r="L23" s="121">
        <v>234817</v>
      </c>
      <c r="M23" s="121">
        <f>SUM(N23,+U23)</f>
        <v>15986</v>
      </c>
      <c r="N23" s="121">
        <f>+SUM(O23:R23,T23)</f>
        <v>24</v>
      </c>
      <c r="O23" s="121">
        <v>0</v>
      </c>
      <c r="P23" s="121">
        <v>0</v>
      </c>
      <c r="Q23" s="121">
        <v>0</v>
      </c>
      <c r="R23" s="121">
        <v>24</v>
      </c>
      <c r="S23" s="121"/>
      <c r="T23" s="121">
        <v>0</v>
      </c>
      <c r="U23" s="121">
        <v>15962</v>
      </c>
      <c r="V23" s="121">
        <f>+SUM(D23,M23)</f>
        <v>277068</v>
      </c>
      <c r="W23" s="121">
        <f>+SUM(E23,N23)</f>
        <v>26289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3682</v>
      </c>
      <c r="AB23" s="121">
        <f>+SUM(J23,S23)</f>
        <v>0</v>
      </c>
      <c r="AC23" s="121">
        <f>+SUM(K23,T23)</f>
        <v>22607</v>
      </c>
      <c r="AD23" s="121">
        <f>+SUM(L23,U23)</f>
        <v>250779</v>
      </c>
      <c r="AE23" s="209" t="s">
        <v>326</v>
      </c>
      <c r="AF23" s="208"/>
    </row>
    <row r="24" spans="1:32" s="136" customFormat="1" ht="13.5" customHeight="1" x14ac:dyDescent="0.15">
      <c r="A24" s="119" t="s">
        <v>26</v>
      </c>
      <c r="B24" s="120" t="s">
        <v>375</v>
      </c>
      <c r="C24" s="119" t="s">
        <v>376</v>
      </c>
      <c r="D24" s="121">
        <f>SUM(E24,+L24)</f>
        <v>611218</v>
      </c>
      <c r="E24" s="121">
        <f>+SUM(F24:I24,K24)</f>
        <v>34257</v>
      </c>
      <c r="F24" s="121">
        <v>0</v>
      </c>
      <c r="G24" s="121">
        <v>0</v>
      </c>
      <c r="H24" s="121">
        <v>0</v>
      </c>
      <c r="I24" s="121">
        <v>27640</v>
      </c>
      <c r="J24" s="121"/>
      <c r="K24" s="121">
        <v>6617</v>
      </c>
      <c r="L24" s="121">
        <v>576961</v>
      </c>
      <c r="M24" s="121">
        <f>SUM(N24,+U24)</f>
        <v>160482</v>
      </c>
      <c r="N24" s="121">
        <f>+SUM(O24:R24,T24)</f>
        <v>24292</v>
      </c>
      <c r="O24" s="121">
        <v>0</v>
      </c>
      <c r="P24" s="121">
        <v>0</v>
      </c>
      <c r="Q24" s="121">
        <v>0</v>
      </c>
      <c r="R24" s="121">
        <v>24292</v>
      </c>
      <c r="S24" s="121"/>
      <c r="T24" s="121">
        <v>0</v>
      </c>
      <c r="U24" s="121">
        <v>136190</v>
      </c>
      <c r="V24" s="121">
        <f>+SUM(D24,M24)</f>
        <v>771700</v>
      </c>
      <c r="W24" s="121">
        <f>+SUM(E24,N24)</f>
        <v>58549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51932</v>
      </c>
      <c r="AB24" s="121">
        <f>+SUM(J24,S24)</f>
        <v>0</v>
      </c>
      <c r="AC24" s="121">
        <f>+SUM(K24,T24)</f>
        <v>6617</v>
      </c>
      <c r="AD24" s="121">
        <f>+SUM(L24,U24)</f>
        <v>713151</v>
      </c>
      <c r="AE24" s="209" t="s">
        <v>326</v>
      </c>
      <c r="AF24" s="208"/>
    </row>
    <row r="25" spans="1:32" s="136" customFormat="1" ht="13.5" customHeight="1" x14ac:dyDescent="0.15">
      <c r="A25" s="119" t="s">
        <v>26</v>
      </c>
      <c r="B25" s="120" t="s">
        <v>377</v>
      </c>
      <c r="C25" s="119" t="s">
        <v>378</v>
      </c>
      <c r="D25" s="121">
        <f>SUM(E25,+L25)</f>
        <v>82201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82201</v>
      </c>
      <c r="M25" s="121">
        <f>SUM(N25,+U25)</f>
        <v>6400</v>
      </c>
      <c r="N25" s="121">
        <f>+SUM(O25:R25,T25)</f>
        <v>528</v>
      </c>
      <c r="O25" s="121">
        <v>0</v>
      </c>
      <c r="P25" s="121">
        <v>0</v>
      </c>
      <c r="Q25" s="121">
        <v>0</v>
      </c>
      <c r="R25" s="121">
        <v>528</v>
      </c>
      <c r="S25" s="121"/>
      <c r="T25" s="121">
        <v>0</v>
      </c>
      <c r="U25" s="121">
        <v>5872</v>
      </c>
      <c r="V25" s="121">
        <f>+SUM(D25,M25)</f>
        <v>88601</v>
      </c>
      <c r="W25" s="121">
        <f>+SUM(E25,N25)</f>
        <v>528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528</v>
      </c>
      <c r="AB25" s="121">
        <f>+SUM(J25,S25)</f>
        <v>0</v>
      </c>
      <c r="AC25" s="121">
        <f>+SUM(K25,T25)</f>
        <v>0</v>
      </c>
      <c r="AD25" s="121">
        <f>+SUM(L25,U25)</f>
        <v>88073</v>
      </c>
      <c r="AE25" s="209" t="s">
        <v>326</v>
      </c>
      <c r="AF25" s="208"/>
    </row>
    <row r="26" spans="1:32" s="136" customFormat="1" ht="13.5" customHeight="1" x14ac:dyDescent="0.15">
      <c r="A26" s="119" t="s">
        <v>26</v>
      </c>
      <c r="B26" s="120" t="s">
        <v>381</v>
      </c>
      <c r="C26" s="119" t="s">
        <v>382</v>
      </c>
      <c r="D26" s="121">
        <f>SUM(E26,+L26)</f>
        <v>99759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99759</v>
      </c>
      <c r="M26" s="121">
        <f>SUM(N26,+U26)</f>
        <v>11722</v>
      </c>
      <c r="N26" s="121">
        <f>+SUM(O26:R26,T26)</f>
        <v>2047</v>
      </c>
      <c r="O26" s="121">
        <v>0</v>
      </c>
      <c r="P26" s="121">
        <v>0</v>
      </c>
      <c r="Q26" s="121">
        <v>0</v>
      </c>
      <c r="R26" s="121">
        <v>2047</v>
      </c>
      <c r="S26" s="121"/>
      <c r="T26" s="121">
        <v>0</v>
      </c>
      <c r="U26" s="121">
        <v>9675</v>
      </c>
      <c r="V26" s="121">
        <f>+SUM(D26,M26)</f>
        <v>111481</v>
      </c>
      <c r="W26" s="121">
        <f>+SUM(E26,N26)</f>
        <v>2047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2047</v>
      </c>
      <c r="AB26" s="121">
        <f>+SUM(J26,S26)</f>
        <v>0</v>
      </c>
      <c r="AC26" s="121">
        <f>+SUM(K26,T26)</f>
        <v>0</v>
      </c>
      <c r="AD26" s="121">
        <f>+SUM(L26,U26)</f>
        <v>109434</v>
      </c>
      <c r="AE26" s="209" t="s">
        <v>326</v>
      </c>
      <c r="AF26" s="208"/>
    </row>
    <row r="27" spans="1:32" s="136" customFormat="1" ht="13.5" customHeight="1" x14ac:dyDescent="0.15">
      <c r="A27" s="119" t="s">
        <v>26</v>
      </c>
      <c r="B27" s="120" t="s">
        <v>383</v>
      </c>
      <c r="C27" s="119" t="s">
        <v>384</v>
      </c>
      <c r="D27" s="121">
        <f>SUM(E27,+L27)</f>
        <v>334210</v>
      </c>
      <c r="E27" s="121">
        <f>+SUM(F27:I27,K27)</f>
        <v>5404</v>
      </c>
      <c r="F27" s="121">
        <v>0</v>
      </c>
      <c r="G27" s="121">
        <v>0</v>
      </c>
      <c r="H27" s="121">
        <v>0</v>
      </c>
      <c r="I27" s="121">
        <v>5404</v>
      </c>
      <c r="J27" s="121"/>
      <c r="K27" s="121">
        <v>0</v>
      </c>
      <c r="L27" s="121">
        <v>328806</v>
      </c>
      <c r="M27" s="121">
        <f>SUM(N27,+U27)</f>
        <v>43038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43038</v>
      </c>
      <c r="V27" s="121">
        <f>+SUM(D27,M27)</f>
        <v>377248</v>
      </c>
      <c r="W27" s="121">
        <f>+SUM(E27,N27)</f>
        <v>5404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5404</v>
      </c>
      <c r="AB27" s="121">
        <f>+SUM(J27,S27)</f>
        <v>0</v>
      </c>
      <c r="AC27" s="121">
        <f>+SUM(K27,T27)</f>
        <v>0</v>
      </c>
      <c r="AD27" s="121">
        <f>+SUM(L27,U27)</f>
        <v>371844</v>
      </c>
      <c r="AE27" s="209" t="s">
        <v>326</v>
      </c>
      <c r="AF27" s="208"/>
    </row>
    <row r="28" spans="1:32" s="136" customFormat="1" ht="13.5" customHeight="1" x14ac:dyDescent="0.15">
      <c r="A28" s="119" t="s">
        <v>26</v>
      </c>
      <c r="B28" s="120" t="s">
        <v>387</v>
      </c>
      <c r="C28" s="119" t="s">
        <v>388</v>
      </c>
      <c r="D28" s="121">
        <f>SUM(E28,+L28)</f>
        <v>193794</v>
      </c>
      <c r="E28" s="121">
        <f>+SUM(F28:I28,K28)</f>
        <v>1386</v>
      </c>
      <c r="F28" s="121">
        <v>0</v>
      </c>
      <c r="G28" s="121">
        <v>0</v>
      </c>
      <c r="H28" s="121">
        <v>0</v>
      </c>
      <c r="I28" s="121">
        <v>262</v>
      </c>
      <c r="J28" s="121"/>
      <c r="K28" s="121">
        <v>1124</v>
      </c>
      <c r="L28" s="121">
        <v>192408</v>
      </c>
      <c r="M28" s="121">
        <f>SUM(N28,+U28)</f>
        <v>92290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92290</v>
      </c>
      <c r="V28" s="121">
        <f>+SUM(D28,M28)</f>
        <v>286084</v>
      </c>
      <c r="W28" s="121">
        <f>+SUM(E28,N28)</f>
        <v>1386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262</v>
      </c>
      <c r="AB28" s="121">
        <f>+SUM(J28,S28)</f>
        <v>0</v>
      </c>
      <c r="AC28" s="121">
        <f>+SUM(K28,T28)</f>
        <v>1124</v>
      </c>
      <c r="AD28" s="121">
        <f>+SUM(L28,U28)</f>
        <v>284698</v>
      </c>
      <c r="AE28" s="209" t="s">
        <v>326</v>
      </c>
      <c r="AF28" s="208"/>
    </row>
    <row r="29" spans="1:32" s="136" customFormat="1" ht="13.5" customHeight="1" x14ac:dyDescent="0.15">
      <c r="A29" s="119" t="s">
        <v>26</v>
      </c>
      <c r="B29" s="120" t="s">
        <v>389</v>
      </c>
      <c r="C29" s="119" t="s">
        <v>390</v>
      </c>
      <c r="D29" s="121">
        <f>SUM(E29,+L29)</f>
        <v>213000</v>
      </c>
      <c r="E29" s="121">
        <f>+SUM(F29:I29,K29)</f>
        <v>163</v>
      </c>
      <c r="F29" s="121">
        <v>0</v>
      </c>
      <c r="G29" s="121">
        <v>0</v>
      </c>
      <c r="H29" s="121">
        <v>0</v>
      </c>
      <c r="I29" s="121">
        <v>33</v>
      </c>
      <c r="J29" s="121"/>
      <c r="K29" s="121">
        <v>130</v>
      </c>
      <c r="L29" s="121">
        <v>212837</v>
      </c>
      <c r="M29" s="121">
        <f>SUM(N29,+U29)</f>
        <v>205304</v>
      </c>
      <c r="N29" s="121">
        <f>+SUM(O29:R29,T29)</f>
        <v>78432</v>
      </c>
      <c r="O29" s="121">
        <v>11253</v>
      </c>
      <c r="P29" s="121">
        <v>4625</v>
      </c>
      <c r="Q29" s="121">
        <v>0</v>
      </c>
      <c r="R29" s="121">
        <v>62554</v>
      </c>
      <c r="S29" s="121"/>
      <c r="T29" s="121">
        <v>0</v>
      </c>
      <c r="U29" s="121">
        <v>126872</v>
      </c>
      <c r="V29" s="121">
        <f>+SUM(D29,M29)</f>
        <v>418304</v>
      </c>
      <c r="W29" s="121">
        <f>+SUM(E29,N29)</f>
        <v>78595</v>
      </c>
      <c r="X29" s="121">
        <f>+SUM(F29,O29)</f>
        <v>11253</v>
      </c>
      <c r="Y29" s="121">
        <f>+SUM(G29,P29)</f>
        <v>4625</v>
      </c>
      <c r="Z29" s="121">
        <f>+SUM(H29,Q29)</f>
        <v>0</v>
      </c>
      <c r="AA29" s="121">
        <f>+SUM(I29,R29)</f>
        <v>62587</v>
      </c>
      <c r="AB29" s="121">
        <f>+SUM(J29,S29)</f>
        <v>0</v>
      </c>
      <c r="AC29" s="121">
        <f>+SUM(K29,T29)</f>
        <v>130</v>
      </c>
      <c r="AD29" s="121">
        <f>+SUM(L29,U29)</f>
        <v>339709</v>
      </c>
      <c r="AE29" s="209" t="s">
        <v>326</v>
      </c>
      <c r="AF29" s="208"/>
    </row>
    <row r="30" spans="1:32" s="136" customFormat="1" ht="13.5" customHeight="1" x14ac:dyDescent="0.15">
      <c r="A30" s="119" t="s">
        <v>26</v>
      </c>
      <c r="B30" s="120" t="s">
        <v>393</v>
      </c>
      <c r="C30" s="119" t="s">
        <v>394</v>
      </c>
      <c r="D30" s="121">
        <f>SUM(E30,+L30)</f>
        <v>185607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185607</v>
      </c>
      <c r="M30" s="121">
        <f>SUM(N30,+U30)</f>
        <v>31900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31900</v>
      </c>
      <c r="V30" s="121">
        <f>+SUM(D30,M30)</f>
        <v>217507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217507</v>
      </c>
      <c r="AE30" s="209" t="s">
        <v>326</v>
      </c>
      <c r="AF30" s="208"/>
    </row>
    <row r="31" spans="1:32" s="136" customFormat="1" ht="13.5" customHeight="1" x14ac:dyDescent="0.15">
      <c r="A31" s="119" t="s">
        <v>26</v>
      </c>
      <c r="B31" s="120" t="s">
        <v>395</v>
      </c>
      <c r="C31" s="119" t="s">
        <v>396</v>
      </c>
      <c r="D31" s="121">
        <f>SUM(E31,+L31)</f>
        <v>183710</v>
      </c>
      <c r="E31" s="121">
        <f>+SUM(F31:I31,K31)</f>
        <v>20778</v>
      </c>
      <c r="F31" s="121">
        <v>11545</v>
      </c>
      <c r="G31" s="121">
        <v>0</v>
      </c>
      <c r="H31" s="121">
        <v>0</v>
      </c>
      <c r="I31" s="121">
        <v>1089</v>
      </c>
      <c r="J31" s="121"/>
      <c r="K31" s="121">
        <v>8144</v>
      </c>
      <c r="L31" s="121">
        <v>162932</v>
      </c>
      <c r="M31" s="121">
        <f>SUM(N31,+U31)</f>
        <v>44093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44093</v>
      </c>
      <c r="V31" s="121">
        <f>+SUM(D31,M31)</f>
        <v>227803</v>
      </c>
      <c r="W31" s="121">
        <f>+SUM(E31,N31)</f>
        <v>20778</v>
      </c>
      <c r="X31" s="121">
        <f>+SUM(F31,O31)</f>
        <v>11545</v>
      </c>
      <c r="Y31" s="121">
        <f>+SUM(G31,P31)</f>
        <v>0</v>
      </c>
      <c r="Z31" s="121">
        <f>+SUM(H31,Q31)</f>
        <v>0</v>
      </c>
      <c r="AA31" s="121">
        <f>+SUM(I31,R31)</f>
        <v>1089</v>
      </c>
      <c r="AB31" s="121">
        <f>+SUM(J31,S31)</f>
        <v>0</v>
      </c>
      <c r="AC31" s="121">
        <f>+SUM(K31,T31)</f>
        <v>8144</v>
      </c>
      <c r="AD31" s="121">
        <f>+SUM(L31,U31)</f>
        <v>207025</v>
      </c>
      <c r="AE31" s="209" t="s">
        <v>326</v>
      </c>
      <c r="AF31" s="208"/>
    </row>
    <row r="32" spans="1:32" s="136" customFormat="1" ht="13.5" customHeight="1" x14ac:dyDescent="0.15">
      <c r="A32" s="119" t="s">
        <v>26</v>
      </c>
      <c r="B32" s="120" t="s">
        <v>397</v>
      </c>
      <c r="C32" s="119" t="s">
        <v>398</v>
      </c>
      <c r="D32" s="121">
        <f>SUM(E32,+L32)</f>
        <v>186310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186310</v>
      </c>
      <c r="M32" s="121">
        <f>SUM(N32,+U32)</f>
        <v>54413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54413</v>
      </c>
      <c r="V32" s="121">
        <f>+SUM(D32,M32)</f>
        <v>240723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240723</v>
      </c>
      <c r="AE32" s="209" t="s">
        <v>326</v>
      </c>
      <c r="AF32" s="208"/>
    </row>
    <row r="33" spans="1:32" s="136" customFormat="1" ht="13.5" customHeight="1" x14ac:dyDescent="0.15">
      <c r="A33" s="119" t="s">
        <v>26</v>
      </c>
      <c r="B33" s="120" t="s">
        <v>400</v>
      </c>
      <c r="C33" s="119" t="s">
        <v>401</v>
      </c>
      <c r="D33" s="121">
        <f>SUM(E33,+L33)</f>
        <v>381786</v>
      </c>
      <c r="E33" s="121">
        <f>+SUM(F33:I33,K33)</f>
        <v>100204</v>
      </c>
      <c r="F33" s="121">
        <v>0</v>
      </c>
      <c r="G33" s="121">
        <v>0</v>
      </c>
      <c r="H33" s="121">
        <v>66100</v>
      </c>
      <c r="I33" s="121">
        <v>4015</v>
      </c>
      <c r="J33" s="121"/>
      <c r="K33" s="121">
        <v>30089</v>
      </c>
      <c r="L33" s="121">
        <v>281582</v>
      </c>
      <c r="M33" s="121">
        <f>SUM(N33,+U33)</f>
        <v>69840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69840</v>
      </c>
      <c r="V33" s="121">
        <f>+SUM(D33,M33)</f>
        <v>451626</v>
      </c>
      <c r="W33" s="121">
        <f>+SUM(E33,N33)</f>
        <v>100204</v>
      </c>
      <c r="X33" s="121">
        <f>+SUM(F33,O33)</f>
        <v>0</v>
      </c>
      <c r="Y33" s="121">
        <f>+SUM(G33,P33)</f>
        <v>0</v>
      </c>
      <c r="Z33" s="121">
        <f>+SUM(H33,Q33)</f>
        <v>66100</v>
      </c>
      <c r="AA33" s="121">
        <f>+SUM(I33,R33)</f>
        <v>4015</v>
      </c>
      <c r="AB33" s="121">
        <f>+SUM(J33,S33)</f>
        <v>0</v>
      </c>
      <c r="AC33" s="121">
        <f>+SUM(K33,T33)</f>
        <v>30089</v>
      </c>
      <c r="AD33" s="121">
        <f>+SUM(L33,U33)</f>
        <v>351422</v>
      </c>
      <c r="AE33" s="209" t="s">
        <v>326</v>
      </c>
      <c r="AF33" s="208"/>
    </row>
    <row r="34" spans="1:32" s="136" customFormat="1" ht="13.5" customHeight="1" x14ac:dyDescent="0.15">
      <c r="A34" s="119" t="s">
        <v>26</v>
      </c>
      <c r="B34" s="120" t="s">
        <v>403</v>
      </c>
      <c r="C34" s="119" t="s">
        <v>404</v>
      </c>
      <c r="D34" s="121">
        <f>SUM(E34,+L34)</f>
        <v>637591</v>
      </c>
      <c r="E34" s="121">
        <f>+SUM(F34:I34,K34)</f>
        <v>73249</v>
      </c>
      <c r="F34" s="121">
        <v>0</v>
      </c>
      <c r="G34" s="121">
        <v>0</v>
      </c>
      <c r="H34" s="121">
        <v>0</v>
      </c>
      <c r="I34" s="121">
        <v>5294</v>
      </c>
      <c r="J34" s="121"/>
      <c r="K34" s="121">
        <v>67955</v>
      </c>
      <c r="L34" s="121">
        <v>564342</v>
      </c>
      <c r="M34" s="121">
        <f>SUM(N34,+U34)</f>
        <v>114426</v>
      </c>
      <c r="N34" s="121">
        <f>+SUM(O34:R34,T34)</f>
        <v>1162</v>
      </c>
      <c r="O34" s="121">
        <v>0</v>
      </c>
      <c r="P34" s="121">
        <v>0</v>
      </c>
      <c r="Q34" s="121">
        <v>0</v>
      </c>
      <c r="R34" s="121">
        <v>1162</v>
      </c>
      <c r="S34" s="121"/>
      <c r="T34" s="121">
        <v>0</v>
      </c>
      <c r="U34" s="121">
        <v>113264</v>
      </c>
      <c r="V34" s="121">
        <f>+SUM(D34,M34)</f>
        <v>752017</v>
      </c>
      <c r="W34" s="121">
        <f>+SUM(E34,N34)</f>
        <v>74411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6456</v>
      </c>
      <c r="AB34" s="121">
        <f>+SUM(J34,S34)</f>
        <v>0</v>
      </c>
      <c r="AC34" s="121">
        <f>+SUM(K34,T34)</f>
        <v>67955</v>
      </c>
      <c r="AD34" s="121">
        <f>+SUM(L34,U34)</f>
        <v>677606</v>
      </c>
      <c r="AE34" s="209" t="s">
        <v>326</v>
      </c>
      <c r="AF34" s="208"/>
    </row>
    <row r="35" spans="1:32" s="136" customFormat="1" ht="13.5" customHeight="1" x14ac:dyDescent="0.15">
      <c r="A35" s="119" t="s">
        <v>26</v>
      </c>
      <c r="B35" s="120" t="s">
        <v>405</v>
      </c>
      <c r="C35" s="119" t="s">
        <v>406</v>
      </c>
      <c r="D35" s="121">
        <f>SUM(E35,+L35)</f>
        <v>234481</v>
      </c>
      <c r="E35" s="121">
        <f>+SUM(F35:I35,K35)</f>
        <v>197</v>
      </c>
      <c r="F35" s="121">
        <v>0</v>
      </c>
      <c r="G35" s="121">
        <v>0</v>
      </c>
      <c r="H35" s="121">
        <v>0</v>
      </c>
      <c r="I35" s="121">
        <v>2</v>
      </c>
      <c r="J35" s="121"/>
      <c r="K35" s="121">
        <v>195</v>
      </c>
      <c r="L35" s="121">
        <v>234284</v>
      </c>
      <c r="M35" s="121">
        <f>SUM(N35,+U35)</f>
        <v>17814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17814</v>
      </c>
      <c r="V35" s="121">
        <f>+SUM(D35,M35)</f>
        <v>252295</v>
      </c>
      <c r="W35" s="121">
        <f>+SUM(E35,N35)</f>
        <v>197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2</v>
      </c>
      <c r="AB35" s="121">
        <f>+SUM(J35,S35)</f>
        <v>0</v>
      </c>
      <c r="AC35" s="121">
        <f>+SUM(K35,T35)</f>
        <v>195</v>
      </c>
      <c r="AD35" s="121">
        <f>+SUM(L35,U35)</f>
        <v>252098</v>
      </c>
      <c r="AE35" s="209" t="s">
        <v>326</v>
      </c>
      <c r="AF35" s="208"/>
    </row>
    <row r="36" spans="1:32" s="136" customFormat="1" ht="13.5" customHeight="1" x14ac:dyDescent="0.15">
      <c r="A36" s="119" t="s">
        <v>26</v>
      </c>
      <c r="B36" s="120" t="s">
        <v>409</v>
      </c>
      <c r="C36" s="119" t="s">
        <v>410</v>
      </c>
      <c r="D36" s="121">
        <f>SUM(E36,+L36)</f>
        <v>256674</v>
      </c>
      <c r="E36" s="121">
        <f>+SUM(F36:I36,K36)</f>
        <v>6667</v>
      </c>
      <c r="F36" s="121">
        <v>0</v>
      </c>
      <c r="G36" s="121">
        <v>0</v>
      </c>
      <c r="H36" s="121">
        <v>0</v>
      </c>
      <c r="I36" s="121">
        <v>138</v>
      </c>
      <c r="J36" s="121"/>
      <c r="K36" s="121">
        <v>6529</v>
      </c>
      <c r="L36" s="121">
        <v>250007</v>
      </c>
      <c r="M36" s="121">
        <f>SUM(N36,+U36)</f>
        <v>75719</v>
      </c>
      <c r="N36" s="121">
        <f>+SUM(O36:R36,T36)</f>
        <v>43177</v>
      </c>
      <c r="O36" s="121">
        <v>10311</v>
      </c>
      <c r="P36" s="121">
        <v>0</v>
      </c>
      <c r="Q36" s="121">
        <v>25100</v>
      </c>
      <c r="R36" s="121">
        <v>0</v>
      </c>
      <c r="S36" s="121"/>
      <c r="T36" s="121">
        <v>7766</v>
      </c>
      <c r="U36" s="121">
        <v>32542</v>
      </c>
      <c r="V36" s="121">
        <f>+SUM(D36,M36)</f>
        <v>332393</v>
      </c>
      <c r="W36" s="121">
        <f>+SUM(E36,N36)</f>
        <v>49844</v>
      </c>
      <c r="X36" s="121">
        <f>+SUM(F36,O36)</f>
        <v>10311</v>
      </c>
      <c r="Y36" s="121">
        <f>+SUM(G36,P36)</f>
        <v>0</v>
      </c>
      <c r="Z36" s="121">
        <f>+SUM(H36,Q36)</f>
        <v>25100</v>
      </c>
      <c r="AA36" s="121">
        <f>+SUM(I36,R36)</f>
        <v>138</v>
      </c>
      <c r="AB36" s="121">
        <f>+SUM(J36,S36)</f>
        <v>0</v>
      </c>
      <c r="AC36" s="121">
        <f>+SUM(K36,T36)</f>
        <v>14295</v>
      </c>
      <c r="AD36" s="121">
        <f>+SUM(L36,U36)</f>
        <v>282549</v>
      </c>
      <c r="AE36" s="209" t="s">
        <v>326</v>
      </c>
      <c r="AF36" s="208"/>
    </row>
    <row r="37" spans="1:32" s="136" customFormat="1" ht="13.5" customHeight="1" x14ac:dyDescent="0.15">
      <c r="A37" s="119" t="s">
        <v>26</v>
      </c>
      <c r="B37" s="120" t="s">
        <v>379</v>
      </c>
      <c r="C37" s="119" t="s">
        <v>380</v>
      </c>
      <c r="D37" s="121">
        <f>SUM(E37,+L37)</f>
        <v>64830</v>
      </c>
      <c r="E37" s="121">
        <f>+SUM(F37:I37,K37)</f>
        <v>38432</v>
      </c>
      <c r="F37" s="121">
        <v>0</v>
      </c>
      <c r="G37" s="121">
        <v>0</v>
      </c>
      <c r="H37" s="121">
        <v>0</v>
      </c>
      <c r="I37" s="121">
        <v>12180</v>
      </c>
      <c r="J37" s="121">
        <v>181380</v>
      </c>
      <c r="K37" s="121">
        <v>26252</v>
      </c>
      <c r="L37" s="121">
        <v>26398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64830</v>
      </c>
      <c r="W37" s="121">
        <f>+SUM(E37,N37)</f>
        <v>38432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12180</v>
      </c>
      <c r="AB37" s="121">
        <f>+SUM(J37,S37)</f>
        <v>181380</v>
      </c>
      <c r="AC37" s="121">
        <f>+SUM(K37,T37)</f>
        <v>26252</v>
      </c>
      <c r="AD37" s="121">
        <f>+SUM(L37,U37)</f>
        <v>26398</v>
      </c>
      <c r="AE37" s="209" t="s">
        <v>326</v>
      </c>
      <c r="AF37" s="208"/>
    </row>
    <row r="38" spans="1:32" s="136" customFormat="1" ht="13.5" customHeight="1" x14ac:dyDescent="0.15">
      <c r="A38" s="119" t="s">
        <v>26</v>
      </c>
      <c r="B38" s="120" t="s">
        <v>391</v>
      </c>
      <c r="C38" s="119" t="s">
        <v>392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25408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112424</v>
      </c>
      <c r="T38" s="121">
        <v>0</v>
      </c>
      <c r="U38" s="121">
        <v>25408</v>
      </c>
      <c r="V38" s="121">
        <f>+SUM(D38,M38)</f>
        <v>25408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112424</v>
      </c>
      <c r="AC38" s="121">
        <f>+SUM(K38,T38)</f>
        <v>0</v>
      </c>
      <c r="AD38" s="121">
        <f>+SUM(L38,U38)</f>
        <v>25408</v>
      </c>
      <c r="AE38" s="209" t="s">
        <v>326</v>
      </c>
      <c r="AF38" s="208"/>
    </row>
    <row r="39" spans="1:32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354485</v>
      </c>
      <c r="T39" s="121">
        <v>0</v>
      </c>
      <c r="U39" s="121">
        <v>0</v>
      </c>
      <c r="V39" s="121">
        <f>+SUM(D39,M39)</f>
        <v>0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354485</v>
      </c>
      <c r="AC39" s="121">
        <f>+SUM(K39,T39)</f>
        <v>0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18891</v>
      </c>
      <c r="N40" s="121">
        <f>+SUM(O40:R40,T40)</f>
        <v>5571</v>
      </c>
      <c r="O40" s="121">
        <v>0</v>
      </c>
      <c r="P40" s="121">
        <v>0</v>
      </c>
      <c r="Q40" s="121">
        <v>0</v>
      </c>
      <c r="R40" s="121">
        <v>5571</v>
      </c>
      <c r="S40" s="121">
        <v>478732</v>
      </c>
      <c r="T40" s="121">
        <v>0</v>
      </c>
      <c r="U40" s="121">
        <v>13320</v>
      </c>
      <c r="V40" s="121">
        <f>+SUM(D40,M40)</f>
        <v>18891</v>
      </c>
      <c r="W40" s="121">
        <f>+SUM(E40,N40)</f>
        <v>5571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5571</v>
      </c>
      <c r="AB40" s="121">
        <f>+SUM(J40,S40)</f>
        <v>478732</v>
      </c>
      <c r="AC40" s="121">
        <f>+SUM(K40,T40)</f>
        <v>0</v>
      </c>
      <c r="AD40" s="121">
        <f>+SUM(L40,U40)</f>
        <v>13320</v>
      </c>
      <c r="AE40" s="209" t="s">
        <v>326</v>
      </c>
      <c r="AF40" s="208"/>
    </row>
    <row r="41" spans="1:32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SUM(E41,+L41)</f>
        <v>1186519</v>
      </c>
      <c r="E41" s="121">
        <f>+SUM(F41:I41,K41)</f>
        <v>1186519</v>
      </c>
      <c r="F41" s="121">
        <v>0</v>
      </c>
      <c r="G41" s="121">
        <v>0</v>
      </c>
      <c r="H41" s="121">
        <v>0</v>
      </c>
      <c r="I41" s="121">
        <v>218650</v>
      </c>
      <c r="J41" s="121">
        <v>1822646</v>
      </c>
      <c r="K41" s="121">
        <v>967869</v>
      </c>
      <c r="L41" s="121">
        <v>0</v>
      </c>
      <c r="M41" s="121">
        <f>SUM(N41,+U41)</f>
        <v>5377</v>
      </c>
      <c r="N41" s="121">
        <f>+SUM(O41:R41,T41)</f>
        <v>5377</v>
      </c>
      <c r="O41" s="121">
        <v>0</v>
      </c>
      <c r="P41" s="121">
        <v>0</v>
      </c>
      <c r="Q41" s="121">
        <v>0</v>
      </c>
      <c r="R41" s="121">
        <v>5377</v>
      </c>
      <c r="S41" s="121">
        <v>199518</v>
      </c>
      <c r="T41" s="121">
        <v>0</v>
      </c>
      <c r="U41" s="121">
        <v>0</v>
      </c>
      <c r="V41" s="121">
        <f>+SUM(D41,M41)</f>
        <v>1191896</v>
      </c>
      <c r="W41" s="121">
        <f>+SUM(E41,N41)</f>
        <v>1191896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224027</v>
      </c>
      <c r="AB41" s="121">
        <f>+SUM(J41,S41)</f>
        <v>2022164</v>
      </c>
      <c r="AC41" s="121">
        <f>+SUM(K41,T41)</f>
        <v>967869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26</v>
      </c>
      <c r="B42" s="120" t="s">
        <v>363</v>
      </c>
      <c r="C42" s="119" t="s">
        <v>364</v>
      </c>
      <c r="D42" s="121">
        <f>SUM(E42,+L42)</f>
        <v>54281</v>
      </c>
      <c r="E42" s="121">
        <f>+SUM(F42:I42,K42)</f>
        <v>54281</v>
      </c>
      <c r="F42" s="121">
        <v>0</v>
      </c>
      <c r="G42" s="121">
        <v>19140</v>
      </c>
      <c r="H42" s="121">
        <v>0</v>
      </c>
      <c r="I42" s="121">
        <v>0</v>
      </c>
      <c r="J42" s="121">
        <v>285855</v>
      </c>
      <c r="K42" s="121">
        <v>35141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54281</v>
      </c>
      <c r="W42" s="121">
        <f>+SUM(E42,N42)</f>
        <v>54281</v>
      </c>
      <c r="X42" s="121">
        <f>+SUM(F42,O42)</f>
        <v>0</v>
      </c>
      <c r="Y42" s="121">
        <f>+SUM(G42,P42)</f>
        <v>19140</v>
      </c>
      <c r="Z42" s="121">
        <f>+SUM(H42,Q42)</f>
        <v>0</v>
      </c>
      <c r="AA42" s="121">
        <f>+SUM(I42,R42)</f>
        <v>0</v>
      </c>
      <c r="AB42" s="121">
        <f>+SUM(J42,S42)</f>
        <v>285855</v>
      </c>
      <c r="AC42" s="121">
        <f>+SUM(K42,T42)</f>
        <v>35141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SUM(E43,+L43)</f>
        <v>305328</v>
      </c>
      <c r="E43" s="121">
        <f>+SUM(F43:I43,K43)</f>
        <v>305328</v>
      </c>
      <c r="F43" s="121">
        <v>0</v>
      </c>
      <c r="G43" s="121">
        <v>0</v>
      </c>
      <c r="H43" s="121">
        <v>0</v>
      </c>
      <c r="I43" s="121">
        <v>303108</v>
      </c>
      <c r="J43" s="121">
        <v>843206</v>
      </c>
      <c r="K43" s="121">
        <v>2220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305328</v>
      </c>
      <c r="W43" s="121">
        <f>+SUM(E43,N43)</f>
        <v>305328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303108</v>
      </c>
      <c r="AB43" s="121">
        <f>+SUM(J43,S43)</f>
        <v>843206</v>
      </c>
      <c r="AC43" s="121">
        <f>+SUM(K43,T43)</f>
        <v>2220</v>
      </c>
      <c r="AD43" s="121">
        <f>+SUM(L43,U43)</f>
        <v>0</v>
      </c>
      <c r="AE43" s="209" t="s">
        <v>326</v>
      </c>
      <c r="AF43" s="208"/>
    </row>
    <row r="44" spans="1:32" s="136" customFormat="1" ht="13.5" customHeight="1" x14ac:dyDescent="0.15">
      <c r="A44" s="119" t="s">
        <v>26</v>
      </c>
      <c r="B44" s="120" t="s">
        <v>385</v>
      </c>
      <c r="C44" s="119" t="s">
        <v>386</v>
      </c>
      <c r="D44" s="121">
        <f>SUM(E44,+L44)</f>
        <v>85340</v>
      </c>
      <c r="E44" s="121">
        <f>+SUM(F44:I44,K44)</f>
        <v>38002</v>
      </c>
      <c r="F44" s="121">
        <v>0</v>
      </c>
      <c r="G44" s="121">
        <v>0</v>
      </c>
      <c r="H44" s="121">
        <v>0</v>
      </c>
      <c r="I44" s="121">
        <v>33066</v>
      </c>
      <c r="J44" s="121">
        <v>656144</v>
      </c>
      <c r="K44" s="121">
        <v>4936</v>
      </c>
      <c r="L44" s="121">
        <v>47338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85340</v>
      </c>
      <c r="W44" s="121">
        <f>+SUM(E44,N44)</f>
        <v>38002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33066</v>
      </c>
      <c r="AB44" s="121">
        <f>+SUM(J44,S44)</f>
        <v>656144</v>
      </c>
      <c r="AC44" s="121">
        <f>+SUM(K44,T44)</f>
        <v>4936</v>
      </c>
      <c r="AD44" s="121">
        <f>+SUM(L44,U44)</f>
        <v>47338</v>
      </c>
      <c r="AE44" s="209" t="s">
        <v>326</v>
      </c>
      <c r="AF44" s="208"/>
    </row>
    <row r="45" spans="1:32" s="136" customFormat="1" ht="13.5" customHeight="1" x14ac:dyDescent="0.15">
      <c r="A45" s="119" t="s">
        <v>26</v>
      </c>
      <c r="B45" s="120" t="s">
        <v>359</v>
      </c>
      <c r="C45" s="119" t="s">
        <v>360</v>
      </c>
      <c r="D45" s="121">
        <f>SUM(E45,+L45)</f>
        <v>201766</v>
      </c>
      <c r="E45" s="121">
        <f>+SUM(F45:I45,K45)</f>
        <v>170033</v>
      </c>
      <c r="F45" s="121">
        <v>0</v>
      </c>
      <c r="G45" s="121">
        <v>0</v>
      </c>
      <c r="H45" s="121">
        <v>0</v>
      </c>
      <c r="I45" s="121">
        <v>142775</v>
      </c>
      <c r="J45" s="121">
        <v>627639</v>
      </c>
      <c r="K45" s="121">
        <v>27258</v>
      </c>
      <c r="L45" s="121">
        <v>31733</v>
      </c>
      <c r="M45" s="121">
        <f>SUM(N45,+U45)</f>
        <v>142697</v>
      </c>
      <c r="N45" s="121">
        <f>+SUM(O45:R45,T45)</f>
        <v>232</v>
      </c>
      <c r="O45" s="121">
        <v>0</v>
      </c>
      <c r="P45" s="121">
        <v>0</v>
      </c>
      <c r="Q45" s="121">
        <v>0</v>
      </c>
      <c r="R45" s="121">
        <v>0</v>
      </c>
      <c r="S45" s="121">
        <v>591905</v>
      </c>
      <c r="T45" s="121">
        <v>232</v>
      </c>
      <c r="U45" s="121">
        <v>142465</v>
      </c>
      <c r="V45" s="121">
        <f>+SUM(D45,M45)</f>
        <v>344463</v>
      </c>
      <c r="W45" s="121">
        <f>+SUM(E45,N45)</f>
        <v>170265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142775</v>
      </c>
      <c r="AB45" s="121">
        <f>+SUM(J45,S45)</f>
        <v>1219544</v>
      </c>
      <c r="AC45" s="121">
        <f>+SUM(K45,T45)</f>
        <v>27490</v>
      </c>
      <c r="AD45" s="121">
        <f>+SUM(L45,U45)</f>
        <v>174198</v>
      </c>
      <c r="AE45" s="209" t="s">
        <v>326</v>
      </c>
      <c r="AF45" s="208"/>
    </row>
    <row r="46" spans="1:32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286452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286452</v>
      </c>
      <c r="AC46" s="121">
        <f>+SUM(K46,T46)</f>
        <v>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SUM(E47,+L47)</f>
        <v>458461</v>
      </c>
      <c r="E47" s="121">
        <f>+SUM(F47:I47,K47)</f>
        <v>370763</v>
      </c>
      <c r="F47" s="121">
        <v>12294</v>
      </c>
      <c r="G47" s="121">
        <v>0</v>
      </c>
      <c r="H47" s="121">
        <v>0</v>
      </c>
      <c r="I47" s="121">
        <v>235732</v>
      </c>
      <c r="J47" s="121">
        <v>906359</v>
      </c>
      <c r="K47" s="121">
        <v>122737</v>
      </c>
      <c r="L47" s="121">
        <v>87698</v>
      </c>
      <c r="M47" s="121">
        <f>SUM(N47,+U47)</f>
        <v>11012</v>
      </c>
      <c r="N47" s="121">
        <f>+SUM(O47:R47,T47)</f>
        <v>4736</v>
      </c>
      <c r="O47" s="121">
        <v>0</v>
      </c>
      <c r="P47" s="121">
        <v>0</v>
      </c>
      <c r="Q47" s="121">
        <v>0</v>
      </c>
      <c r="R47" s="121">
        <v>4640</v>
      </c>
      <c r="S47" s="121">
        <v>407344</v>
      </c>
      <c r="T47" s="121">
        <v>96</v>
      </c>
      <c r="U47" s="121">
        <v>6276</v>
      </c>
      <c r="V47" s="121">
        <f>+SUM(D47,M47)</f>
        <v>469473</v>
      </c>
      <c r="W47" s="121">
        <f>+SUM(E47,N47)</f>
        <v>375499</v>
      </c>
      <c r="X47" s="121">
        <f>+SUM(F47,O47)</f>
        <v>12294</v>
      </c>
      <c r="Y47" s="121">
        <f>+SUM(G47,P47)</f>
        <v>0</v>
      </c>
      <c r="Z47" s="121">
        <f>+SUM(H47,Q47)</f>
        <v>0</v>
      </c>
      <c r="AA47" s="121">
        <f>+SUM(I47,R47)</f>
        <v>240372</v>
      </c>
      <c r="AB47" s="121">
        <f>+SUM(J47,S47)</f>
        <v>1313703</v>
      </c>
      <c r="AC47" s="121">
        <f>+SUM(K47,T47)</f>
        <v>122833</v>
      </c>
      <c r="AD47" s="121">
        <f>+SUM(L47,U47)</f>
        <v>93974</v>
      </c>
      <c r="AE47" s="209" t="s">
        <v>326</v>
      </c>
      <c r="AF47" s="208"/>
    </row>
    <row r="48" spans="1:32" s="136" customFormat="1" ht="13.5" customHeight="1" x14ac:dyDescent="0.15">
      <c r="A48" s="119" t="s">
        <v>26</v>
      </c>
      <c r="B48" s="120" t="s">
        <v>353</v>
      </c>
      <c r="C48" s="119" t="s">
        <v>354</v>
      </c>
      <c r="D48" s="121">
        <f>SUM(E48,+L48)</f>
        <v>14304</v>
      </c>
      <c r="E48" s="121">
        <f>+SUM(F48:I48,K48)</f>
        <v>14304</v>
      </c>
      <c r="F48" s="121">
        <v>14304</v>
      </c>
      <c r="G48" s="121">
        <v>0</v>
      </c>
      <c r="H48" s="121">
        <v>0</v>
      </c>
      <c r="I48" s="121">
        <v>0</v>
      </c>
      <c r="J48" s="121">
        <v>98602</v>
      </c>
      <c r="K48" s="121">
        <v>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f>+SUM(D48,M48)</f>
        <v>14304</v>
      </c>
      <c r="W48" s="121">
        <f>+SUM(E48,N48)</f>
        <v>14304</v>
      </c>
      <c r="X48" s="121">
        <f>+SUM(F48,O48)</f>
        <v>14304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98602</v>
      </c>
      <c r="AC48" s="121">
        <f>+SUM(K48,T48)</f>
        <v>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8">
    <sortCondition ref="A8:A48"/>
    <sortCondition ref="B8:B48"/>
    <sortCondition ref="C8:C4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7" man="1"/>
    <brk id="21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275</v>
      </c>
      <c r="D7" s="140">
        <f>+SUM(E7,J7)</f>
        <v>3715716</v>
      </c>
      <c r="E7" s="140">
        <f>+SUM(F7:I7)</f>
        <v>3685417</v>
      </c>
      <c r="F7" s="140">
        <f t="shared" ref="F7:K7" si="0">SUM(F$8:F$257)</f>
        <v>107580</v>
      </c>
      <c r="G7" s="140">
        <f t="shared" si="0"/>
        <v>2586379</v>
      </c>
      <c r="H7" s="140">
        <f t="shared" si="0"/>
        <v>984698</v>
      </c>
      <c r="I7" s="140">
        <f t="shared" si="0"/>
        <v>6760</v>
      </c>
      <c r="J7" s="140">
        <f t="shared" si="0"/>
        <v>30299</v>
      </c>
      <c r="K7" s="140">
        <f t="shared" si="0"/>
        <v>2098264</v>
      </c>
      <c r="L7" s="140">
        <f>+SUM(M7,R7,V7,W7,AC7)</f>
        <v>24675656</v>
      </c>
      <c r="M7" s="140">
        <f>+SUM(N7:Q7)</f>
        <v>4576470</v>
      </c>
      <c r="N7" s="140">
        <f>SUM(N$8:N$257)</f>
        <v>1631256</v>
      </c>
      <c r="O7" s="140">
        <f>SUM(O$8:O$257)</f>
        <v>2126024</v>
      </c>
      <c r="P7" s="140">
        <f>SUM(P$8:P$257)</f>
        <v>691061</v>
      </c>
      <c r="Q7" s="140">
        <f>SUM(Q$8:Q$257)</f>
        <v>128129</v>
      </c>
      <c r="R7" s="140">
        <f>+SUM(S7:U7)</f>
        <v>3176469</v>
      </c>
      <c r="S7" s="140">
        <f>SUM(S$8:S$257)</f>
        <v>582183</v>
      </c>
      <c r="T7" s="140">
        <f>SUM(T$8:T$257)</f>
        <v>2285111</v>
      </c>
      <c r="U7" s="140">
        <f>SUM(U$8:U$257)</f>
        <v>309175</v>
      </c>
      <c r="V7" s="140">
        <f>SUM(V$8:V$257)</f>
        <v>137545</v>
      </c>
      <c r="W7" s="140">
        <f>+SUM(X7:AA7)</f>
        <v>16746531</v>
      </c>
      <c r="X7" s="140">
        <f t="shared" ref="X7:AD7" si="1">SUM(X$8:X$257)</f>
        <v>6677844</v>
      </c>
      <c r="Y7" s="140">
        <f t="shared" si="1"/>
        <v>9481307</v>
      </c>
      <c r="Z7" s="140">
        <f t="shared" si="1"/>
        <v>397497</v>
      </c>
      <c r="AA7" s="140">
        <f t="shared" si="1"/>
        <v>189883</v>
      </c>
      <c r="AB7" s="140">
        <f t="shared" si="1"/>
        <v>3323567</v>
      </c>
      <c r="AC7" s="140">
        <f t="shared" si="1"/>
        <v>38641</v>
      </c>
      <c r="AD7" s="140">
        <f t="shared" si="1"/>
        <v>2443190</v>
      </c>
      <c r="AE7" s="140">
        <f>+SUM(D7,L7,AD7)</f>
        <v>30834562</v>
      </c>
      <c r="AF7" s="140">
        <f>+SUM(AG7,AL7)</f>
        <v>126994</v>
      </c>
      <c r="AG7" s="140">
        <f>+SUM(AH7:AK7)</f>
        <v>126994</v>
      </c>
      <c r="AH7" s="140">
        <f t="shared" ref="AH7:AM7" si="2">SUM(AH$8:AH$257)</f>
        <v>0</v>
      </c>
      <c r="AI7" s="140">
        <f t="shared" si="2"/>
        <v>43670</v>
      </c>
      <c r="AJ7" s="140">
        <f t="shared" si="2"/>
        <v>0</v>
      </c>
      <c r="AK7" s="140">
        <f t="shared" si="2"/>
        <v>83324</v>
      </c>
      <c r="AL7" s="140">
        <f t="shared" si="2"/>
        <v>0</v>
      </c>
      <c r="AM7" s="140">
        <f t="shared" si="2"/>
        <v>0</v>
      </c>
      <c r="AN7" s="140">
        <f>+SUM(AO7,AT7,AX7,AY7,BE7)</f>
        <v>4782131</v>
      </c>
      <c r="AO7" s="140">
        <f>+SUM(AP7:AS7)</f>
        <v>601058</v>
      </c>
      <c r="AP7" s="140">
        <f>SUM(AP$8:AP$257)</f>
        <v>406730</v>
      </c>
      <c r="AQ7" s="140">
        <f>SUM(AQ$8:AQ$257)</f>
        <v>104390</v>
      </c>
      <c r="AR7" s="140">
        <f>SUM(AR$8:AR$257)</f>
        <v>48533</v>
      </c>
      <c r="AS7" s="140">
        <f>SUM(AS$8:AS$257)</f>
        <v>41405</v>
      </c>
      <c r="AT7" s="140">
        <f>+SUM(AU7:AW7)</f>
        <v>1272406</v>
      </c>
      <c r="AU7" s="140">
        <f>SUM(AU$8:AU$257)</f>
        <v>55496</v>
      </c>
      <c r="AV7" s="140">
        <f>SUM(AV$8:AV$257)</f>
        <v>1125514</v>
      </c>
      <c r="AW7" s="140">
        <f>SUM(AW$8:AW$257)</f>
        <v>91396</v>
      </c>
      <c r="AX7" s="140">
        <f>SUM(AX$8:AX$257)</f>
        <v>0</v>
      </c>
      <c r="AY7" s="140">
        <f>+SUM(AZ7:BC7)</f>
        <v>2904855</v>
      </c>
      <c r="AZ7" s="140">
        <f t="shared" ref="AZ7:BF7" si="3">SUM(AZ$8:AZ$257)</f>
        <v>455869</v>
      </c>
      <c r="BA7" s="140">
        <f t="shared" si="3"/>
        <v>2304494</v>
      </c>
      <c r="BB7" s="140">
        <f t="shared" si="3"/>
        <v>29876</v>
      </c>
      <c r="BC7" s="140">
        <f t="shared" si="3"/>
        <v>114616</v>
      </c>
      <c r="BD7" s="140">
        <f t="shared" si="3"/>
        <v>2473703</v>
      </c>
      <c r="BE7" s="140">
        <f t="shared" si="3"/>
        <v>3812</v>
      </c>
      <c r="BF7" s="140">
        <f t="shared" si="3"/>
        <v>429200</v>
      </c>
      <c r="BG7" s="140">
        <f>+SUM(BF7,AN7,AF7)</f>
        <v>5338325</v>
      </c>
      <c r="BH7" s="140">
        <f t="shared" ref="BH7:CI7" si="4">SUM(D7,AF7)</f>
        <v>3842710</v>
      </c>
      <c r="BI7" s="140">
        <f t="shared" si="4"/>
        <v>3812411</v>
      </c>
      <c r="BJ7" s="140">
        <f t="shared" si="4"/>
        <v>107580</v>
      </c>
      <c r="BK7" s="140">
        <f t="shared" si="4"/>
        <v>2630049</v>
      </c>
      <c r="BL7" s="140">
        <f t="shared" si="4"/>
        <v>984698</v>
      </c>
      <c r="BM7" s="140">
        <f t="shared" si="4"/>
        <v>90084</v>
      </c>
      <c r="BN7" s="140">
        <f t="shared" si="4"/>
        <v>30299</v>
      </c>
      <c r="BO7" s="140">
        <f t="shared" si="4"/>
        <v>2098264</v>
      </c>
      <c r="BP7" s="140">
        <f t="shared" si="4"/>
        <v>29457787</v>
      </c>
      <c r="BQ7" s="140">
        <f t="shared" si="4"/>
        <v>5177528</v>
      </c>
      <c r="BR7" s="140">
        <f t="shared" si="4"/>
        <v>2037986</v>
      </c>
      <c r="BS7" s="140">
        <f t="shared" si="4"/>
        <v>2230414</v>
      </c>
      <c r="BT7" s="140">
        <f t="shared" si="4"/>
        <v>739594</v>
      </c>
      <c r="BU7" s="140">
        <f t="shared" si="4"/>
        <v>169534</v>
      </c>
      <c r="BV7" s="140">
        <f t="shared" si="4"/>
        <v>4448875</v>
      </c>
      <c r="BW7" s="140">
        <f t="shared" si="4"/>
        <v>637679</v>
      </c>
      <c r="BX7" s="140">
        <f t="shared" si="4"/>
        <v>3410625</v>
      </c>
      <c r="BY7" s="140">
        <f t="shared" si="4"/>
        <v>400571</v>
      </c>
      <c r="BZ7" s="140">
        <f t="shared" si="4"/>
        <v>137545</v>
      </c>
      <c r="CA7" s="140">
        <f t="shared" si="4"/>
        <v>19651386</v>
      </c>
      <c r="CB7" s="140">
        <f t="shared" si="4"/>
        <v>7133713</v>
      </c>
      <c r="CC7" s="140">
        <f t="shared" si="4"/>
        <v>11785801</v>
      </c>
      <c r="CD7" s="140">
        <f t="shared" si="4"/>
        <v>427373</v>
      </c>
      <c r="CE7" s="140">
        <f t="shared" si="4"/>
        <v>304499</v>
      </c>
      <c r="CF7" s="140">
        <f t="shared" si="4"/>
        <v>5797270</v>
      </c>
      <c r="CG7" s="140">
        <f t="shared" si="4"/>
        <v>42453</v>
      </c>
      <c r="CH7" s="140">
        <f t="shared" si="4"/>
        <v>2872390</v>
      </c>
      <c r="CI7" s="140">
        <f t="shared" si="4"/>
        <v>36172887</v>
      </c>
    </row>
    <row r="8" spans="1:8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4531624</v>
      </c>
      <c r="M8" s="121">
        <f>+SUM(N8:Q8)</f>
        <v>562185</v>
      </c>
      <c r="N8" s="121">
        <v>249569</v>
      </c>
      <c r="O8" s="121">
        <v>263835</v>
      </c>
      <c r="P8" s="121">
        <v>48781</v>
      </c>
      <c r="Q8" s="121">
        <v>0</v>
      </c>
      <c r="R8" s="121">
        <f>+SUM(S8:U8)</f>
        <v>325163</v>
      </c>
      <c r="S8" s="121">
        <v>26602</v>
      </c>
      <c r="T8" s="121">
        <v>246214</v>
      </c>
      <c r="U8" s="121">
        <v>52347</v>
      </c>
      <c r="V8" s="121">
        <v>0</v>
      </c>
      <c r="W8" s="121">
        <f>+SUM(X8:AA8)</f>
        <v>3644276</v>
      </c>
      <c r="X8" s="121">
        <v>1829757</v>
      </c>
      <c r="Y8" s="121">
        <v>1646798</v>
      </c>
      <c r="Z8" s="121">
        <v>167721</v>
      </c>
      <c r="AA8" s="121">
        <v>0</v>
      </c>
      <c r="AB8" s="121">
        <v>0</v>
      </c>
      <c r="AC8" s="121">
        <v>0</v>
      </c>
      <c r="AD8" s="121">
        <v>133920</v>
      </c>
      <c r="AE8" s="121">
        <f>+SUM(D8,L8,AD8)</f>
        <v>4665544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665883</v>
      </c>
      <c r="AO8" s="121">
        <f>+SUM(AP8:AS8)</f>
        <v>75063</v>
      </c>
      <c r="AP8" s="121">
        <v>75063</v>
      </c>
      <c r="AQ8" s="121">
        <v>0</v>
      </c>
      <c r="AR8" s="121">
        <v>0</v>
      </c>
      <c r="AS8" s="121">
        <v>0</v>
      </c>
      <c r="AT8" s="121">
        <f>+SUM(AU8:AW8)</f>
        <v>166445</v>
      </c>
      <c r="AU8" s="121">
        <v>0</v>
      </c>
      <c r="AV8" s="121">
        <v>166445</v>
      </c>
      <c r="AW8" s="121">
        <v>0</v>
      </c>
      <c r="AX8" s="121">
        <v>0</v>
      </c>
      <c r="AY8" s="121">
        <f>+SUM(AZ8:BC8)</f>
        <v>424375</v>
      </c>
      <c r="AZ8" s="121">
        <v>1398</v>
      </c>
      <c r="BA8" s="121">
        <v>419189</v>
      </c>
      <c r="BB8" s="121">
        <v>3774</v>
      </c>
      <c r="BC8" s="121">
        <v>14</v>
      </c>
      <c r="BD8" s="121">
        <v>0</v>
      </c>
      <c r="BE8" s="121">
        <v>0</v>
      </c>
      <c r="BF8" s="121">
        <v>34612</v>
      </c>
      <c r="BG8" s="121">
        <f>+SUM(BF8,AN8,AF8)</f>
        <v>700495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5197507</v>
      </c>
      <c r="BQ8" s="121">
        <f>SUM(M8,AO8)</f>
        <v>637248</v>
      </c>
      <c r="BR8" s="121">
        <f>SUM(N8,AP8)</f>
        <v>324632</v>
      </c>
      <c r="BS8" s="121">
        <f>SUM(O8,AQ8)</f>
        <v>263835</v>
      </c>
      <c r="BT8" s="121">
        <f>SUM(P8,AR8)</f>
        <v>48781</v>
      </c>
      <c r="BU8" s="121">
        <f>SUM(Q8,AS8)</f>
        <v>0</v>
      </c>
      <c r="BV8" s="121">
        <f>SUM(R8,AT8)</f>
        <v>491608</v>
      </c>
      <c r="BW8" s="121">
        <f>SUM(S8,AU8)</f>
        <v>26602</v>
      </c>
      <c r="BX8" s="121">
        <f>SUM(T8,AV8)</f>
        <v>412659</v>
      </c>
      <c r="BY8" s="121">
        <f>SUM(U8,AW8)</f>
        <v>52347</v>
      </c>
      <c r="BZ8" s="121">
        <f>SUM(V8,AX8)</f>
        <v>0</v>
      </c>
      <c r="CA8" s="121">
        <f>SUM(W8,AY8)</f>
        <v>4068651</v>
      </c>
      <c r="CB8" s="121">
        <f>SUM(X8,AZ8)</f>
        <v>1831155</v>
      </c>
      <c r="CC8" s="121">
        <f>SUM(Y8,BA8)</f>
        <v>2065987</v>
      </c>
      <c r="CD8" s="121">
        <f>SUM(Z8,BB8)</f>
        <v>171495</v>
      </c>
      <c r="CE8" s="121">
        <f>SUM(AA8,BC8)</f>
        <v>14</v>
      </c>
      <c r="CF8" s="121">
        <f>SUM(AB8,BD8)</f>
        <v>0</v>
      </c>
      <c r="CG8" s="121">
        <f>SUM(AC8,BE8)</f>
        <v>0</v>
      </c>
      <c r="CH8" s="121">
        <f>SUM(AD8,BF8)</f>
        <v>168532</v>
      </c>
      <c r="CI8" s="121">
        <f>SUM(AE8,BG8)</f>
        <v>5366039</v>
      </c>
    </row>
    <row r="9" spans="1:8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+SUM(E9,J9)</f>
        <v>392736</v>
      </c>
      <c r="E9" s="121">
        <f>+SUM(F9:I9)</f>
        <v>392736</v>
      </c>
      <c r="F9" s="121">
        <v>0</v>
      </c>
      <c r="G9" s="121">
        <v>392736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3104257</v>
      </c>
      <c r="M9" s="121">
        <f>+SUM(N9:Q9)</f>
        <v>711038</v>
      </c>
      <c r="N9" s="121">
        <v>151439</v>
      </c>
      <c r="O9" s="121">
        <v>559599</v>
      </c>
      <c r="P9" s="121">
        <v>0</v>
      </c>
      <c r="Q9" s="121">
        <v>0</v>
      </c>
      <c r="R9" s="121">
        <f>+SUM(S9:U9)</f>
        <v>146784</v>
      </c>
      <c r="S9" s="121">
        <v>100144</v>
      </c>
      <c r="T9" s="121">
        <v>13834</v>
      </c>
      <c r="U9" s="121">
        <v>32806</v>
      </c>
      <c r="V9" s="121">
        <v>56238</v>
      </c>
      <c r="W9" s="121">
        <f>+SUM(X9:AA9)</f>
        <v>2189518</v>
      </c>
      <c r="X9" s="121">
        <v>282716</v>
      </c>
      <c r="Y9" s="121">
        <v>1808773</v>
      </c>
      <c r="Z9" s="121">
        <v>92780</v>
      </c>
      <c r="AA9" s="121">
        <v>5249</v>
      </c>
      <c r="AB9" s="121">
        <v>0</v>
      </c>
      <c r="AC9" s="121">
        <v>679</v>
      </c>
      <c r="AD9" s="121">
        <v>0</v>
      </c>
      <c r="AE9" s="121">
        <f>+SUM(D9,L9,AD9)</f>
        <v>3496993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347568</v>
      </c>
      <c r="AO9" s="121">
        <f>+SUM(AP9:AS9)</f>
        <v>12047</v>
      </c>
      <c r="AP9" s="121">
        <v>12047</v>
      </c>
      <c r="AQ9" s="121">
        <v>0</v>
      </c>
      <c r="AR9" s="121">
        <v>0</v>
      </c>
      <c r="AS9" s="121">
        <v>0</v>
      </c>
      <c r="AT9" s="121">
        <f>+SUM(AU9:AW9)</f>
        <v>7461</v>
      </c>
      <c r="AU9" s="121">
        <v>7461</v>
      </c>
      <c r="AV9" s="121">
        <v>0</v>
      </c>
      <c r="AW9" s="121">
        <v>0</v>
      </c>
      <c r="AX9" s="121">
        <v>0</v>
      </c>
      <c r="AY9" s="121">
        <f>+SUM(AZ9:BC9)</f>
        <v>328060</v>
      </c>
      <c r="AZ9" s="121">
        <v>328060</v>
      </c>
      <c r="BA9" s="121">
        <v>0</v>
      </c>
      <c r="BB9" s="121">
        <v>0</v>
      </c>
      <c r="BC9" s="121">
        <v>0</v>
      </c>
      <c r="BD9" s="121">
        <v>281475</v>
      </c>
      <c r="BE9" s="121">
        <v>0</v>
      </c>
      <c r="BF9" s="121">
        <v>0</v>
      </c>
      <c r="BG9" s="121">
        <f>+SUM(BF9,AN9,AF9)</f>
        <v>347568</v>
      </c>
      <c r="BH9" s="121">
        <f>SUM(D9,AF9)</f>
        <v>392736</v>
      </c>
      <c r="BI9" s="121">
        <f>SUM(E9,AG9)</f>
        <v>392736</v>
      </c>
      <c r="BJ9" s="121">
        <f>SUM(F9,AH9)</f>
        <v>0</v>
      </c>
      <c r="BK9" s="121">
        <f>SUM(G9,AI9)</f>
        <v>392736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3451825</v>
      </c>
      <c r="BQ9" s="121">
        <f>SUM(M9,AO9)</f>
        <v>723085</v>
      </c>
      <c r="BR9" s="121">
        <f>SUM(N9,AP9)</f>
        <v>163486</v>
      </c>
      <c r="BS9" s="121">
        <f>SUM(O9,AQ9)</f>
        <v>559599</v>
      </c>
      <c r="BT9" s="121">
        <f>SUM(P9,AR9)</f>
        <v>0</v>
      </c>
      <c r="BU9" s="121">
        <f>SUM(Q9,AS9)</f>
        <v>0</v>
      </c>
      <c r="BV9" s="121">
        <f>SUM(R9,AT9)</f>
        <v>154245</v>
      </c>
      <c r="BW9" s="121">
        <f>SUM(S9,AU9)</f>
        <v>107605</v>
      </c>
      <c r="BX9" s="121">
        <f>SUM(T9,AV9)</f>
        <v>13834</v>
      </c>
      <c r="BY9" s="121">
        <f>SUM(U9,AW9)</f>
        <v>32806</v>
      </c>
      <c r="BZ9" s="121">
        <f>SUM(V9,AX9)</f>
        <v>56238</v>
      </c>
      <c r="CA9" s="121">
        <f>SUM(W9,AY9)</f>
        <v>2517578</v>
      </c>
      <c r="CB9" s="121">
        <f>SUM(X9,AZ9)</f>
        <v>610776</v>
      </c>
      <c r="CC9" s="121">
        <f>SUM(Y9,BA9)</f>
        <v>1808773</v>
      </c>
      <c r="CD9" s="121">
        <f>SUM(Z9,BB9)</f>
        <v>92780</v>
      </c>
      <c r="CE9" s="121">
        <f>SUM(AA9,BC9)</f>
        <v>5249</v>
      </c>
      <c r="CF9" s="121">
        <f>SUM(AB9,BD9)</f>
        <v>281475</v>
      </c>
      <c r="CG9" s="121">
        <f>SUM(AC9,BE9)</f>
        <v>679</v>
      </c>
      <c r="CH9" s="121">
        <f>SUM(AD9,BF9)</f>
        <v>0</v>
      </c>
      <c r="CI9" s="121">
        <f>SUM(AE9,BG9)</f>
        <v>3844561</v>
      </c>
    </row>
    <row r="10" spans="1:8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+SUM(E10,J10)</f>
        <v>206</v>
      </c>
      <c r="E10" s="121">
        <f>+SUM(F10:I10)</f>
        <v>206</v>
      </c>
      <c r="F10" s="121">
        <v>206</v>
      </c>
      <c r="G10" s="121">
        <v>0</v>
      </c>
      <c r="H10" s="121">
        <v>0</v>
      </c>
      <c r="I10" s="121">
        <v>0</v>
      </c>
      <c r="J10" s="121">
        <v>0</v>
      </c>
      <c r="K10" s="121">
        <v>54550</v>
      </c>
      <c r="L10" s="121">
        <f>+SUM(M10,R10,V10,W10,AC10)</f>
        <v>918359</v>
      </c>
      <c r="M10" s="121">
        <f>+SUM(N10:Q10)</f>
        <v>260904</v>
      </c>
      <c r="N10" s="121">
        <v>60098</v>
      </c>
      <c r="O10" s="121">
        <v>197603</v>
      </c>
      <c r="P10" s="121">
        <v>0</v>
      </c>
      <c r="Q10" s="121">
        <v>3203</v>
      </c>
      <c r="R10" s="121">
        <f>+SUM(S10:U10)</f>
        <v>27404</v>
      </c>
      <c r="S10" s="121">
        <v>16920</v>
      </c>
      <c r="T10" s="121">
        <v>1568</v>
      </c>
      <c r="U10" s="121">
        <v>8916</v>
      </c>
      <c r="V10" s="121">
        <v>4479</v>
      </c>
      <c r="W10" s="121">
        <f>+SUM(X10:AA10)</f>
        <v>624527</v>
      </c>
      <c r="X10" s="121">
        <v>619927</v>
      </c>
      <c r="Y10" s="121">
        <v>611</v>
      </c>
      <c r="Z10" s="121">
        <v>2693</v>
      </c>
      <c r="AA10" s="121">
        <v>1296</v>
      </c>
      <c r="AB10" s="121">
        <v>587266</v>
      </c>
      <c r="AC10" s="121">
        <v>1045</v>
      </c>
      <c r="AD10" s="121">
        <v>375682</v>
      </c>
      <c r="AE10" s="121">
        <f>+SUM(D10,L10,AD10)</f>
        <v>1294247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331351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206</v>
      </c>
      <c r="BI10" s="121">
        <f>SUM(E10,AG10)</f>
        <v>206</v>
      </c>
      <c r="BJ10" s="121">
        <f>SUM(F10,AH10)</f>
        <v>206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54550</v>
      </c>
      <c r="BP10" s="121">
        <f>SUM(L10,AN10)</f>
        <v>918359</v>
      </c>
      <c r="BQ10" s="121">
        <f>SUM(M10,AO10)</f>
        <v>260904</v>
      </c>
      <c r="BR10" s="121">
        <f>SUM(N10,AP10)</f>
        <v>60098</v>
      </c>
      <c r="BS10" s="121">
        <f>SUM(O10,AQ10)</f>
        <v>197603</v>
      </c>
      <c r="BT10" s="121">
        <f>SUM(P10,AR10)</f>
        <v>0</v>
      </c>
      <c r="BU10" s="121">
        <f>SUM(Q10,AS10)</f>
        <v>3203</v>
      </c>
      <c r="BV10" s="121">
        <f>SUM(R10,AT10)</f>
        <v>27404</v>
      </c>
      <c r="BW10" s="121">
        <f>SUM(S10,AU10)</f>
        <v>16920</v>
      </c>
      <c r="BX10" s="121">
        <f>SUM(T10,AV10)</f>
        <v>1568</v>
      </c>
      <c r="BY10" s="121">
        <f>SUM(U10,AW10)</f>
        <v>8916</v>
      </c>
      <c r="BZ10" s="121">
        <f>SUM(V10,AX10)</f>
        <v>4479</v>
      </c>
      <c r="CA10" s="121">
        <f>SUM(W10,AY10)</f>
        <v>624527</v>
      </c>
      <c r="CB10" s="121">
        <f>SUM(X10,AZ10)</f>
        <v>619927</v>
      </c>
      <c r="CC10" s="121">
        <f>SUM(Y10,BA10)</f>
        <v>611</v>
      </c>
      <c r="CD10" s="121">
        <f>SUM(Z10,BB10)</f>
        <v>2693</v>
      </c>
      <c r="CE10" s="121">
        <f>SUM(AA10,BC10)</f>
        <v>1296</v>
      </c>
      <c r="CF10" s="121">
        <f>SUM(AB10,BD10)</f>
        <v>918617</v>
      </c>
      <c r="CG10" s="121">
        <f>SUM(AC10,BE10)</f>
        <v>1045</v>
      </c>
      <c r="CH10" s="121">
        <f>SUM(AD10,BF10)</f>
        <v>375682</v>
      </c>
      <c r="CI10" s="121">
        <f>SUM(AE10,BG10)</f>
        <v>1294247</v>
      </c>
    </row>
    <row r="11" spans="1:8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+SUM(E11,J11)</f>
        <v>577780</v>
      </c>
      <c r="E11" s="121">
        <f>+SUM(F11:I11)</f>
        <v>577780</v>
      </c>
      <c r="F11" s="121">
        <v>0</v>
      </c>
      <c r="G11" s="121">
        <v>0</v>
      </c>
      <c r="H11" s="121">
        <v>577780</v>
      </c>
      <c r="I11" s="121">
        <v>0</v>
      </c>
      <c r="J11" s="121">
        <v>0</v>
      </c>
      <c r="K11" s="121">
        <v>0</v>
      </c>
      <c r="L11" s="121">
        <f>+SUM(M11,R11,V11,W11,AC11)</f>
        <v>1724835</v>
      </c>
      <c r="M11" s="121">
        <f>+SUM(N11:Q11)</f>
        <v>797036</v>
      </c>
      <c r="N11" s="121">
        <v>232485</v>
      </c>
      <c r="O11" s="121">
        <v>417401</v>
      </c>
      <c r="P11" s="121">
        <v>118491</v>
      </c>
      <c r="Q11" s="121">
        <v>28659</v>
      </c>
      <c r="R11" s="121">
        <f>+SUM(S11:U11)</f>
        <v>114255</v>
      </c>
      <c r="S11" s="121">
        <v>26005</v>
      </c>
      <c r="T11" s="121">
        <v>57697</v>
      </c>
      <c r="U11" s="121">
        <v>30553</v>
      </c>
      <c r="V11" s="121">
        <v>6578</v>
      </c>
      <c r="W11" s="121">
        <f>+SUM(X11:AA11)</f>
        <v>806966</v>
      </c>
      <c r="X11" s="121">
        <v>396040</v>
      </c>
      <c r="Y11" s="121">
        <v>369201</v>
      </c>
      <c r="Z11" s="121">
        <v>16192</v>
      </c>
      <c r="AA11" s="121">
        <v>25533</v>
      </c>
      <c r="AB11" s="121">
        <v>0</v>
      </c>
      <c r="AC11" s="121">
        <v>0</v>
      </c>
      <c r="AD11" s="121">
        <v>19361</v>
      </c>
      <c r="AE11" s="121">
        <f>+SUM(D11,L11,AD11)</f>
        <v>2321976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347895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577780</v>
      </c>
      <c r="BI11" s="121">
        <f>SUM(E11,AG11)</f>
        <v>577780</v>
      </c>
      <c r="BJ11" s="121">
        <f>SUM(F11,AH11)</f>
        <v>0</v>
      </c>
      <c r="BK11" s="121">
        <f>SUM(G11,AI11)</f>
        <v>0</v>
      </c>
      <c r="BL11" s="121">
        <f>SUM(H11,AJ11)</f>
        <v>577780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1724835</v>
      </c>
      <c r="BQ11" s="121">
        <f>SUM(M11,AO11)</f>
        <v>797036</v>
      </c>
      <c r="BR11" s="121">
        <f>SUM(N11,AP11)</f>
        <v>232485</v>
      </c>
      <c r="BS11" s="121">
        <f>SUM(O11,AQ11)</f>
        <v>417401</v>
      </c>
      <c r="BT11" s="121">
        <f>SUM(P11,AR11)</f>
        <v>118491</v>
      </c>
      <c r="BU11" s="121">
        <f>SUM(Q11,AS11)</f>
        <v>28659</v>
      </c>
      <c r="BV11" s="121">
        <f>SUM(R11,AT11)</f>
        <v>114255</v>
      </c>
      <c r="BW11" s="121">
        <f>SUM(S11,AU11)</f>
        <v>26005</v>
      </c>
      <c r="BX11" s="121">
        <f>SUM(T11,AV11)</f>
        <v>57697</v>
      </c>
      <c r="BY11" s="121">
        <f>SUM(U11,AW11)</f>
        <v>30553</v>
      </c>
      <c r="BZ11" s="121">
        <f>SUM(V11,AX11)</f>
        <v>6578</v>
      </c>
      <c r="CA11" s="121">
        <f>SUM(W11,AY11)</f>
        <v>806966</v>
      </c>
      <c r="CB11" s="121">
        <f>SUM(X11,AZ11)</f>
        <v>396040</v>
      </c>
      <c r="CC11" s="121">
        <f>SUM(Y11,BA11)</f>
        <v>369201</v>
      </c>
      <c r="CD11" s="121">
        <f>SUM(Z11,BB11)</f>
        <v>16192</v>
      </c>
      <c r="CE11" s="121">
        <f>SUM(AA11,BC11)</f>
        <v>25533</v>
      </c>
      <c r="CF11" s="121">
        <f>SUM(AB11,BD11)</f>
        <v>347895</v>
      </c>
      <c r="CG11" s="121">
        <f>SUM(AC11,BE11)</f>
        <v>0</v>
      </c>
      <c r="CH11" s="121">
        <f>SUM(AD11,BF11)</f>
        <v>19361</v>
      </c>
      <c r="CI11" s="121">
        <f>SUM(AE11,BG11)</f>
        <v>2321976</v>
      </c>
    </row>
    <row r="12" spans="1:8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314343</v>
      </c>
      <c r="L12" s="121">
        <f>+SUM(M12,R12,V12,W12,AC12)</f>
        <v>613103</v>
      </c>
      <c r="M12" s="121">
        <f>+SUM(N12:Q12)</f>
        <v>48206</v>
      </c>
      <c r="N12" s="121">
        <v>11826</v>
      </c>
      <c r="O12" s="121">
        <v>36380</v>
      </c>
      <c r="P12" s="121">
        <v>0</v>
      </c>
      <c r="Q12" s="121">
        <v>0</v>
      </c>
      <c r="R12" s="121">
        <f>+SUM(S12:U12)</f>
        <v>81957</v>
      </c>
      <c r="S12" s="121">
        <v>65990</v>
      </c>
      <c r="T12" s="121">
        <v>4727</v>
      </c>
      <c r="U12" s="121">
        <v>11240</v>
      </c>
      <c r="V12" s="121">
        <v>0</v>
      </c>
      <c r="W12" s="121">
        <f>+SUM(X12:AA12)</f>
        <v>482940</v>
      </c>
      <c r="X12" s="121">
        <v>474217</v>
      </c>
      <c r="Y12" s="121">
        <v>0</v>
      </c>
      <c r="Z12" s="121">
        <v>8723</v>
      </c>
      <c r="AA12" s="121">
        <v>0</v>
      </c>
      <c r="AB12" s="121">
        <v>355993</v>
      </c>
      <c r="AC12" s="121">
        <v>0</v>
      </c>
      <c r="AD12" s="121">
        <v>554964</v>
      </c>
      <c r="AE12" s="121">
        <f>+SUM(D12,L12,AD12)</f>
        <v>1168067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18837</v>
      </c>
      <c r="AO12" s="121">
        <f>+SUM(AP12:AS12)</f>
        <v>18837</v>
      </c>
      <c r="AP12" s="121">
        <v>18837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210769</v>
      </c>
      <c r="BE12" s="121">
        <v>0</v>
      </c>
      <c r="BF12" s="121">
        <v>31781</v>
      </c>
      <c r="BG12" s="121">
        <f>+SUM(BF12,AN12,AF12)</f>
        <v>50618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314343</v>
      </c>
      <c r="BP12" s="121">
        <f>SUM(L12,AN12)</f>
        <v>631940</v>
      </c>
      <c r="BQ12" s="121">
        <f>SUM(M12,AO12)</f>
        <v>67043</v>
      </c>
      <c r="BR12" s="121">
        <f>SUM(N12,AP12)</f>
        <v>30663</v>
      </c>
      <c r="BS12" s="121">
        <f>SUM(O12,AQ12)</f>
        <v>36380</v>
      </c>
      <c r="BT12" s="121">
        <f>SUM(P12,AR12)</f>
        <v>0</v>
      </c>
      <c r="BU12" s="121">
        <f>SUM(Q12,AS12)</f>
        <v>0</v>
      </c>
      <c r="BV12" s="121">
        <f>SUM(R12,AT12)</f>
        <v>81957</v>
      </c>
      <c r="BW12" s="121">
        <f>SUM(S12,AU12)</f>
        <v>65990</v>
      </c>
      <c r="BX12" s="121">
        <f>SUM(T12,AV12)</f>
        <v>4727</v>
      </c>
      <c r="BY12" s="121">
        <f>SUM(U12,AW12)</f>
        <v>11240</v>
      </c>
      <c r="BZ12" s="121">
        <f>SUM(V12,AX12)</f>
        <v>0</v>
      </c>
      <c r="CA12" s="121">
        <f>SUM(W12,AY12)</f>
        <v>482940</v>
      </c>
      <c r="CB12" s="121">
        <f>SUM(X12,AZ12)</f>
        <v>474217</v>
      </c>
      <c r="CC12" s="121">
        <f>SUM(Y12,BA12)</f>
        <v>0</v>
      </c>
      <c r="CD12" s="121">
        <f>SUM(Z12,BB12)</f>
        <v>8723</v>
      </c>
      <c r="CE12" s="121">
        <f>SUM(AA12,BC12)</f>
        <v>0</v>
      </c>
      <c r="CF12" s="121">
        <f>SUM(AB12,BD12)</f>
        <v>566762</v>
      </c>
      <c r="CG12" s="121">
        <f>SUM(AC12,BE12)</f>
        <v>0</v>
      </c>
      <c r="CH12" s="121">
        <f>SUM(AD12,BF12)</f>
        <v>586745</v>
      </c>
      <c r="CI12" s="121">
        <f>SUM(AE12,BG12)</f>
        <v>1218685</v>
      </c>
    </row>
    <row r="13" spans="1:8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+SUM(E13,J13)</f>
        <v>261404</v>
      </c>
      <c r="E13" s="121">
        <f>+SUM(F13:I13)</f>
        <v>261404</v>
      </c>
      <c r="F13" s="121">
        <v>0</v>
      </c>
      <c r="G13" s="121">
        <v>0</v>
      </c>
      <c r="H13" s="121">
        <v>257614</v>
      </c>
      <c r="I13" s="121">
        <v>3790</v>
      </c>
      <c r="J13" s="121">
        <v>0</v>
      </c>
      <c r="K13" s="121">
        <v>0</v>
      </c>
      <c r="L13" s="121">
        <f>+SUM(M13,R13,V13,W13,AC13)</f>
        <v>3032994</v>
      </c>
      <c r="M13" s="121">
        <f>+SUM(N13:Q13)</f>
        <v>222411</v>
      </c>
      <c r="N13" s="121">
        <v>210352</v>
      </c>
      <c r="O13" s="121">
        <v>0</v>
      </c>
      <c r="P13" s="121">
        <v>11371</v>
      </c>
      <c r="Q13" s="121">
        <v>688</v>
      </c>
      <c r="R13" s="121">
        <f>+SUM(S13:U13)</f>
        <v>373929</v>
      </c>
      <c r="S13" s="121">
        <v>219</v>
      </c>
      <c r="T13" s="121">
        <v>309512</v>
      </c>
      <c r="U13" s="121">
        <v>64198</v>
      </c>
      <c r="V13" s="121">
        <v>0</v>
      </c>
      <c r="W13" s="121">
        <f>+SUM(X13:AA13)</f>
        <v>2436654</v>
      </c>
      <c r="X13" s="121">
        <v>861059</v>
      </c>
      <c r="Y13" s="121">
        <v>1427158</v>
      </c>
      <c r="Z13" s="121">
        <v>69992</v>
      </c>
      <c r="AA13" s="121">
        <v>78445</v>
      </c>
      <c r="AB13" s="121">
        <v>0</v>
      </c>
      <c r="AC13" s="121">
        <v>0</v>
      </c>
      <c r="AD13" s="121">
        <v>55879</v>
      </c>
      <c r="AE13" s="121">
        <f>+SUM(D13,L13,AD13)</f>
        <v>3350277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244500</v>
      </c>
      <c r="AO13" s="121">
        <f>+SUM(AP13:AS13)</f>
        <v>75279</v>
      </c>
      <c r="AP13" s="121">
        <v>50186</v>
      </c>
      <c r="AQ13" s="121">
        <v>0</v>
      </c>
      <c r="AR13" s="121">
        <v>25093</v>
      </c>
      <c r="AS13" s="121">
        <v>0</v>
      </c>
      <c r="AT13" s="121">
        <f>+SUM(AU13:AW13)</f>
        <v>74889</v>
      </c>
      <c r="AU13" s="121">
        <v>0</v>
      </c>
      <c r="AV13" s="121">
        <v>74889</v>
      </c>
      <c r="AW13" s="121">
        <v>0</v>
      </c>
      <c r="AX13" s="121">
        <v>0</v>
      </c>
      <c r="AY13" s="121">
        <f>+SUM(AZ13:BC13)</f>
        <v>94332</v>
      </c>
      <c r="AZ13" s="121">
        <v>0</v>
      </c>
      <c r="BA13" s="121">
        <v>70792</v>
      </c>
      <c r="BB13" s="121">
        <v>0</v>
      </c>
      <c r="BC13" s="121">
        <v>23540</v>
      </c>
      <c r="BD13" s="121">
        <v>0</v>
      </c>
      <c r="BE13" s="121">
        <v>0</v>
      </c>
      <c r="BF13" s="121">
        <v>480</v>
      </c>
      <c r="BG13" s="121">
        <f>+SUM(BF13,AN13,AF13)</f>
        <v>244980</v>
      </c>
      <c r="BH13" s="121">
        <f>SUM(D13,AF13)</f>
        <v>261404</v>
      </c>
      <c r="BI13" s="121">
        <f>SUM(E13,AG13)</f>
        <v>261404</v>
      </c>
      <c r="BJ13" s="121">
        <f>SUM(F13,AH13)</f>
        <v>0</v>
      </c>
      <c r="BK13" s="121">
        <f>SUM(G13,AI13)</f>
        <v>0</v>
      </c>
      <c r="BL13" s="121">
        <f>SUM(H13,AJ13)</f>
        <v>257614</v>
      </c>
      <c r="BM13" s="121">
        <f>SUM(I13,AK13)</f>
        <v>3790</v>
      </c>
      <c r="BN13" s="121">
        <f>SUM(J13,AL13)</f>
        <v>0</v>
      </c>
      <c r="BO13" s="121">
        <f>SUM(K13,AM13)</f>
        <v>0</v>
      </c>
      <c r="BP13" s="121">
        <f>SUM(L13,AN13)</f>
        <v>3277494</v>
      </c>
      <c r="BQ13" s="121">
        <f>SUM(M13,AO13)</f>
        <v>297690</v>
      </c>
      <c r="BR13" s="121">
        <f>SUM(N13,AP13)</f>
        <v>260538</v>
      </c>
      <c r="BS13" s="121">
        <f>SUM(O13,AQ13)</f>
        <v>0</v>
      </c>
      <c r="BT13" s="121">
        <f>SUM(P13,AR13)</f>
        <v>36464</v>
      </c>
      <c r="BU13" s="121">
        <f>SUM(Q13,AS13)</f>
        <v>688</v>
      </c>
      <c r="BV13" s="121">
        <f>SUM(R13,AT13)</f>
        <v>448818</v>
      </c>
      <c r="BW13" s="121">
        <f>SUM(S13,AU13)</f>
        <v>219</v>
      </c>
      <c r="BX13" s="121">
        <f>SUM(T13,AV13)</f>
        <v>384401</v>
      </c>
      <c r="BY13" s="121">
        <f>SUM(U13,AW13)</f>
        <v>64198</v>
      </c>
      <c r="BZ13" s="121">
        <f>SUM(V13,AX13)</f>
        <v>0</v>
      </c>
      <c r="CA13" s="121">
        <f>SUM(W13,AY13)</f>
        <v>2530986</v>
      </c>
      <c r="CB13" s="121">
        <f>SUM(X13,AZ13)</f>
        <v>861059</v>
      </c>
      <c r="CC13" s="121">
        <f>SUM(Y13,BA13)</f>
        <v>1497950</v>
      </c>
      <c r="CD13" s="121">
        <f>SUM(Z13,BB13)</f>
        <v>69992</v>
      </c>
      <c r="CE13" s="121">
        <f>SUM(AA13,BC13)</f>
        <v>101985</v>
      </c>
      <c r="CF13" s="121">
        <f>SUM(AB13,BD13)</f>
        <v>0</v>
      </c>
      <c r="CG13" s="121">
        <f>SUM(AC13,BE13)</f>
        <v>0</v>
      </c>
      <c r="CH13" s="121">
        <f>SUM(AD13,BF13)</f>
        <v>56359</v>
      </c>
      <c r="CI13" s="121">
        <f>SUM(AE13,BG13)</f>
        <v>3595257</v>
      </c>
    </row>
    <row r="14" spans="1:8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1325209</v>
      </c>
      <c r="L14" s="121">
        <f>+SUM(M14,R14,V14,W14,AC14)</f>
        <v>22126</v>
      </c>
      <c r="M14" s="121">
        <f>+SUM(N14:Q14)</f>
        <v>22126</v>
      </c>
      <c r="N14" s="121">
        <v>22126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245955</v>
      </c>
      <c r="AC14" s="121">
        <v>0</v>
      </c>
      <c r="AD14" s="121">
        <v>14845</v>
      </c>
      <c r="AE14" s="121">
        <f>+SUM(D14,L14,AD14)</f>
        <v>36971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2459</v>
      </c>
      <c r="AO14" s="121">
        <f>+SUM(AP14:AS14)</f>
        <v>2459</v>
      </c>
      <c r="AP14" s="121">
        <v>2459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199518</v>
      </c>
      <c r="BE14" s="121">
        <v>0</v>
      </c>
      <c r="BF14" s="121">
        <v>5951</v>
      </c>
      <c r="BG14" s="121">
        <f>+SUM(BF14,AN14,AF14)</f>
        <v>8410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1325209</v>
      </c>
      <c r="BP14" s="121">
        <f>SUM(L14,AN14)</f>
        <v>24585</v>
      </c>
      <c r="BQ14" s="121">
        <f>SUM(M14,AO14)</f>
        <v>24585</v>
      </c>
      <c r="BR14" s="121">
        <f>SUM(N14,AP14)</f>
        <v>24585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445473</v>
      </c>
      <c r="CG14" s="121">
        <f>SUM(AC14,BE14)</f>
        <v>0</v>
      </c>
      <c r="CH14" s="121">
        <f>SUM(AD14,BF14)</f>
        <v>20796</v>
      </c>
      <c r="CI14" s="121">
        <f>SUM(AE14,BG14)</f>
        <v>45381</v>
      </c>
    </row>
    <row r="15" spans="1:8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9906</v>
      </c>
      <c r="L15" s="121">
        <f>+SUM(M15,R15,V15,W15,AC15)</f>
        <v>446938</v>
      </c>
      <c r="M15" s="121">
        <f>+SUM(N15:Q15)</f>
        <v>81412</v>
      </c>
      <c r="N15" s="121">
        <v>11726</v>
      </c>
      <c r="O15" s="121">
        <v>32033</v>
      </c>
      <c r="P15" s="121">
        <v>37653</v>
      </c>
      <c r="Q15" s="121">
        <v>0</v>
      </c>
      <c r="R15" s="121">
        <f>+SUM(S15:U15)</f>
        <v>142013</v>
      </c>
      <c r="S15" s="121">
        <v>4357</v>
      </c>
      <c r="T15" s="121">
        <v>137656</v>
      </c>
      <c r="U15" s="121">
        <v>0</v>
      </c>
      <c r="V15" s="121">
        <v>5773</v>
      </c>
      <c r="W15" s="121">
        <f>+SUM(X15:AA15)</f>
        <v>217740</v>
      </c>
      <c r="X15" s="121">
        <v>125846</v>
      </c>
      <c r="Y15" s="121">
        <v>86225</v>
      </c>
      <c r="Z15" s="121">
        <v>5669</v>
      </c>
      <c r="AA15" s="121">
        <v>0</v>
      </c>
      <c r="AB15" s="121">
        <v>14381</v>
      </c>
      <c r="AC15" s="121">
        <v>0</v>
      </c>
      <c r="AD15" s="121">
        <v>387</v>
      </c>
      <c r="AE15" s="121">
        <f>+SUM(D15,L15,AD15)</f>
        <v>447325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256286</v>
      </c>
      <c r="AO15" s="121">
        <f>+SUM(AP15:AS15)</f>
        <v>61283</v>
      </c>
      <c r="AP15" s="121">
        <v>11726</v>
      </c>
      <c r="AQ15" s="121">
        <v>49557</v>
      </c>
      <c r="AR15" s="121">
        <v>0</v>
      </c>
      <c r="AS15" s="121">
        <v>0</v>
      </c>
      <c r="AT15" s="121">
        <f>+SUM(AU15:AW15)</f>
        <v>11853</v>
      </c>
      <c r="AU15" s="121">
        <v>5155</v>
      </c>
      <c r="AV15" s="121">
        <v>6698</v>
      </c>
      <c r="AW15" s="121">
        <v>0</v>
      </c>
      <c r="AX15" s="121">
        <v>0</v>
      </c>
      <c r="AY15" s="121">
        <f>+SUM(AZ15:BC15)</f>
        <v>183150</v>
      </c>
      <c r="AZ15" s="121">
        <v>0</v>
      </c>
      <c r="BA15" s="121">
        <v>183150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256286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9906</v>
      </c>
      <c r="BP15" s="121">
        <f>SUM(L15,AN15)</f>
        <v>703224</v>
      </c>
      <c r="BQ15" s="121">
        <f>SUM(M15,AO15)</f>
        <v>142695</v>
      </c>
      <c r="BR15" s="121">
        <f>SUM(N15,AP15)</f>
        <v>23452</v>
      </c>
      <c r="BS15" s="121">
        <f>SUM(O15,AQ15)</f>
        <v>81590</v>
      </c>
      <c r="BT15" s="121">
        <f>SUM(P15,AR15)</f>
        <v>37653</v>
      </c>
      <c r="BU15" s="121">
        <f>SUM(Q15,AS15)</f>
        <v>0</v>
      </c>
      <c r="BV15" s="121">
        <f>SUM(R15,AT15)</f>
        <v>153866</v>
      </c>
      <c r="BW15" s="121">
        <f>SUM(S15,AU15)</f>
        <v>9512</v>
      </c>
      <c r="BX15" s="121">
        <f>SUM(T15,AV15)</f>
        <v>144354</v>
      </c>
      <c r="BY15" s="121">
        <f>SUM(U15,AW15)</f>
        <v>0</v>
      </c>
      <c r="BZ15" s="121">
        <f>SUM(V15,AX15)</f>
        <v>5773</v>
      </c>
      <c r="CA15" s="121">
        <f>SUM(W15,AY15)</f>
        <v>400890</v>
      </c>
      <c r="CB15" s="121">
        <f>SUM(X15,AZ15)</f>
        <v>125846</v>
      </c>
      <c r="CC15" s="121">
        <f>SUM(Y15,BA15)</f>
        <v>269375</v>
      </c>
      <c r="CD15" s="121">
        <f>SUM(Z15,BB15)</f>
        <v>5669</v>
      </c>
      <c r="CE15" s="121">
        <f>SUM(AA15,BC15)</f>
        <v>0</v>
      </c>
      <c r="CF15" s="121">
        <f>SUM(AB15,BD15)</f>
        <v>14381</v>
      </c>
      <c r="CG15" s="121">
        <f>SUM(AC15,BE15)</f>
        <v>0</v>
      </c>
      <c r="CH15" s="121">
        <f>SUM(AD15,BF15)</f>
        <v>387</v>
      </c>
      <c r="CI15" s="121">
        <f>SUM(AE15,BG15)</f>
        <v>703611</v>
      </c>
    </row>
    <row r="16" spans="1:87" s="136" customFormat="1" ht="13.5" customHeight="1" x14ac:dyDescent="0.15">
      <c r="A16" s="119" t="s">
        <v>26</v>
      </c>
      <c r="B16" s="120" t="s">
        <v>355</v>
      </c>
      <c r="C16" s="119" t="s">
        <v>356</v>
      </c>
      <c r="D16" s="121">
        <f>+SUM(E16,J16)</f>
        <v>125400</v>
      </c>
      <c r="E16" s="121">
        <f>+SUM(F16:I16)</f>
        <v>125400</v>
      </c>
      <c r="F16" s="121">
        <v>0</v>
      </c>
      <c r="G16" s="121">
        <v>125400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1096470</v>
      </c>
      <c r="M16" s="121">
        <f>+SUM(N16:Q16)</f>
        <v>111764</v>
      </c>
      <c r="N16" s="121">
        <v>111764</v>
      </c>
      <c r="O16" s="121">
        <v>0</v>
      </c>
      <c r="P16" s="121">
        <v>0</v>
      </c>
      <c r="Q16" s="121">
        <v>0</v>
      </c>
      <c r="R16" s="121">
        <f>+SUM(S16:U16)</f>
        <v>254676</v>
      </c>
      <c r="S16" s="121">
        <v>3814</v>
      </c>
      <c r="T16" s="121">
        <v>250862</v>
      </c>
      <c r="U16" s="121">
        <v>0</v>
      </c>
      <c r="V16" s="121">
        <v>0</v>
      </c>
      <c r="W16" s="121">
        <f>+SUM(X16:AA16)</f>
        <v>726245</v>
      </c>
      <c r="X16" s="121">
        <v>153792</v>
      </c>
      <c r="Y16" s="121">
        <v>572418</v>
      </c>
      <c r="Z16" s="121">
        <v>0</v>
      </c>
      <c r="AA16" s="121">
        <v>35</v>
      </c>
      <c r="AB16" s="121">
        <v>0</v>
      </c>
      <c r="AC16" s="121">
        <v>3785</v>
      </c>
      <c r="AD16" s="121">
        <v>6469</v>
      </c>
      <c r="AE16" s="121">
        <f>+SUM(D16,L16,AD16)</f>
        <v>1228339</v>
      </c>
      <c r="AF16" s="121">
        <f>+SUM(AG16,AL16)</f>
        <v>35530</v>
      </c>
      <c r="AG16" s="121">
        <f>+SUM(AH16:AK16)</f>
        <v>35530</v>
      </c>
      <c r="AH16" s="121">
        <v>0</v>
      </c>
      <c r="AI16" s="121">
        <v>35530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76886</v>
      </c>
      <c r="AO16" s="121">
        <f>+SUM(AP16:AS16)</f>
        <v>3271</v>
      </c>
      <c r="AP16" s="121">
        <v>0</v>
      </c>
      <c r="AQ16" s="121">
        <v>0</v>
      </c>
      <c r="AR16" s="121">
        <v>3271</v>
      </c>
      <c r="AS16" s="121">
        <v>0</v>
      </c>
      <c r="AT16" s="121">
        <f>+SUM(AU16:AW16)</f>
        <v>30664</v>
      </c>
      <c r="AU16" s="121">
        <v>0</v>
      </c>
      <c r="AV16" s="121">
        <v>30664</v>
      </c>
      <c r="AW16" s="121">
        <v>0</v>
      </c>
      <c r="AX16" s="121">
        <v>0</v>
      </c>
      <c r="AY16" s="121">
        <f>+SUM(AZ16:BC16)</f>
        <v>42599</v>
      </c>
      <c r="AZ16" s="121">
        <v>0</v>
      </c>
      <c r="BA16" s="121">
        <v>42599</v>
      </c>
      <c r="BB16" s="121">
        <v>0</v>
      </c>
      <c r="BC16" s="121">
        <v>0</v>
      </c>
      <c r="BD16" s="121">
        <v>0</v>
      </c>
      <c r="BE16" s="121">
        <v>352</v>
      </c>
      <c r="BF16" s="121">
        <v>112</v>
      </c>
      <c r="BG16" s="121">
        <f>+SUM(BF16,AN16,AF16)</f>
        <v>112528</v>
      </c>
      <c r="BH16" s="121">
        <f>SUM(D16,AF16)</f>
        <v>160930</v>
      </c>
      <c r="BI16" s="121">
        <f>SUM(E16,AG16)</f>
        <v>160930</v>
      </c>
      <c r="BJ16" s="121">
        <f>SUM(F16,AH16)</f>
        <v>0</v>
      </c>
      <c r="BK16" s="121">
        <f>SUM(G16,AI16)</f>
        <v>160930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1173356</v>
      </c>
      <c r="BQ16" s="121">
        <f>SUM(M16,AO16)</f>
        <v>115035</v>
      </c>
      <c r="BR16" s="121">
        <f>SUM(N16,AP16)</f>
        <v>111764</v>
      </c>
      <c r="BS16" s="121">
        <f>SUM(O16,AQ16)</f>
        <v>0</v>
      </c>
      <c r="BT16" s="121">
        <f>SUM(P16,AR16)</f>
        <v>3271</v>
      </c>
      <c r="BU16" s="121">
        <f>SUM(Q16,AS16)</f>
        <v>0</v>
      </c>
      <c r="BV16" s="121">
        <f>SUM(R16,AT16)</f>
        <v>285340</v>
      </c>
      <c r="BW16" s="121">
        <f>SUM(S16,AU16)</f>
        <v>3814</v>
      </c>
      <c r="BX16" s="121">
        <f>SUM(T16,AV16)</f>
        <v>281526</v>
      </c>
      <c r="BY16" s="121">
        <f>SUM(U16,AW16)</f>
        <v>0</v>
      </c>
      <c r="BZ16" s="121">
        <f>SUM(V16,AX16)</f>
        <v>0</v>
      </c>
      <c r="CA16" s="121">
        <f>SUM(W16,AY16)</f>
        <v>768844</v>
      </c>
      <c r="CB16" s="121">
        <f>SUM(X16,AZ16)</f>
        <v>153792</v>
      </c>
      <c r="CC16" s="121">
        <f>SUM(Y16,BA16)</f>
        <v>615017</v>
      </c>
      <c r="CD16" s="121">
        <f>SUM(Z16,BB16)</f>
        <v>0</v>
      </c>
      <c r="CE16" s="121">
        <f>SUM(AA16,BC16)</f>
        <v>35</v>
      </c>
      <c r="CF16" s="121">
        <f>SUM(AB16,BD16)</f>
        <v>0</v>
      </c>
      <c r="CG16" s="121">
        <f>SUM(AC16,BE16)</f>
        <v>4137</v>
      </c>
      <c r="CH16" s="121">
        <f>SUM(AD16,BF16)</f>
        <v>6581</v>
      </c>
      <c r="CI16" s="121">
        <f>SUM(AE16,BG16)</f>
        <v>1340867</v>
      </c>
    </row>
    <row r="17" spans="1:87" s="136" customFormat="1" ht="13.5" customHeight="1" x14ac:dyDescent="0.15">
      <c r="A17" s="119" t="s">
        <v>26</v>
      </c>
      <c r="B17" s="120" t="s">
        <v>357</v>
      </c>
      <c r="C17" s="119" t="s">
        <v>358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139870</v>
      </c>
      <c r="M17" s="121">
        <f>+SUM(N17:Q17)</f>
        <v>51904</v>
      </c>
      <c r="N17" s="121">
        <v>17301</v>
      </c>
      <c r="O17" s="121">
        <v>34603</v>
      </c>
      <c r="P17" s="121">
        <v>0</v>
      </c>
      <c r="Q17" s="121">
        <v>0</v>
      </c>
      <c r="R17" s="121">
        <f>+SUM(S17:U17)</f>
        <v>4733</v>
      </c>
      <c r="S17" s="121">
        <v>2899</v>
      </c>
      <c r="T17" s="121">
        <v>1834</v>
      </c>
      <c r="U17" s="121">
        <v>0</v>
      </c>
      <c r="V17" s="121">
        <v>5984</v>
      </c>
      <c r="W17" s="121">
        <f>+SUM(X17:AA17)</f>
        <v>77249</v>
      </c>
      <c r="X17" s="121">
        <v>71078</v>
      </c>
      <c r="Y17" s="121">
        <v>4516</v>
      </c>
      <c r="Z17" s="121">
        <v>0</v>
      </c>
      <c r="AA17" s="121">
        <v>1655</v>
      </c>
      <c r="AB17" s="121">
        <v>190802</v>
      </c>
      <c r="AC17" s="121">
        <v>0</v>
      </c>
      <c r="AD17" s="121">
        <v>0</v>
      </c>
      <c r="AE17" s="121">
        <f>+SUM(D17,L17,AD17)</f>
        <v>139870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57041</v>
      </c>
      <c r="AO17" s="121">
        <f>+SUM(AP17:AS17)</f>
        <v>5767</v>
      </c>
      <c r="AP17" s="121">
        <v>5767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51274</v>
      </c>
      <c r="AZ17" s="121">
        <v>51274</v>
      </c>
      <c r="BA17" s="121">
        <v>0</v>
      </c>
      <c r="BB17" s="121">
        <v>0</v>
      </c>
      <c r="BC17" s="121">
        <v>0</v>
      </c>
      <c r="BD17" s="121">
        <v>100725</v>
      </c>
      <c r="BE17" s="121">
        <v>0</v>
      </c>
      <c r="BF17" s="121">
        <v>0</v>
      </c>
      <c r="BG17" s="121">
        <f>+SUM(BF17,AN17,AF17)</f>
        <v>57041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196911</v>
      </c>
      <c r="BQ17" s="121">
        <f>SUM(M17,AO17)</f>
        <v>57671</v>
      </c>
      <c r="BR17" s="121">
        <f>SUM(N17,AP17)</f>
        <v>23068</v>
      </c>
      <c r="BS17" s="121">
        <f>SUM(O17,AQ17)</f>
        <v>34603</v>
      </c>
      <c r="BT17" s="121">
        <f>SUM(P17,AR17)</f>
        <v>0</v>
      </c>
      <c r="BU17" s="121">
        <f>SUM(Q17,AS17)</f>
        <v>0</v>
      </c>
      <c r="BV17" s="121">
        <f>SUM(R17,AT17)</f>
        <v>4733</v>
      </c>
      <c r="BW17" s="121">
        <f>SUM(S17,AU17)</f>
        <v>2899</v>
      </c>
      <c r="BX17" s="121">
        <f>SUM(T17,AV17)</f>
        <v>1834</v>
      </c>
      <c r="BY17" s="121">
        <f>SUM(U17,AW17)</f>
        <v>0</v>
      </c>
      <c r="BZ17" s="121">
        <f>SUM(V17,AX17)</f>
        <v>5984</v>
      </c>
      <c r="CA17" s="121">
        <f>SUM(W17,AY17)</f>
        <v>128523</v>
      </c>
      <c r="CB17" s="121">
        <f>SUM(X17,AZ17)</f>
        <v>122352</v>
      </c>
      <c r="CC17" s="121">
        <f>SUM(Y17,BA17)</f>
        <v>4516</v>
      </c>
      <c r="CD17" s="121">
        <f>SUM(Z17,BB17)</f>
        <v>0</v>
      </c>
      <c r="CE17" s="121">
        <f>SUM(AA17,BC17)</f>
        <v>1655</v>
      </c>
      <c r="CF17" s="121">
        <f>SUM(AB17,BD17)</f>
        <v>291527</v>
      </c>
      <c r="CG17" s="121">
        <f>SUM(AC17,BE17)</f>
        <v>0</v>
      </c>
      <c r="CH17" s="121">
        <f>SUM(AD17,BF17)</f>
        <v>0</v>
      </c>
      <c r="CI17" s="121">
        <f>SUM(AE17,BG17)</f>
        <v>196911</v>
      </c>
    </row>
    <row r="18" spans="1:87" s="136" customFormat="1" ht="13.5" customHeight="1" x14ac:dyDescent="0.15">
      <c r="A18" s="119" t="s">
        <v>26</v>
      </c>
      <c r="B18" s="120" t="s">
        <v>361</v>
      </c>
      <c r="C18" s="119" t="s">
        <v>362</v>
      </c>
      <c r="D18" s="121">
        <f>+SUM(E18,J18)</f>
        <v>88990</v>
      </c>
      <c r="E18" s="121">
        <f>+SUM(F18:I18)</f>
        <v>88990</v>
      </c>
      <c r="F18" s="121">
        <v>0</v>
      </c>
      <c r="G18" s="121">
        <v>88990</v>
      </c>
      <c r="H18" s="121">
        <v>0</v>
      </c>
      <c r="I18" s="121">
        <v>0</v>
      </c>
      <c r="J18" s="121">
        <v>0</v>
      </c>
      <c r="K18" s="121">
        <v>10211</v>
      </c>
      <c r="L18" s="121">
        <f>+SUM(M18,R18,V18,W18,AC18)</f>
        <v>243217</v>
      </c>
      <c r="M18" s="121">
        <f>+SUM(N18:Q18)</f>
        <v>101727</v>
      </c>
      <c r="N18" s="121">
        <v>0</v>
      </c>
      <c r="O18" s="121">
        <v>61605</v>
      </c>
      <c r="P18" s="121">
        <v>36718</v>
      </c>
      <c r="Q18" s="121">
        <v>3404</v>
      </c>
      <c r="R18" s="121">
        <f>+SUM(S18:U18)</f>
        <v>47927</v>
      </c>
      <c r="S18" s="121">
        <v>10893</v>
      </c>
      <c r="T18" s="121">
        <v>32072</v>
      </c>
      <c r="U18" s="121">
        <v>4962</v>
      </c>
      <c r="V18" s="121">
        <v>8215</v>
      </c>
      <c r="W18" s="121">
        <f>+SUM(X18:AA18)</f>
        <v>85348</v>
      </c>
      <c r="X18" s="121">
        <v>33031</v>
      </c>
      <c r="Y18" s="121">
        <v>50015</v>
      </c>
      <c r="Z18" s="121">
        <v>2302</v>
      </c>
      <c r="AA18" s="121">
        <v>0</v>
      </c>
      <c r="AB18" s="121">
        <v>18052</v>
      </c>
      <c r="AC18" s="121">
        <v>0</v>
      </c>
      <c r="AD18" s="121">
        <v>0</v>
      </c>
      <c r="AE18" s="121">
        <f>+SUM(D18,L18,AD18)</f>
        <v>332207</v>
      </c>
      <c r="AF18" s="121">
        <f>+SUM(AG18,AL18)</f>
        <v>8140</v>
      </c>
      <c r="AG18" s="121">
        <f>+SUM(AH18:AK18)</f>
        <v>8140</v>
      </c>
      <c r="AH18" s="121">
        <v>0</v>
      </c>
      <c r="AI18" s="121">
        <v>8140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50147</v>
      </c>
      <c r="AO18" s="121">
        <f>+SUM(AP18:AS18)</f>
        <v>20169</v>
      </c>
      <c r="AP18" s="121">
        <v>0</v>
      </c>
      <c r="AQ18" s="121">
        <v>0</v>
      </c>
      <c r="AR18" s="121">
        <v>20169</v>
      </c>
      <c r="AS18" s="121">
        <v>0</v>
      </c>
      <c r="AT18" s="121">
        <f>+SUM(AU18:AW18)</f>
        <v>27875</v>
      </c>
      <c r="AU18" s="121">
        <v>0</v>
      </c>
      <c r="AV18" s="121">
        <v>27875</v>
      </c>
      <c r="AW18" s="121">
        <v>0</v>
      </c>
      <c r="AX18" s="121">
        <v>0</v>
      </c>
      <c r="AY18" s="121">
        <f>+SUM(AZ18:BC18)</f>
        <v>2103</v>
      </c>
      <c r="AZ18" s="121">
        <v>0</v>
      </c>
      <c r="BA18" s="121">
        <v>2103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58287</v>
      </c>
      <c r="BH18" s="121">
        <f>SUM(D18,AF18)</f>
        <v>97130</v>
      </c>
      <c r="BI18" s="121">
        <f>SUM(E18,AG18)</f>
        <v>97130</v>
      </c>
      <c r="BJ18" s="121">
        <f>SUM(F18,AH18)</f>
        <v>0</v>
      </c>
      <c r="BK18" s="121">
        <f>SUM(G18,AI18)</f>
        <v>97130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10211</v>
      </c>
      <c r="BP18" s="121">
        <f>SUM(L18,AN18)</f>
        <v>293364</v>
      </c>
      <c r="BQ18" s="121">
        <f>SUM(M18,AO18)</f>
        <v>121896</v>
      </c>
      <c r="BR18" s="121">
        <f>SUM(N18,AP18)</f>
        <v>0</v>
      </c>
      <c r="BS18" s="121">
        <f>SUM(O18,AQ18)</f>
        <v>61605</v>
      </c>
      <c r="BT18" s="121">
        <f>SUM(P18,AR18)</f>
        <v>56887</v>
      </c>
      <c r="BU18" s="121">
        <f>SUM(Q18,AS18)</f>
        <v>3404</v>
      </c>
      <c r="BV18" s="121">
        <f>SUM(R18,AT18)</f>
        <v>75802</v>
      </c>
      <c r="BW18" s="121">
        <f>SUM(S18,AU18)</f>
        <v>10893</v>
      </c>
      <c r="BX18" s="121">
        <f>SUM(T18,AV18)</f>
        <v>59947</v>
      </c>
      <c r="BY18" s="121">
        <f>SUM(U18,AW18)</f>
        <v>4962</v>
      </c>
      <c r="BZ18" s="121">
        <f>SUM(V18,AX18)</f>
        <v>8215</v>
      </c>
      <c r="CA18" s="121">
        <f>SUM(W18,AY18)</f>
        <v>87451</v>
      </c>
      <c r="CB18" s="121">
        <f>SUM(X18,AZ18)</f>
        <v>33031</v>
      </c>
      <c r="CC18" s="121">
        <f>SUM(Y18,BA18)</f>
        <v>52118</v>
      </c>
      <c r="CD18" s="121">
        <f>SUM(Z18,BB18)</f>
        <v>2302</v>
      </c>
      <c r="CE18" s="121">
        <f>SUM(AA18,BC18)</f>
        <v>0</v>
      </c>
      <c r="CF18" s="121">
        <f>SUM(AB18,BD18)</f>
        <v>18052</v>
      </c>
      <c r="CG18" s="121">
        <f>SUM(AC18,BE18)</f>
        <v>0</v>
      </c>
      <c r="CH18" s="121">
        <f>SUM(AD18,BF18)</f>
        <v>0</v>
      </c>
      <c r="CI18" s="121">
        <f>SUM(AE18,BG18)</f>
        <v>390494</v>
      </c>
    </row>
    <row r="19" spans="1:87" s="136" customFormat="1" ht="13.5" customHeight="1" x14ac:dyDescent="0.15">
      <c r="A19" s="119" t="s">
        <v>26</v>
      </c>
      <c r="B19" s="120" t="s">
        <v>365</v>
      </c>
      <c r="C19" s="119" t="s">
        <v>366</v>
      </c>
      <c r="D19" s="121">
        <f>+SUM(E19,J19)</f>
        <v>55121</v>
      </c>
      <c r="E19" s="121">
        <f>+SUM(F19:I19)</f>
        <v>50362</v>
      </c>
      <c r="F19" s="121">
        <v>2696</v>
      </c>
      <c r="G19" s="121">
        <v>215</v>
      </c>
      <c r="H19" s="121">
        <v>47451</v>
      </c>
      <c r="I19" s="121">
        <v>0</v>
      </c>
      <c r="J19" s="121">
        <v>4759</v>
      </c>
      <c r="K19" s="121">
        <v>0</v>
      </c>
      <c r="L19" s="121">
        <f>+SUM(M19,R19,V19,W19,AC19)</f>
        <v>631540</v>
      </c>
      <c r="M19" s="121">
        <f>+SUM(N19:Q19)</f>
        <v>137554</v>
      </c>
      <c r="N19" s="121">
        <v>48832</v>
      </c>
      <c r="O19" s="121">
        <v>9949</v>
      </c>
      <c r="P19" s="121">
        <v>71291</v>
      </c>
      <c r="Q19" s="121">
        <v>7482</v>
      </c>
      <c r="R19" s="121">
        <f>+SUM(S19:U19)</f>
        <v>201877</v>
      </c>
      <c r="S19" s="121">
        <v>11002</v>
      </c>
      <c r="T19" s="121">
        <v>190875</v>
      </c>
      <c r="U19" s="121">
        <v>0</v>
      </c>
      <c r="V19" s="121">
        <v>11285</v>
      </c>
      <c r="W19" s="121">
        <f>+SUM(X19:AA19)</f>
        <v>253350</v>
      </c>
      <c r="X19" s="121">
        <v>176556</v>
      </c>
      <c r="Y19" s="121">
        <v>58683</v>
      </c>
      <c r="Z19" s="121">
        <v>0</v>
      </c>
      <c r="AA19" s="121">
        <v>18111</v>
      </c>
      <c r="AB19" s="121">
        <v>0</v>
      </c>
      <c r="AC19" s="121">
        <v>27474</v>
      </c>
      <c r="AD19" s="121">
        <v>4720</v>
      </c>
      <c r="AE19" s="121">
        <f>+SUM(D19,L19,AD19)</f>
        <v>691381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12915</v>
      </c>
      <c r="AO19" s="121">
        <f>+SUM(AP19:AS19)</f>
        <v>10831</v>
      </c>
      <c r="AP19" s="121">
        <v>10831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2084</v>
      </c>
      <c r="AZ19" s="121">
        <v>0</v>
      </c>
      <c r="BA19" s="121">
        <v>2084</v>
      </c>
      <c r="BB19" s="121">
        <v>0</v>
      </c>
      <c r="BC19" s="121">
        <v>0</v>
      </c>
      <c r="BD19" s="121">
        <v>58227</v>
      </c>
      <c r="BE19" s="121">
        <v>0</v>
      </c>
      <c r="BF19" s="121">
        <v>0</v>
      </c>
      <c r="BG19" s="121">
        <f>+SUM(BF19,AN19,AF19)</f>
        <v>12915</v>
      </c>
      <c r="BH19" s="121">
        <f>SUM(D19,AF19)</f>
        <v>55121</v>
      </c>
      <c r="BI19" s="121">
        <f>SUM(E19,AG19)</f>
        <v>50362</v>
      </c>
      <c r="BJ19" s="121">
        <f>SUM(F19,AH19)</f>
        <v>2696</v>
      </c>
      <c r="BK19" s="121">
        <f>SUM(G19,AI19)</f>
        <v>215</v>
      </c>
      <c r="BL19" s="121">
        <f>SUM(H19,AJ19)</f>
        <v>47451</v>
      </c>
      <c r="BM19" s="121">
        <f>SUM(I19,AK19)</f>
        <v>0</v>
      </c>
      <c r="BN19" s="121">
        <f>SUM(J19,AL19)</f>
        <v>4759</v>
      </c>
      <c r="BO19" s="121">
        <f>SUM(K19,AM19)</f>
        <v>0</v>
      </c>
      <c r="BP19" s="121">
        <f>SUM(L19,AN19)</f>
        <v>644455</v>
      </c>
      <c r="BQ19" s="121">
        <f>SUM(M19,AO19)</f>
        <v>148385</v>
      </c>
      <c r="BR19" s="121">
        <f>SUM(N19,AP19)</f>
        <v>59663</v>
      </c>
      <c r="BS19" s="121">
        <f>SUM(O19,AQ19)</f>
        <v>9949</v>
      </c>
      <c r="BT19" s="121">
        <f>SUM(P19,AR19)</f>
        <v>71291</v>
      </c>
      <c r="BU19" s="121">
        <f>SUM(Q19,AS19)</f>
        <v>7482</v>
      </c>
      <c r="BV19" s="121">
        <f>SUM(R19,AT19)</f>
        <v>201877</v>
      </c>
      <c r="BW19" s="121">
        <f>SUM(S19,AU19)</f>
        <v>11002</v>
      </c>
      <c r="BX19" s="121">
        <f>SUM(T19,AV19)</f>
        <v>190875</v>
      </c>
      <c r="BY19" s="121">
        <f>SUM(U19,AW19)</f>
        <v>0</v>
      </c>
      <c r="BZ19" s="121">
        <f>SUM(V19,AX19)</f>
        <v>11285</v>
      </c>
      <c r="CA19" s="121">
        <f>SUM(W19,AY19)</f>
        <v>255434</v>
      </c>
      <c r="CB19" s="121">
        <f>SUM(X19,AZ19)</f>
        <v>176556</v>
      </c>
      <c r="CC19" s="121">
        <f>SUM(Y19,BA19)</f>
        <v>60767</v>
      </c>
      <c r="CD19" s="121">
        <f>SUM(Z19,BB19)</f>
        <v>0</v>
      </c>
      <c r="CE19" s="121">
        <f>SUM(AA19,BC19)</f>
        <v>18111</v>
      </c>
      <c r="CF19" s="121">
        <f>SUM(AB19,BD19)</f>
        <v>58227</v>
      </c>
      <c r="CG19" s="121">
        <f>SUM(AC19,BE19)</f>
        <v>27474</v>
      </c>
      <c r="CH19" s="121">
        <f>SUM(AD19,BF19)</f>
        <v>4720</v>
      </c>
      <c r="CI19" s="121">
        <f>SUM(AE19,BG19)</f>
        <v>704296</v>
      </c>
    </row>
    <row r="20" spans="1:87" s="136" customFormat="1" ht="13.5" customHeight="1" x14ac:dyDescent="0.15">
      <c r="A20" s="119" t="s">
        <v>26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379786</v>
      </c>
      <c r="M20" s="121">
        <f>+SUM(N20:Q20)</f>
        <v>224430</v>
      </c>
      <c r="N20" s="121">
        <v>33994</v>
      </c>
      <c r="O20" s="121">
        <v>184929</v>
      </c>
      <c r="P20" s="121">
        <v>0</v>
      </c>
      <c r="Q20" s="121">
        <v>5507</v>
      </c>
      <c r="R20" s="121">
        <f>+SUM(S20:U20)</f>
        <v>29738</v>
      </c>
      <c r="S20" s="121">
        <v>13835</v>
      </c>
      <c r="T20" s="121">
        <v>0</v>
      </c>
      <c r="U20" s="121">
        <v>15903</v>
      </c>
      <c r="V20" s="121">
        <v>0</v>
      </c>
      <c r="W20" s="121">
        <f>+SUM(X20:AA20)</f>
        <v>125618</v>
      </c>
      <c r="X20" s="121">
        <v>115573</v>
      </c>
      <c r="Y20" s="121">
        <v>0</v>
      </c>
      <c r="Z20" s="121">
        <v>10045</v>
      </c>
      <c r="AA20" s="121">
        <v>0</v>
      </c>
      <c r="AB20" s="121">
        <v>436837</v>
      </c>
      <c r="AC20" s="121">
        <v>0</v>
      </c>
      <c r="AD20" s="121">
        <v>14291</v>
      </c>
      <c r="AE20" s="121">
        <f>+SUM(D20,L20,AD20)</f>
        <v>394077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2286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1536</v>
      </c>
      <c r="AU20" s="121">
        <v>1536</v>
      </c>
      <c r="AV20" s="121">
        <v>0</v>
      </c>
      <c r="AW20" s="121">
        <v>0</v>
      </c>
      <c r="AX20" s="121">
        <v>0</v>
      </c>
      <c r="AY20" s="121">
        <f>+SUM(AZ20:BC20)</f>
        <v>750</v>
      </c>
      <c r="AZ20" s="121">
        <v>750</v>
      </c>
      <c r="BA20" s="121">
        <v>0</v>
      </c>
      <c r="BB20" s="121">
        <v>0</v>
      </c>
      <c r="BC20" s="121">
        <v>0</v>
      </c>
      <c r="BD20" s="121">
        <v>431916</v>
      </c>
      <c r="BE20" s="121">
        <v>0</v>
      </c>
      <c r="BF20" s="121">
        <v>217</v>
      </c>
      <c r="BG20" s="121">
        <f>+SUM(BF20,AN20,AF20)</f>
        <v>2503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382072</v>
      </c>
      <c r="BQ20" s="121">
        <f>SUM(M20,AO20)</f>
        <v>224430</v>
      </c>
      <c r="BR20" s="121">
        <f>SUM(N20,AP20)</f>
        <v>33994</v>
      </c>
      <c r="BS20" s="121">
        <f>SUM(O20,AQ20)</f>
        <v>184929</v>
      </c>
      <c r="BT20" s="121">
        <f>SUM(P20,AR20)</f>
        <v>0</v>
      </c>
      <c r="BU20" s="121">
        <f>SUM(Q20,AS20)</f>
        <v>5507</v>
      </c>
      <c r="BV20" s="121">
        <f>SUM(R20,AT20)</f>
        <v>31274</v>
      </c>
      <c r="BW20" s="121">
        <f>SUM(S20,AU20)</f>
        <v>15371</v>
      </c>
      <c r="BX20" s="121">
        <f>SUM(T20,AV20)</f>
        <v>0</v>
      </c>
      <c r="BY20" s="121">
        <f>SUM(U20,AW20)</f>
        <v>15903</v>
      </c>
      <c r="BZ20" s="121">
        <f>SUM(V20,AX20)</f>
        <v>0</v>
      </c>
      <c r="CA20" s="121">
        <f>SUM(W20,AY20)</f>
        <v>126368</v>
      </c>
      <c r="CB20" s="121">
        <f>SUM(X20,AZ20)</f>
        <v>116323</v>
      </c>
      <c r="CC20" s="121">
        <f>SUM(Y20,BA20)</f>
        <v>0</v>
      </c>
      <c r="CD20" s="121">
        <f>SUM(Z20,BB20)</f>
        <v>10045</v>
      </c>
      <c r="CE20" s="121">
        <f>SUM(AA20,BC20)</f>
        <v>0</v>
      </c>
      <c r="CF20" s="121">
        <f>SUM(AB20,BD20)</f>
        <v>868753</v>
      </c>
      <c r="CG20" s="121">
        <f>SUM(AC20,BE20)</f>
        <v>0</v>
      </c>
      <c r="CH20" s="121">
        <f>SUM(AD20,BF20)</f>
        <v>14508</v>
      </c>
      <c r="CI20" s="121">
        <f>SUM(AE20,BG20)</f>
        <v>396580</v>
      </c>
    </row>
    <row r="21" spans="1:87" s="136" customFormat="1" ht="13.5" customHeight="1" x14ac:dyDescent="0.15">
      <c r="A21" s="119" t="s">
        <v>26</v>
      </c>
      <c r="B21" s="120" t="s">
        <v>369</v>
      </c>
      <c r="C21" s="119" t="s">
        <v>370</v>
      </c>
      <c r="D21" s="121">
        <f>+SUM(E21,J21)</f>
        <v>97608</v>
      </c>
      <c r="E21" s="121">
        <f>+SUM(F21:I21)</f>
        <v>97608</v>
      </c>
      <c r="F21" s="121">
        <v>45798</v>
      </c>
      <c r="G21" s="121">
        <v>51810</v>
      </c>
      <c r="H21" s="121">
        <v>0</v>
      </c>
      <c r="I21" s="121">
        <v>0</v>
      </c>
      <c r="J21" s="121">
        <v>0</v>
      </c>
      <c r="K21" s="121">
        <v>251482</v>
      </c>
      <c r="L21" s="121">
        <f>+SUM(M21,R21,V21,W21,AC21)</f>
        <v>905159</v>
      </c>
      <c r="M21" s="121">
        <f>+SUM(N21:Q21)</f>
        <v>9889</v>
      </c>
      <c r="N21" s="121">
        <v>0</v>
      </c>
      <c r="O21" s="121">
        <v>4846</v>
      </c>
      <c r="P21" s="121">
        <v>2413</v>
      </c>
      <c r="Q21" s="121">
        <v>2630</v>
      </c>
      <c r="R21" s="121">
        <f>+SUM(S21:U21)</f>
        <v>38227</v>
      </c>
      <c r="S21" s="121">
        <v>27077</v>
      </c>
      <c r="T21" s="121">
        <v>7994</v>
      </c>
      <c r="U21" s="121">
        <v>3156</v>
      </c>
      <c r="V21" s="121">
        <v>0</v>
      </c>
      <c r="W21" s="121">
        <f>+SUM(X21:AA21)</f>
        <v>853217</v>
      </c>
      <c r="X21" s="121">
        <v>704479</v>
      </c>
      <c r="Y21" s="121">
        <v>148149</v>
      </c>
      <c r="Z21" s="121">
        <v>589</v>
      </c>
      <c r="AA21" s="121">
        <v>0</v>
      </c>
      <c r="AB21" s="121">
        <v>0</v>
      </c>
      <c r="AC21" s="121">
        <v>3826</v>
      </c>
      <c r="AD21" s="121">
        <v>133842</v>
      </c>
      <c r="AE21" s="121">
        <f>+SUM(D21,L21,AD21)</f>
        <v>1136609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412234</v>
      </c>
      <c r="AO21" s="121">
        <f>+SUM(AP21:AS21)</f>
        <v>17739</v>
      </c>
      <c r="AP21" s="121">
        <v>2453</v>
      </c>
      <c r="AQ21" s="121">
        <v>15286</v>
      </c>
      <c r="AR21" s="121">
        <v>0</v>
      </c>
      <c r="AS21" s="121">
        <v>0</v>
      </c>
      <c r="AT21" s="121">
        <f>+SUM(AU21:AW21)</f>
        <v>12509</v>
      </c>
      <c r="AU21" s="121">
        <v>8083</v>
      </c>
      <c r="AV21" s="121">
        <v>4426</v>
      </c>
      <c r="AW21" s="121">
        <v>0</v>
      </c>
      <c r="AX21" s="121">
        <v>0</v>
      </c>
      <c r="AY21" s="121">
        <f>+SUM(AZ21:BC21)</f>
        <v>381986</v>
      </c>
      <c r="AZ21" s="121">
        <v>0</v>
      </c>
      <c r="BA21" s="121">
        <v>381183</v>
      </c>
      <c r="BB21" s="121">
        <v>803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412234</v>
      </c>
      <c r="BH21" s="121">
        <f>SUM(D21,AF21)</f>
        <v>97608</v>
      </c>
      <c r="BI21" s="121">
        <f>SUM(E21,AG21)</f>
        <v>97608</v>
      </c>
      <c r="BJ21" s="121">
        <f>SUM(F21,AH21)</f>
        <v>45798</v>
      </c>
      <c r="BK21" s="121">
        <f>SUM(G21,AI21)</f>
        <v>51810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251482</v>
      </c>
      <c r="BP21" s="121">
        <f>SUM(L21,AN21)</f>
        <v>1317393</v>
      </c>
      <c r="BQ21" s="121">
        <f>SUM(M21,AO21)</f>
        <v>27628</v>
      </c>
      <c r="BR21" s="121">
        <f>SUM(N21,AP21)</f>
        <v>2453</v>
      </c>
      <c r="BS21" s="121">
        <f>SUM(O21,AQ21)</f>
        <v>20132</v>
      </c>
      <c r="BT21" s="121">
        <f>SUM(P21,AR21)</f>
        <v>2413</v>
      </c>
      <c r="BU21" s="121">
        <f>SUM(Q21,AS21)</f>
        <v>2630</v>
      </c>
      <c r="BV21" s="121">
        <f>SUM(R21,AT21)</f>
        <v>50736</v>
      </c>
      <c r="BW21" s="121">
        <f>SUM(S21,AU21)</f>
        <v>35160</v>
      </c>
      <c r="BX21" s="121">
        <f>SUM(T21,AV21)</f>
        <v>12420</v>
      </c>
      <c r="BY21" s="121">
        <f>SUM(U21,AW21)</f>
        <v>3156</v>
      </c>
      <c r="BZ21" s="121">
        <f>SUM(V21,AX21)</f>
        <v>0</v>
      </c>
      <c r="CA21" s="121">
        <f>SUM(W21,AY21)</f>
        <v>1235203</v>
      </c>
      <c r="CB21" s="121">
        <f>SUM(X21,AZ21)</f>
        <v>704479</v>
      </c>
      <c r="CC21" s="121">
        <f>SUM(Y21,BA21)</f>
        <v>529332</v>
      </c>
      <c r="CD21" s="121">
        <f>SUM(Z21,BB21)</f>
        <v>1392</v>
      </c>
      <c r="CE21" s="121">
        <f>SUM(AA21,BC21)</f>
        <v>0</v>
      </c>
      <c r="CF21" s="121">
        <f>SUM(AB21,BD21)</f>
        <v>0</v>
      </c>
      <c r="CG21" s="121">
        <f>SUM(AC21,BE21)</f>
        <v>3826</v>
      </c>
      <c r="CH21" s="121">
        <f>SUM(AD21,BF21)</f>
        <v>133842</v>
      </c>
      <c r="CI21" s="121">
        <f>SUM(AE21,BG21)</f>
        <v>1548843</v>
      </c>
    </row>
    <row r="22" spans="1:87" s="136" customFormat="1" ht="13.5" customHeight="1" x14ac:dyDescent="0.15">
      <c r="A22" s="119" t="s">
        <v>26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42449</v>
      </c>
      <c r="M22" s="121">
        <f>+SUM(N22:Q22)</f>
        <v>12326</v>
      </c>
      <c r="N22" s="121">
        <v>12326</v>
      </c>
      <c r="O22" s="121">
        <v>0</v>
      </c>
      <c r="P22" s="121">
        <v>0</v>
      </c>
      <c r="Q22" s="121">
        <v>0</v>
      </c>
      <c r="R22" s="121">
        <f>+SUM(S22:U22)</f>
        <v>30123</v>
      </c>
      <c r="S22" s="121">
        <v>30123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40556</v>
      </c>
      <c r="AC22" s="121">
        <v>0</v>
      </c>
      <c r="AD22" s="121">
        <v>435</v>
      </c>
      <c r="AE22" s="121">
        <f>+SUM(D22,L22,AD22)</f>
        <v>42884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8615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42449</v>
      </c>
      <c r="BQ22" s="121">
        <f>SUM(M22,AO22)</f>
        <v>12326</v>
      </c>
      <c r="BR22" s="121">
        <f>SUM(N22,AP22)</f>
        <v>12326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30123</v>
      </c>
      <c r="BW22" s="121">
        <f>SUM(S22,AU22)</f>
        <v>30123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49171</v>
      </c>
      <c r="CG22" s="121">
        <f>SUM(AC22,BE22)</f>
        <v>0</v>
      </c>
      <c r="CH22" s="121">
        <f>SUM(AD22,BF22)</f>
        <v>435</v>
      </c>
      <c r="CI22" s="121">
        <f>SUM(AE22,BG22)</f>
        <v>42884</v>
      </c>
    </row>
    <row r="23" spans="1:87" s="136" customFormat="1" ht="13.5" customHeight="1" x14ac:dyDescent="0.15">
      <c r="A23" s="119" t="s">
        <v>26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99063</v>
      </c>
      <c r="M23" s="121">
        <f>+SUM(N23:Q23)</f>
        <v>10575</v>
      </c>
      <c r="N23" s="121">
        <v>10575</v>
      </c>
      <c r="O23" s="121">
        <v>0</v>
      </c>
      <c r="P23" s="121">
        <v>0</v>
      </c>
      <c r="Q23" s="121">
        <v>0</v>
      </c>
      <c r="R23" s="121">
        <f>+SUM(S23:U23)</f>
        <v>68568</v>
      </c>
      <c r="S23" s="121">
        <v>65618</v>
      </c>
      <c r="T23" s="121">
        <v>2950</v>
      </c>
      <c r="U23" s="121">
        <v>0</v>
      </c>
      <c r="V23" s="121">
        <v>0</v>
      </c>
      <c r="W23" s="121">
        <f>+SUM(X23:AA23)</f>
        <v>19920</v>
      </c>
      <c r="X23" s="121">
        <v>16474</v>
      </c>
      <c r="Y23" s="121">
        <v>0</v>
      </c>
      <c r="Z23" s="121">
        <v>3446</v>
      </c>
      <c r="AA23" s="121">
        <v>0</v>
      </c>
      <c r="AB23" s="121">
        <v>132314</v>
      </c>
      <c r="AC23" s="121">
        <v>0</v>
      </c>
      <c r="AD23" s="121">
        <v>29705</v>
      </c>
      <c r="AE23" s="121">
        <f>+SUM(D23,L23,AD23)</f>
        <v>128768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7145</v>
      </c>
      <c r="AO23" s="121">
        <f>+SUM(AP23:AS23)</f>
        <v>7145</v>
      </c>
      <c r="AP23" s="121">
        <v>7145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8841</v>
      </c>
      <c r="BE23" s="121">
        <v>0</v>
      </c>
      <c r="BF23" s="121">
        <v>0</v>
      </c>
      <c r="BG23" s="121">
        <f>+SUM(BF23,AN23,AF23)</f>
        <v>7145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106208</v>
      </c>
      <c r="BQ23" s="121">
        <f>SUM(M23,AO23)</f>
        <v>17720</v>
      </c>
      <c r="BR23" s="121">
        <f>SUM(N23,AP23)</f>
        <v>17720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68568</v>
      </c>
      <c r="BW23" s="121">
        <f>SUM(S23,AU23)</f>
        <v>65618</v>
      </c>
      <c r="BX23" s="121">
        <f>SUM(T23,AV23)</f>
        <v>2950</v>
      </c>
      <c r="BY23" s="121">
        <f>SUM(U23,AW23)</f>
        <v>0</v>
      </c>
      <c r="BZ23" s="121">
        <f>SUM(V23,AX23)</f>
        <v>0</v>
      </c>
      <c r="CA23" s="121">
        <f>SUM(W23,AY23)</f>
        <v>19920</v>
      </c>
      <c r="CB23" s="121">
        <f>SUM(X23,AZ23)</f>
        <v>16474</v>
      </c>
      <c r="CC23" s="121">
        <f>SUM(Y23,BA23)</f>
        <v>0</v>
      </c>
      <c r="CD23" s="121">
        <f>SUM(Z23,BB23)</f>
        <v>3446</v>
      </c>
      <c r="CE23" s="121">
        <f>SUM(AA23,BC23)</f>
        <v>0</v>
      </c>
      <c r="CF23" s="121">
        <f>SUM(AB23,BD23)</f>
        <v>141155</v>
      </c>
      <c r="CG23" s="121">
        <f>SUM(AC23,BE23)</f>
        <v>0</v>
      </c>
      <c r="CH23" s="121">
        <f>SUM(AD23,BF23)</f>
        <v>29705</v>
      </c>
      <c r="CI23" s="121">
        <f>SUM(AE23,BG23)</f>
        <v>135913</v>
      </c>
    </row>
    <row r="24" spans="1:87" s="136" customFormat="1" ht="13.5" customHeight="1" x14ac:dyDescent="0.15">
      <c r="A24" s="119" t="s">
        <v>26</v>
      </c>
      <c r="B24" s="120" t="s">
        <v>375</v>
      </c>
      <c r="C24" s="119" t="s">
        <v>376</v>
      </c>
      <c r="D24" s="121">
        <f>+SUM(E24,J24)</f>
        <v>104280</v>
      </c>
      <c r="E24" s="121">
        <f>+SUM(F24:I24)</f>
        <v>104280</v>
      </c>
      <c r="F24" s="121">
        <v>0</v>
      </c>
      <c r="G24" s="121">
        <v>104280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506938</v>
      </c>
      <c r="M24" s="121">
        <f>+SUM(N24:Q24)</f>
        <v>135158</v>
      </c>
      <c r="N24" s="121">
        <v>35487</v>
      </c>
      <c r="O24" s="121">
        <v>44908</v>
      </c>
      <c r="P24" s="121">
        <v>30424</v>
      </c>
      <c r="Q24" s="121">
        <v>24339</v>
      </c>
      <c r="R24" s="121">
        <f>+SUM(S24:U24)</f>
        <v>73750</v>
      </c>
      <c r="S24" s="121">
        <v>9686</v>
      </c>
      <c r="T24" s="121">
        <v>58878</v>
      </c>
      <c r="U24" s="121">
        <v>5186</v>
      </c>
      <c r="V24" s="121">
        <v>19393</v>
      </c>
      <c r="W24" s="121">
        <f>+SUM(X24:AA24)</f>
        <v>278637</v>
      </c>
      <c r="X24" s="121">
        <v>72821</v>
      </c>
      <c r="Y24" s="121">
        <v>199267</v>
      </c>
      <c r="Z24" s="121">
        <v>6549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611218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102702</v>
      </c>
      <c r="AO24" s="121">
        <f>+SUM(AP24:AS24)</f>
        <v>14749</v>
      </c>
      <c r="AP24" s="121">
        <v>14749</v>
      </c>
      <c r="AQ24" s="121">
        <v>0</v>
      </c>
      <c r="AR24" s="121">
        <v>0</v>
      </c>
      <c r="AS24" s="121">
        <v>0</v>
      </c>
      <c r="AT24" s="121">
        <f>+SUM(AU24:AW24)</f>
        <v>15634</v>
      </c>
      <c r="AU24" s="121">
        <v>15634</v>
      </c>
      <c r="AV24" s="121">
        <v>0</v>
      </c>
      <c r="AW24" s="121">
        <v>0</v>
      </c>
      <c r="AX24" s="121">
        <v>0</v>
      </c>
      <c r="AY24" s="121">
        <f>+SUM(AZ24:BC24)</f>
        <v>72319</v>
      </c>
      <c r="AZ24" s="121">
        <v>62281</v>
      </c>
      <c r="BA24" s="121">
        <v>0</v>
      </c>
      <c r="BB24" s="121">
        <v>0</v>
      </c>
      <c r="BC24" s="121">
        <v>10038</v>
      </c>
      <c r="BD24" s="121">
        <v>57780</v>
      </c>
      <c r="BE24" s="121">
        <v>0</v>
      </c>
      <c r="BF24" s="121">
        <v>0</v>
      </c>
      <c r="BG24" s="121">
        <f>+SUM(BF24,AN24,AF24)</f>
        <v>102702</v>
      </c>
      <c r="BH24" s="121">
        <f>SUM(D24,AF24)</f>
        <v>104280</v>
      </c>
      <c r="BI24" s="121">
        <f>SUM(E24,AG24)</f>
        <v>104280</v>
      </c>
      <c r="BJ24" s="121">
        <f>SUM(F24,AH24)</f>
        <v>0</v>
      </c>
      <c r="BK24" s="121">
        <f>SUM(G24,AI24)</f>
        <v>104280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609640</v>
      </c>
      <c r="BQ24" s="121">
        <f>SUM(M24,AO24)</f>
        <v>149907</v>
      </c>
      <c r="BR24" s="121">
        <f>SUM(N24,AP24)</f>
        <v>50236</v>
      </c>
      <c r="BS24" s="121">
        <f>SUM(O24,AQ24)</f>
        <v>44908</v>
      </c>
      <c r="BT24" s="121">
        <f>SUM(P24,AR24)</f>
        <v>30424</v>
      </c>
      <c r="BU24" s="121">
        <f>SUM(Q24,AS24)</f>
        <v>24339</v>
      </c>
      <c r="BV24" s="121">
        <f>SUM(R24,AT24)</f>
        <v>89384</v>
      </c>
      <c r="BW24" s="121">
        <f>SUM(S24,AU24)</f>
        <v>25320</v>
      </c>
      <c r="BX24" s="121">
        <f>SUM(T24,AV24)</f>
        <v>58878</v>
      </c>
      <c r="BY24" s="121">
        <f>SUM(U24,AW24)</f>
        <v>5186</v>
      </c>
      <c r="BZ24" s="121">
        <f>SUM(V24,AX24)</f>
        <v>19393</v>
      </c>
      <c r="CA24" s="121">
        <f>SUM(W24,AY24)</f>
        <v>350956</v>
      </c>
      <c r="CB24" s="121">
        <f>SUM(X24,AZ24)</f>
        <v>135102</v>
      </c>
      <c r="CC24" s="121">
        <f>SUM(Y24,BA24)</f>
        <v>199267</v>
      </c>
      <c r="CD24" s="121">
        <f>SUM(Z24,BB24)</f>
        <v>6549</v>
      </c>
      <c r="CE24" s="121">
        <f>SUM(AA24,BC24)</f>
        <v>10038</v>
      </c>
      <c r="CF24" s="121">
        <f>SUM(AB24,BD24)</f>
        <v>57780</v>
      </c>
      <c r="CG24" s="121">
        <f>SUM(AC24,BE24)</f>
        <v>0</v>
      </c>
      <c r="CH24" s="121">
        <f>SUM(AD24,BF24)</f>
        <v>0</v>
      </c>
      <c r="CI24" s="121">
        <f>SUM(AE24,BG24)</f>
        <v>713920</v>
      </c>
    </row>
    <row r="25" spans="1:87" s="136" customFormat="1" ht="13.5" customHeight="1" x14ac:dyDescent="0.15">
      <c r="A25" s="119" t="s">
        <v>26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580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580</v>
      </c>
      <c r="X25" s="121">
        <v>0</v>
      </c>
      <c r="Y25" s="121">
        <v>580</v>
      </c>
      <c r="Z25" s="121">
        <v>0</v>
      </c>
      <c r="AA25" s="121">
        <v>0</v>
      </c>
      <c r="AB25" s="121">
        <v>81621</v>
      </c>
      <c r="AC25" s="121">
        <v>0</v>
      </c>
      <c r="AD25" s="121">
        <v>0</v>
      </c>
      <c r="AE25" s="121">
        <f>+SUM(D25,L25,AD25)</f>
        <v>580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567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567</v>
      </c>
      <c r="AZ25" s="121">
        <v>567</v>
      </c>
      <c r="BA25" s="121">
        <v>0</v>
      </c>
      <c r="BB25" s="121">
        <v>0</v>
      </c>
      <c r="BC25" s="121">
        <v>0</v>
      </c>
      <c r="BD25" s="121">
        <v>5833</v>
      </c>
      <c r="BE25" s="121">
        <v>0</v>
      </c>
      <c r="BF25" s="121">
        <v>0</v>
      </c>
      <c r="BG25" s="121">
        <f>+SUM(BF25,AN25,AF25)</f>
        <v>567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1147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1147</v>
      </c>
      <c r="CB25" s="121">
        <f>SUM(X25,AZ25)</f>
        <v>567</v>
      </c>
      <c r="CC25" s="121">
        <f>SUM(Y25,BA25)</f>
        <v>580</v>
      </c>
      <c r="CD25" s="121">
        <f>SUM(Z25,BB25)</f>
        <v>0</v>
      </c>
      <c r="CE25" s="121">
        <f>SUM(AA25,BC25)</f>
        <v>0</v>
      </c>
      <c r="CF25" s="121">
        <f>SUM(AB25,BD25)</f>
        <v>87454</v>
      </c>
      <c r="CG25" s="121">
        <f>SUM(AC25,BE25)</f>
        <v>0</v>
      </c>
      <c r="CH25" s="121">
        <f>SUM(AD25,BF25)</f>
        <v>0</v>
      </c>
      <c r="CI25" s="121">
        <f>SUM(AE25,BG25)</f>
        <v>1147</v>
      </c>
    </row>
    <row r="26" spans="1:87" s="136" customFormat="1" ht="13.5" customHeight="1" x14ac:dyDescent="0.15">
      <c r="A26" s="119" t="s">
        <v>26</v>
      </c>
      <c r="B26" s="120" t="s">
        <v>381</v>
      </c>
      <c r="C26" s="119" t="s">
        <v>382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99759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2325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2325</v>
      </c>
      <c r="AZ26" s="121">
        <v>2325</v>
      </c>
      <c r="BA26" s="121">
        <v>0</v>
      </c>
      <c r="BB26" s="121">
        <v>0</v>
      </c>
      <c r="BC26" s="121">
        <v>0</v>
      </c>
      <c r="BD26" s="121">
        <v>9397</v>
      </c>
      <c r="BE26" s="121">
        <v>0</v>
      </c>
      <c r="BF26" s="121">
        <v>0</v>
      </c>
      <c r="BG26" s="121">
        <f>+SUM(BF26,AN26,AF26)</f>
        <v>2325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2325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2325</v>
      </c>
      <c r="CB26" s="121">
        <f>SUM(X26,AZ26)</f>
        <v>2325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109156</v>
      </c>
      <c r="CG26" s="121">
        <f>SUM(AC26,BE26)</f>
        <v>0</v>
      </c>
      <c r="CH26" s="121">
        <f>SUM(AD26,BF26)</f>
        <v>0</v>
      </c>
      <c r="CI26" s="121">
        <f>SUM(AE26,BG26)</f>
        <v>2325</v>
      </c>
    </row>
    <row r="27" spans="1:87" s="136" customFormat="1" ht="13.5" customHeight="1" x14ac:dyDescent="0.15">
      <c r="A27" s="119" t="s">
        <v>26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30292</v>
      </c>
      <c r="L27" s="121">
        <f>+SUM(M27,R27,V27,W27,AC27)</f>
        <v>64062</v>
      </c>
      <c r="M27" s="121">
        <f>+SUM(N27:Q27)</f>
        <v>28669</v>
      </c>
      <c r="N27" s="121">
        <v>10720</v>
      </c>
      <c r="O27" s="121">
        <v>0</v>
      </c>
      <c r="P27" s="121">
        <v>17949</v>
      </c>
      <c r="Q27" s="121">
        <v>0</v>
      </c>
      <c r="R27" s="121">
        <f>+SUM(S27:U27)</f>
        <v>5511</v>
      </c>
      <c r="S27" s="121">
        <v>0</v>
      </c>
      <c r="T27" s="121">
        <v>5511</v>
      </c>
      <c r="U27" s="121">
        <v>0</v>
      </c>
      <c r="V27" s="121">
        <v>0</v>
      </c>
      <c r="W27" s="121">
        <f>+SUM(X27:AA27)</f>
        <v>29882</v>
      </c>
      <c r="X27" s="121">
        <v>12256</v>
      </c>
      <c r="Y27" s="121">
        <v>17626</v>
      </c>
      <c r="Z27" s="121">
        <v>0</v>
      </c>
      <c r="AA27" s="121">
        <v>0</v>
      </c>
      <c r="AB27" s="121">
        <v>239856</v>
      </c>
      <c r="AC27" s="121">
        <v>0</v>
      </c>
      <c r="AD27" s="121">
        <v>0</v>
      </c>
      <c r="AE27" s="121">
        <f>+SUM(D27,L27,AD27)</f>
        <v>64062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43038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30292</v>
      </c>
      <c r="BP27" s="121">
        <f>SUM(L27,AN27)</f>
        <v>64062</v>
      </c>
      <c r="BQ27" s="121">
        <f>SUM(M27,AO27)</f>
        <v>28669</v>
      </c>
      <c r="BR27" s="121">
        <f>SUM(N27,AP27)</f>
        <v>10720</v>
      </c>
      <c r="BS27" s="121">
        <f>SUM(O27,AQ27)</f>
        <v>0</v>
      </c>
      <c r="BT27" s="121">
        <f>SUM(P27,AR27)</f>
        <v>17949</v>
      </c>
      <c r="BU27" s="121">
        <f>SUM(Q27,AS27)</f>
        <v>0</v>
      </c>
      <c r="BV27" s="121">
        <f>SUM(R27,AT27)</f>
        <v>5511</v>
      </c>
      <c r="BW27" s="121">
        <f>SUM(S27,AU27)</f>
        <v>0</v>
      </c>
      <c r="BX27" s="121">
        <f>SUM(T27,AV27)</f>
        <v>5511</v>
      </c>
      <c r="BY27" s="121">
        <f>SUM(U27,AW27)</f>
        <v>0</v>
      </c>
      <c r="BZ27" s="121">
        <f>SUM(V27,AX27)</f>
        <v>0</v>
      </c>
      <c r="CA27" s="121">
        <f>SUM(W27,AY27)</f>
        <v>29882</v>
      </c>
      <c r="CB27" s="121">
        <f>SUM(X27,AZ27)</f>
        <v>12256</v>
      </c>
      <c r="CC27" s="121">
        <f>SUM(Y27,BA27)</f>
        <v>17626</v>
      </c>
      <c r="CD27" s="121">
        <f>SUM(Z27,BB27)</f>
        <v>0</v>
      </c>
      <c r="CE27" s="121">
        <f>SUM(AA27,BC27)</f>
        <v>0</v>
      </c>
      <c r="CF27" s="121">
        <f>SUM(AB27,BD27)</f>
        <v>282894</v>
      </c>
      <c r="CG27" s="121">
        <f>SUM(AC27,BE27)</f>
        <v>0</v>
      </c>
      <c r="CH27" s="121">
        <f>SUM(AD27,BF27)</f>
        <v>0</v>
      </c>
      <c r="CI27" s="121">
        <f>SUM(AE27,BG27)</f>
        <v>64062</v>
      </c>
    </row>
    <row r="28" spans="1:87" s="136" customFormat="1" ht="13.5" customHeight="1" x14ac:dyDescent="0.15">
      <c r="A28" s="119" t="s">
        <v>26</v>
      </c>
      <c r="B28" s="120" t="s">
        <v>387</v>
      </c>
      <c r="C28" s="119" t="s">
        <v>388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11619</v>
      </c>
      <c r="L28" s="121">
        <f>+SUM(M28,R28,V28,W28,AC28)</f>
        <v>70520</v>
      </c>
      <c r="M28" s="121">
        <f>+SUM(N28:Q28)</f>
        <v>52789</v>
      </c>
      <c r="N28" s="121">
        <v>15511</v>
      </c>
      <c r="O28" s="121">
        <v>36008</v>
      </c>
      <c r="P28" s="121">
        <v>0</v>
      </c>
      <c r="Q28" s="121">
        <v>1270</v>
      </c>
      <c r="R28" s="121">
        <f>+SUM(S28:U28)</f>
        <v>9791</v>
      </c>
      <c r="S28" s="121">
        <v>6352</v>
      </c>
      <c r="T28" s="121">
        <v>0</v>
      </c>
      <c r="U28" s="121">
        <v>3439</v>
      </c>
      <c r="V28" s="121">
        <v>0</v>
      </c>
      <c r="W28" s="121">
        <f>+SUM(X28:AA28)</f>
        <v>7940</v>
      </c>
      <c r="X28" s="121">
        <v>7940</v>
      </c>
      <c r="Y28" s="121">
        <v>0</v>
      </c>
      <c r="Z28" s="121">
        <v>0</v>
      </c>
      <c r="AA28" s="121">
        <v>0</v>
      </c>
      <c r="AB28" s="121">
        <v>111655</v>
      </c>
      <c r="AC28" s="121">
        <v>0</v>
      </c>
      <c r="AD28" s="121">
        <v>0</v>
      </c>
      <c r="AE28" s="121">
        <f>+SUM(D28,L28,AD28)</f>
        <v>70520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4491</v>
      </c>
      <c r="AO28" s="121">
        <f>+SUM(AP28:AS28)</f>
        <v>4491</v>
      </c>
      <c r="AP28" s="121">
        <v>4491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87799</v>
      </c>
      <c r="BE28" s="121">
        <v>0</v>
      </c>
      <c r="BF28" s="121">
        <v>0</v>
      </c>
      <c r="BG28" s="121">
        <f>+SUM(BF28,AN28,AF28)</f>
        <v>4491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11619</v>
      </c>
      <c r="BP28" s="121">
        <f>SUM(L28,AN28)</f>
        <v>75011</v>
      </c>
      <c r="BQ28" s="121">
        <f>SUM(M28,AO28)</f>
        <v>57280</v>
      </c>
      <c r="BR28" s="121">
        <f>SUM(N28,AP28)</f>
        <v>20002</v>
      </c>
      <c r="BS28" s="121">
        <f>SUM(O28,AQ28)</f>
        <v>36008</v>
      </c>
      <c r="BT28" s="121">
        <f>SUM(P28,AR28)</f>
        <v>0</v>
      </c>
      <c r="BU28" s="121">
        <f>SUM(Q28,AS28)</f>
        <v>1270</v>
      </c>
      <c r="BV28" s="121">
        <f>SUM(R28,AT28)</f>
        <v>9791</v>
      </c>
      <c r="BW28" s="121">
        <f>SUM(S28,AU28)</f>
        <v>6352</v>
      </c>
      <c r="BX28" s="121">
        <f>SUM(T28,AV28)</f>
        <v>0</v>
      </c>
      <c r="BY28" s="121">
        <f>SUM(U28,AW28)</f>
        <v>3439</v>
      </c>
      <c r="BZ28" s="121">
        <f>SUM(V28,AX28)</f>
        <v>0</v>
      </c>
      <c r="CA28" s="121">
        <f>SUM(W28,AY28)</f>
        <v>7940</v>
      </c>
      <c r="CB28" s="121">
        <f>SUM(X28,AZ28)</f>
        <v>7940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199454</v>
      </c>
      <c r="CG28" s="121">
        <f>SUM(AC28,BE28)</f>
        <v>0</v>
      </c>
      <c r="CH28" s="121">
        <f>SUM(AD28,BF28)</f>
        <v>0</v>
      </c>
      <c r="CI28" s="121">
        <f>SUM(AE28,BG28)</f>
        <v>75011</v>
      </c>
    </row>
    <row r="29" spans="1:87" s="136" customFormat="1" ht="13.5" customHeight="1" x14ac:dyDescent="0.15">
      <c r="A29" s="119" t="s">
        <v>26</v>
      </c>
      <c r="B29" s="120" t="s">
        <v>389</v>
      </c>
      <c r="C29" s="119" t="s">
        <v>390</v>
      </c>
      <c r="D29" s="121">
        <f>+SUM(E29,J29)</f>
        <v>2970</v>
      </c>
      <c r="E29" s="121">
        <f>+SUM(F29:I29)</f>
        <v>2970</v>
      </c>
      <c r="F29" s="121">
        <v>0</v>
      </c>
      <c r="G29" s="121">
        <v>0</v>
      </c>
      <c r="H29" s="121">
        <v>0</v>
      </c>
      <c r="I29" s="121">
        <v>2970</v>
      </c>
      <c r="J29" s="121">
        <v>0</v>
      </c>
      <c r="K29" s="121">
        <v>20685</v>
      </c>
      <c r="L29" s="121">
        <f>+SUM(M29,R29,V29,W29,AC29)</f>
        <v>9166</v>
      </c>
      <c r="M29" s="121">
        <f>+SUM(N29:Q29)</f>
        <v>8493</v>
      </c>
      <c r="N29" s="121">
        <v>8493</v>
      </c>
      <c r="O29" s="121">
        <v>0</v>
      </c>
      <c r="P29" s="121">
        <v>0</v>
      </c>
      <c r="Q29" s="121">
        <v>0</v>
      </c>
      <c r="R29" s="121">
        <f>+SUM(S29:U29)</f>
        <v>618</v>
      </c>
      <c r="S29" s="121">
        <v>0</v>
      </c>
      <c r="T29" s="121">
        <v>0</v>
      </c>
      <c r="U29" s="121">
        <v>618</v>
      </c>
      <c r="V29" s="121">
        <v>0</v>
      </c>
      <c r="W29" s="121">
        <f>+SUM(X29:AA29)</f>
        <v>55</v>
      </c>
      <c r="X29" s="121">
        <v>55</v>
      </c>
      <c r="Y29" s="121">
        <v>0</v>
      </c>
      <c r="Z29" s="121">
        <v>0</v>
      </c>
      <c r="AA29" s="121">
        <v>0</v>
      </c>
      <c r="AB29" s="121">
        <v>179001</v>
      </c>
      <c r="AC29" s="121">
        <v>0</v>
      </c>
      <c r="AD29" s="121">
        <v>1178</v>
      </c>
      <c r="AE29" s="121">
        <f>+SUM(D29,L29,AD29)</f>
        <v>13314</v>
      </c>
      <c r="AF29" s="121">
        <f>+SUM(AG29,AL29)</f>
        <v>41285</v>
      </c>
      <c r="AG29" s="121">
        <f>+SUM(AH29:AK29)</f>
        <v>41285</v>
      </c>
      <c r="AH29" s="121">
        <v>0</v>
      </c>
      <c r="AI29" s="121">
        <v>0</v>
      </c>
      <c r="AJ29" s="121">
        <v>0</v>
      </c>
      <c r="AK29" s="121">
        <v>41285</v>
      </c>
      <c r="AL29" s="121">
        <v>0</v>
      </c>
      <c r="AM29" s="121">
        <v>0</v>
      </c>
      <c r="AN29" s="121">
        <f>+SUM(AO29,AT29,AX29,AY29,BE29)</f>
        <v>7583</v>
      </c>
      <c r="AO29" s="121">
        <f>+SUM(AP29:AS29)</f>
        <v>7583</v>
      </c>
      <c r="AP29" s="121">
        <v>7583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58011</v>
      </c>
      <c r="BE29" s="121">
        <v>0</v>
      </c>
      <c r="BF29" s="121">
        <v>98425</v>
      </c>
      <c r="BG29" s="121">
        <f>+SUM(BF29,AN29,AF29)</f>
        <v>147293</v>
      </c>
      <c r="BH29" s="121">
        <f>SUM(D29,AF29)</f>
        <v>44255</v>
      </c>
      <c r="BI29" s="121">
        <f>SUM(E29,AG29)</f>
        <v>44255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44255</v>
      </c>
      <c r="BN29" s="121">
        <f>SUM(J29,AL29)</f>
        <v>0</v>
      </c>
      <c r="BO29" s="121">
        <f>SUM(K29,AM29)</f>
        <v>20685</v>
      </c>
      <c r="BP29" s="121">
        <f>SUM(L29,AN29)</f>
        <v>16749</v>
      </c>
      <c r="BQ29" s="121">
        <f>SUM(M29,AO29)</f>
        <v>16076</v>
      </c>
      <c r="BR29" s="121">
        <f>SUM(N29,AP29)</f>
        <v>16076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618</v>
      </c>
      <c r="BW29" s="121">
        <f>SUM(S29,AU29)</f>
        <v>0</v>
      </c>
      <c r="BX29" s="121">
        <f>SUM(T29,AV29)</f>
        <v>0</v>
      </c>
      <c r="BY29" s="121">
        <f>SUM(U29,AW29)</f>
        <v>618</v>
      </c>
      <c r="BZ29" s="121">
        <f>SUM(V29,AX29)</f>
        <v>0</v>
      </c>
      <c r="CA29" s="121">
        <f>SUM(W29,AY29)</f>
        <v>55</v>
      </c>
      <c r="CB29" s="121">
        <f>SUM(X29,AZ29)</f>
        <v>55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237012</v>
      </c>
      <c r="CG29" s="121">
        <f>SUM(AC29,BE29)</f>
        <v>0</v>
      </c>
      <c r="CH29" s="121">
        <f>SUM(AD29,BF29)</f>
        <v>99603</v>
      </c>
      <c r="CI29" s="121">
        <f>SUM(AE29,BG29)</f>
        <v>160607</v>
      </c>
    </row>
    <row r="30" spans="1:87" s="136" customFormat="1" ht="13.5" customHeight="1" x14ac:dyDescent="0.15">
      <c r="A30" s="119" t="s">
        <v>26</v>
      </c>
      <c r="B30" s="120" t="s">
        <v>393</v>
      </c>
      <c r="C30" s="119" t="s">
        <v>394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8438</v>
      </c>
      <c r="L30" s="121">
        <f>+SUM(M30,R30,V30,W30,AC30)</f>
        <v>97982</v>
      </c>
      <c r="M30" s="121">
        <f>+SUM(N30:Q30)</f>
        <v>16203</v>
      </c>
      <c r="N30" s="121">
        <v>3241</v>
      </c>
      <c r="O30" s="121">
        <v>12962</v>
      </c>
      <c r="P30" s="121">
        <v>0</v>
      </c>
      <c r="Q30" s="121">
        <v>0</v>
      </c>
      <c r="R30" s="121">
        <f>+SUM(S30:U30)</f>
        <v>2434</v>
      </c>
      <c r="S30" s="121">
        <v>2434</v>
      </c>
      <c r="T30" s="121">
        <v>0</v>
      </c>
      <c r="U30" s="121">
        <v>0</v>
      </c>
      <c r="V30" s="121">
        <v>0</v>
      </c>
      <c r="W30" s="121">
        <f>+SUM(X30:AA30)</f>
        <v>79345</v>
      </c>
      <c r="X30" s="121">
        <v>79345</v>
      </c>
      <c r="Y30" s="121">
        <v>0</v>
      </c>
      <c r="Z30" s="121">
        <v>0</v>
      </c>
      <c r="AA30" s="121">
        <v>0</v>
      </c>
      <c r="AB30" s="121">
        <v>79187</v>
      </c>
      <c r="AC30" s="121">
        <v>0</v>
      </c>
      <c r="AD30" s="121">
        <v>0</v>
      </c>
      <c r="AE30" s="121">
        <f>+SUM(D30,L30,AD30)</f>
        <v>97982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31900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8438</v>
      </c>
      <c r="BP30" s="121">
        <f>SUM(L30,AN30)</f>
        <v>97982</v>
      </c>
      <c r="BQ30" s="121">
        <f>SUM(M30,AO30)</f>
        <v>16203</v>
      </c>
      <c r="BR30" s="121">
        <f>SUM(N30,AP30)</f>
        <v>3241</v>
      </c>
      <c r="BS30" s="121">
        <f>SUM(O30,AQ30)</f>
        <v>12962</v>
      </c>
      <c r="BT30" s="121">
        <f>SUM(P30,AR30)</f>
        <v>0</v>
      </c>
      <c r="BU30" s="121">
        <f>SUM(Q30,AS30)</f>
        <v>0</v>
      </c>
      <c r="BV30" s="121">
        <f>SUM(R30,AT30)</f>
        <v>2434</v>
      </c>
      <c r="BW30" s="121">
        <f>SUM(S30,AU30)</f>
        <v>2434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79345</v>
      </c>
      <c r="CB30" s="121">
        <f>SUM(X30,AZ30)</f>
        <v>79345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111087</v>
      </c>
      <c r="CG30" s="121">
        <f>SUM(AC30,BE30)</f>
        <v>0</v>
      </c>
      <c r="CH30" s="121">
        <f>SUM(AD30,BF30)</f>
        <v>0</v>
      </c>
      <c r="CI30" s="121">
        <f>SUM(AE30,BG30)</f>
        <v>97982</v>
      </c>
    </row>
    <row r="31" spans="1:87" s="136" customFormat="1" ht="13.5" customHeight="1" x14ac:dyDescent="0.15">
      <c r="A31" s="119" t="s">
        <v>26</v>
      </c>
      <c r="B31" s="120" t="s">
        <v>395</v>
      </c>
      <c r="C31" s="119" t="s">
        <v>396</v>
      </c>
      <c r="D31" s="121">
        <f>+SUM(E31,J31)</f>
        <v>77279</v>
      </c>
      <c r="E31" s="121">
        <f>+SUM(F31:I31)</f>
        <v>77279</v>
      </c>
      <c r="F31" s="121">
        <v>0</v>
      </c>
      <c r="G31" s="121">
        <v>0</v>
      </c>
      <c r="H31" s="121">
        <v>77279</v>
      </c>
      <c r="I31" s="121">
        <v>0</v>
      </c>
      <c r="J31" s="121">
        <v>0</v>
      </c>
      <c r="K31" s="121">
        <v>5364</v>
      </c>
      <c r="L31" s="121">
        <f>+SUM(M31,R31,V31,W31,AC31)</f>
        <v>52787</v>
      </c>
      <c r="M31" s="121">
        <f>+SUM(N31:Q31)</f>
        <v>30894</v>
      </c>
      <c r="N31" s="121">
        <v>0</v>
      </c>
      <c r="O31" s="121">
        <v>30894</v>
      </c>
      <c r="P31" s="121">
        <v>0</v>
      </c>
      <c r="Q31" s="121">
        <v>0</v>
      </c>
      <c r="R31" s="121">
        <f>+SUM(S31:U31)</f>
        <v>14671</v>
      </c>
      <c r="S31" s="121">
        <v>11702</v>
      </c>
      <c r="T31" s="121">
        <v>2969</v>
      </c>
      <c r="U31" s="121">
        <v>0</v>
      </c>
      <c r="V31" s="121">
        <v>5000</v>
      </c>
      <c r="W31" s="121">
        <f>+SUM(X31:AA31)</f>
        <v>1562</v>
      </c>
      <c r="X31" s="121">
        <v>0</v>
      </c>
      <c r="Y31" s="121">
        <v>0</v>
      </c>
      <c r="Z31" s="121">
        <v>0</v>
      </c>
      <c r="AA31" s="121">
        <v>1562</v>
      </c>
      <c r="AB31" s="121">
        <v>48280</v>
      </c>
      <c r="AC31" s="121">
        <v>660</v>
      </c>
      <c r="AD31" s="121">
        <v>0</v>
      </c>
      <c r="AE31" s="121">
        <f>+SUM(D31,L31,AD31)</f>
        <v>130066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44093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77279</v>
      </c>
      <c r="BI31" s="121">
        <f>SUM(E31,AG31)</f>
        <v>77279</v>
      </c>
      <c r="BJ31" s="121">
        <f>SUM(F31,AH31)</f>
        <v>0</v>
      </c>
      <c r="BK31" s="121">
        <f>SUM(G31,AI31)</f>
        <v>0</v>
      </c>
      <c r="BL31" s="121">
        <f>SUM(H31,AJ31)</f>
        <v>77279</v>
      </c>
      <c r="BM31" s="121">
        <f>SUM(I31,AK31)</f>
        <v>0</v>
      </c>
      <c r="BN31" s="121">
        <f>SUM(J31,AL31)</f>
        <v>0</v>
      </c>
      <c r="BO31" s="121">
        <f>SUM(K31,AM31)</f>
        <v>5364</v>
      </c>
      <c r="BP31" s="121">
        <f>SUM(L31,AN31)</f>
        <v>52787</v>
      </c>
      <c r="BQ31" s="121">
        <f>SUM(M31,AO31)</f>
        <v>30894</v>
      </c>
      <c r="BR31" s="121">
        <f>SUM(N31,AP31)</f>
        <v>0</v>
      </c>
      <c r="BS31" s="121">
        <f>SUM(O31,AQ31)</f>
        <v>30894</v>
      </c>
      <c r="BT31" s="121">
        <f>SUM(P31,AR31)</f>
        <v>0</v>
      </c>
      <c r="BU31" s="121">
        <f>SUM(Q31,AS31)</f>
        <v>0</v>
      </c>
      <c r="BV31" s="121">
        <f>SUM(R31,AT31)</f>
        <v>14671</v>
      </c>
      <c r="BW31" s="121">
        <f>SUM(S31,AU31)</f>
        <v>11702</v>
      </c>
      <c r="BX31" s="121">
        <f>SUM(T31,AV31)</f>
        <v>2969</v>
      </c>
      <c r="BY31" s="121">
        <f>SUM(U31,AW31)</f>
        <v>0</v>
      </c>
      <c r="BZ31" s="121">
        <f>SUM(V31,AX31)</f>
        <v>5000</v>
      </c>
      <c r="CA31" s="121">
        <f>SUM(W31,AY31)</f>
        <v>1562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1562</v>
      </c>
      <c r="CF31" s="121">
        <f>SUM(AB31,BD31)</f>
        <v>92373</v>
      </c>
      <c r="CG31" s="121">
        <f>SUM(AC31,BE31)</f>
        <v>660</v>
      </c>
      <c r="CH31" s="121">
        <f>SUM(AD31,BF31)</f>
        <v>0</v>
      </c>
      <c r="CI31" s="121">
        <f>SUM(AE31,BG31)</f>
        <v>130066</v>
      </c>
    </row>
    <row r="32" spans="1:87" s="136" customFormat="1" ht="13.5" customHeight="1" x14ac:dyDescent="0.15">
      <c r="A32" s="119" t="s">
        <v>26</v>
      </c>
      <c r="B32" s="120" t="s">
        <v>397</v>
      </c>
      <c r="C32" s="119" t="s">
        <v>398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19203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167107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54413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19203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221520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26</v>
      </c>
      <c r="B33" s="120" t="s">
        <v>400</v>
      </c>
      <c r="C33" s="119" t="s">
        <v>401</v>
      </c>
      <c r="D33" s="121">
        <f>+SUM(E33,J33)</f>
        <v>73637</v>
      </c>
      <c r="E33" s="121">
        <f>+SUM(F33:I33)</f>
        <v>73637</v>
      </c>
      <c r="F33" s="121">
        <v>0</v>
      </c>
      <c r="G33" s="121">
        <v>50467</v>
      </c>
      <c r="H33" s="121">
        <v>23170</v>
      </c>
      <c r="I33" s="121">
        <v>0</v>
      </c>
      <c r="J33" s="121">
        <v>0</v>
      </c>
      <c r="K33" s="121">
        <v>0</v>
      </c>
      <c r="L33" s="121">
        <f>+SUM(M33,R33,V33,W33,AC33)</f>
        <v>265961</v>
      </c>
      <c r="M33" s="121">
        <f>+SUM(N33:Q33)</f>
        <v>108965</v>
      </c>
      <c r="N33" s="121">
        <v>17078</v>
      </c>
      <c r="O33" s="121">
        <v>33070</v>
      </c>
      <c r="P33" s="121">
        <v>48792</v>
      </c>
      <c r="Q33" s="121">
        <v>10025</v>
      </c>
      <c r="R33" s="121">
        <f>+SUM(S33:U33)</f>
        <v>81452</v>
      </c>
      <c r="S33" s="121">
        <v>14987</v>
      </c>
      <c r="T33" s="121">
        <v>50703</v>
      </c>
      <c r="U33" s="121">
        <v>15762</v>
      </c>
      <c r="V33" s="121">
        <v>0</v>
      </c>
      <c r="W33" s="121">
        <f>+SUM(X33:AA33)</f>
        <v>75544</v>
      </c>
      <c r="X33" s="121">
        <v>44682</v>
      </c>
      <c r="Y33" s="121">
        <v>22800</v>
      </c>
      <c r="Z33" s="121">
        <v>4560</v>
      </c>
      <c r="AA33" s="121">
        <v>3502</v>
      </c>
      <c r="AB33" s="121">
        <v>0</v>
      </c>
      <c r="AC33" s="121">
        <v>0</v>
      </c>
      <c r="AD33" s="121">
        <v>42188</v>
      </c>
      <c r="AE33" s="121">
        <f>+SUM(D33,L33,AD33)</f>
        <v>381786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10576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10576</v>
      </c>
      <c r="AZ33" s="121">
        <v>8580</v>
      </c>
      <c r="BA33" s="121">
        <v>0</v>
      </c>
      <c r="BB33" s="121">
        <v>0</v>
      </c>
      <c r="BC33" s="121">
        <v>1996</v>
      </c>
      <c r="BD33" s="121">
        <v>59264</v>
      </c>
      <c r="BE33" s="121">
        <v>0</v>
      </c>
      <c r="BF33" s="121">
        <v>0</v>
      </c>
      <c r="BG33" s="121">
        <f>+SUM(BF33,AN33,AF33)</f>
        <v>10576</v>
      </c>
      <c r="BH33" s="121">
        <f>SUM(D33,AF33)</f>
        <v>73637</v>
      </c>
      <c r="BI33" s="121">
        <f>SUM(E33,AG33)</f>
        <v>73637</v>
      </c>
      <c r="BJ33" s="121">
        <f>SUM(F33,AH33)</f>
        <v>0</v>
      </c>
      <c r="BK33" s="121">
        <f>SUM(G33,AI33)</f>
        <v>50467</v>
      </c>
      <c r="BL33" s="121">
        <f>SUM(H33,AJ33)</f>
        <v>23170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276537</v>
      </c>
      <c r="BQ33" s="121">
        <f>SUM(M33,AO33)</f>
        <v>108965</v>
      </c>
      <c r="BR33" s="121">
        <f>SUM(N33,AP33)</f>
        <v>17078</v>
      </c>
      <c r="BS33" s="121">
        <f>SUM(O33,AQ33)</f>
        <v>33070</v>
      </c>
      <c r="BT33" s="121">
        <f>SUM(P33,AR33)</f>
        <v>48792</v>
      </c>
      <c r="BU33" s="121">
        <f>SUM(Q33,AS33)</f>
        <v>10025</v>
      </c>
      <c r="BV33" s="121">
        <f>SUM(R33,AT33)</f>
        <v>81452</v>
      </c>
      <c r="BW33" s="121">
        <f>SUM(S33,AU33)</f>
        <v>14987</v>
      </c>
      <c r="BX33" s="121">
        <f>SUM(T33,AV33)</f>
        <v>50703</v>
      </c>
      <c r="BY33" s="121">
        <f>SUM(U33,AW33)</f>
        <v>15762</v>
      </c>
      <c r="BZ33" s="121">
        <f>SUM(V33,AX33)</f>
        <v>0</v>
      </c>
      <c r="CA33" s="121">
        <f>SUM(W33,AY33)</f>
        <v>86120</v>
      </c>
      <c r="CB33" s="121">
        <f>SUM(X33,AZ33)</f>
        <v>53262</v>
      </c>
      <c r="CC33" s="121">
        <f>SUM(Y33,BA33)</f>
        <v>22800</v>
      </c>
      <c r="CD33" s="121">
        <f>SUM(Z33,BB33)</f>
        <v>4560</v>
      </c>
      <c r="CE33" s="121">
        <f>SUM(AA33,BC33)</f>
        <v>5498</v>
      </c>
      <c r="CF33" s="121">
        <f>SUM(AB33,BD33)</f>
        <v>59264</v>
      </c>
      <c r="CG33" s="121">
        <f>SUM(AC33,BE33)</f>
        <v>0</v>
      </c>
      <c r="CH33" s="121">
        <f>SUM(AD33,BF33)</f>
        <v>42188</v>
      </c>
      <c r="CI33" s="121">
        <f>SUM(AE33,BG33)</f>
        <v>392362</v>
      </c>
    </row>
    <row r="34" spans="1:87" s="136" customFormat="1" ht="13.5" customHeight="1" x14ac:dyDescent="0.15">
      <c r="A34" s="119" t="s">
        <v>26</v>
      </c>
      <c r="B34" s="120" t="s">
        <v>403</v>
      </c>
      <c r="C34" s="119" t="s">
        <v>404</v>
      </c>
      <c r="D34" s="121">
        <f>+SUM(E34,J34)</f>
        <v>1460</v>
      </c>
      <c r="E34" s="121">
        <f>+SUM(F34:I34)</f>
        <v>1460</v>
      </c>
      <c r="F34" s="121">
        <v>1460</v>
      </c>
      <c r="G34" s="121">
        <v>0</v>
      </c>
      <c r="H34" s="121">
        <v>0</v>
      </c>
      <c r="I34" s="121">
        <v>0</v>
      </c>
      <c r="J34" s="121">
        <v>0</v>
      </c>
      <c r="K34" s="121">
        <v>9062</v>
      </c>
      <c r="L34" s="121">
        <f>+SUM(M34,R34,V34,W34,AC34)</f>
        <v>613914</v>
      </c>
      <c r="M34" s="121">
        <f>+SUM(N34:Q34)</f>
        <v>107500</v>
      </c>
      <c r="N34" s="121">
        <v>20306</v>
      </c>
      <c r="O34" s="121">
        <v>0</v>
      </c>
      <c r="P34" s="121">
        <v>70226</v>
      </c>
      <c r="Q34" s="121">
        <v>16968</v>
      </c>
      <c r="R34" s="121">
        <f>+SUM(S34:U34)</f>
        <v>298201</v>
      </c>
      <c r="S34" s="121">
        <v>3447</v>
      </c>
      <c r="T34" s="121">
        <v>282511</v>
      </c>
      <c r="U34" s="121">
        <v>12243</v>
      </c>
      <c r="V34" s="121">
        <v>14600</v>
      </c>
      <c r="W34" s="121">
        <f>+SUM(X34:AA34)</f>
        <v>193613</v>
      </c>
      <c r="X34" s="121">
        <v>66088</v>
      </c>
      <c r="Y34" s="121">
        <v>91162</v>
      </c>
      <c r="Z34" s="121">
        <v>2369</v>
      </c>
      <c r="AA34" s="121">
        <v>33994</v>
      </c>
      <c r="AB34" s="121">
        <v>13155</v>
      </c>
      <c r="AC34" s="121">
        <v>0</v>
      </c>
      <c r="AD34" s="121">
        <v>0</v>
      </c>
      <c r="AE34" s="121">
        <f>+SUM(D34,L34,AD34)</f>
        <v>615374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114426</v>
      </c>
      <c r="AO34" s="121">
        <f>+SUM(AP34:AS34)</f>
        <v>50940</v>
      </c>
      <c r="AP34" s="121">
        <v>9535</v>
      </c>
      <c r="AQ34" s="121">
        <v>0</v>
      </c>
      <c r="AR34" s="121">
        <v>0</v>
      </c>
      <c r="AS34" s="121">
        <v>41405</v>
      </c>
      <c r="AT34" s="121">
        <f>+SUM(AU34:AW34)</f>
        <v>45023</v>
      </c>
      <c r="AU34" s="121">
        <v>0</v>
      </c>
      <c r="AV34" s="121">
        <v>0</v>
      </c>
      <c r="AW34" s="121">
        <v>45023</v>
      </c>
      <c r="AX34" s="121">
        <v>0</v>
      </c>
      <c r="AY34" s="121">
        <f>+SUM(AZ34:BC34)</f>
        <v>18463</v>
      </c>
      <c r="AZ34" s="121">
        <v>0</v>
      </c>
      <c r="BA34" s="121">
        <v>0</v>
      </c>
      <c r="BB34" s="121">
        <v>18463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114426</v>
      </c>
      <c r="BH34" s="121">
        <f>SUM(D34,AF34)</f>
        <v>1460</v>
      </c>
      <c r="BI34" s="121">
        <f>SUM(E34,AG34)</f>
        <v>1460</v>
      </c>
      <c r="BJ34" s="121">
        <f>SUM(F34,AH34)</f>
        <v>1460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9062</v>
      </c>
      <c r="BP34" s="121">
        <f>SUM(L34,AN34)</f>
        <v>728340</v>
      </c>
      <c r="BQ34" s="121">
        <f>SUM(M34,AO34)</f>
        <v>158440</v>
      </c>
      <c r="BR34" s="121">
        <f>SUM(N34,AP34)</f>
        <v>29841</v>
      </c>
      <c r="BS34" s="121">
        <f>SUM(O34,AQ34)</f>
        <v>0</v>
      </c>
      <c r="BT34" s="121">
        <f>SUM(P34,AR34)</f>
        <v>70226</v>
      </c>
      <c r="BU34" s="121">
        <f>SUM(Q34,AS34)</f>
        <v>58373</v>
      </c>
      <c r="BV34" s="121">
        <f>SUM(R34,AT34)</f>
        <v>343224</v>
      </c>
      <c r="BW34" s="121">
        <f>SUM(S34,AU34)</f>
        <v>3447</v>
      </c>
      <c r="BX34" s="121">
        <f>SUM(T34,AV34)</f>
        <v>282511</v>
      </c>
      <c r="BY34" s="121">
        <f>SUM(U34,AW34)</f>
        <v>57266</v>
      </c>
      <c r="BZ34" s="121">
        <f>SUM(V34,AX34)</f>
        <v>14600</v>
      </c>
      <c r="CA34" s="121">
        <f>SUM(W34,AY34)</f>
        <v>212076</v>
      </c>
      <c r="CB34" s="121">
        <f>SUM(X34,AZ34)</f>
        <v>66088</v>
      </c>
      <c r="CC34" s="121">
        <f>SUM(Y34,BA34)</f>
        <v>91162</v>
      </c>
      <c r="CD34" s="121">
        <f>SUM(Z34,BB34)</f>
        <v>20832</v>
      </c>
      <c r="CE34" s="121">
        <f>SUM(AA34,BC34)</f>
        <v>33994</v>
      </c>
      <c r="CF34" s="121">
        <f>SUM(AB34,BD34)</f>
        <v>13155</v>
      </c>
      <c r="CG34" s="121">
        <f>SUM(AC34,BE34)</f>
        <v>0</v>
      </c>
      <c r="CH34" s="121">
        <f>SUM(AD34,BF34)</f>
        <v>0</v>
      </c>
      <c r="CI34" s="121">
        <f>SUM(AE34,BG34)</f>
        <v>729800</v>
      </c>
    </row>
    <row r="35" spans="1:87" s="136" customFormat="1" ht="13.5" customHeight="1" x14ac:dyDescent="0.15">
      <c r="A35" s="119" t="s">
        <v>26</v>
      </c>
      <c r="B35" s="120" t="s">
        <v>405</v>
      </c>
      <c r="C35" s="119" t="s">
        <v>406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21431</v>
      </c>
      <c r="L35" s="121">
        <f>+SUM(M35,R35,V35,W35,AC35)</f>
        <v>100192</v>
      </c>
      <c r="M35" s="121">
        <f>+SUM(N35:Q35)</f>
        <v>86511</v>
      </c>
      <c r="N35" s="121">
        <v>34741</v>
      </c>
      <c r="O35" s="121">
        <v>46188</v>
      </c>
      <c r="P35" s="121">
        <v>5582</v>
      </c>
      <c r="Q35" s="121">
        <v>0</v>
      </c>
      <c r="R35" s="121">
        <f>+SUM(S35:U35)</f>
        <v>10772</v>
      </c>
      <c r="S35" s="121">
        <v>5521</v>
      </c>
      <c r="T35" s="121">
        <v>5251</v>
      </c>
      <c r="U35" s="121">
        <v>0</v>
      </c>
      <c r="V35" s="121">
        <v>0</v>
      </c>
      <c r="W35" s="121">
        <f>+SUM(X35:AA35)</f>
        <v>2843</v>
      </c>
      <c r="X35" s="121">
        <v>0</v>
      </c>
      <c r="Y35" s="121">
        <v>2843</v>
      </c>
      <c r="Z35" s="121">
        <v>0</v>
      </c>
      <c r="AA35" s="121">
        <v>0</v>
      </c>
      <c r="AB35" s="121">
        <v>112802</v>
      </c>
      <c r="AC35" s="121">
        <v>66</v>
      </c>
      <c r="AD35" s="121">
        <v>56</v>
      </c>
      <c r="AE35" s="121">
        <f>+SUM(D35,L35,AD35)</f>
        <v>100248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17814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21431</v>
      </c>
      <c r="BP35" s="121">
        <f>SUM(L35,AN35)</f>
        <v>100192</v>
      </c>
      <c r="BQ35" s="121">
        <f>SUM(M35,AO35)</f>
        <v>86511</v>
      </c>
      <c r="BR35" s="121">
        <f>SUM(N35,AP35)</f>
        <v>34741</v>
      </c>
      <c r="BS35" s="121">
        <f>SUM(O35,AQ35)</f>
        <v>46188</v>
      </c>
      <c r="BT35" s="121">
        <f>SUM(P35,AR35)</f>
        <v>5582</v>
      </c>
      <c r="BU35" s="121">
        <f>SUM(Q35,AS35)</f>
        <v>0</v>
      </c>
      <c r="BV35" s="121">
        <f>SUM(R35,AT35)</f>
        <v>10772</v>
      </c>
      <c r="BW35" s="121">
        <f>SUM(S35,AU35)</f>
        <v>5521</v>
      </c>
      <c r="BX35" s="121">
        <f>SUM(T35,AV35)</f>
        <v>5251</v>
      </c>
      <c r="BY35" s="121">
        <f>SUM(U35,AW35)</f>
        <v>0</v>
      </c>
      <c r="BZ35" s="121">
        <f>SUM(V35,AX35)</f>
        <v>0</v>
      </c>
      <c r="CA35" s="121">
        <f>SUM(W35,AY35)</f>
        <v>2843</v>
      </c>
      <c r="CB35" s="121">
        <f>SUM(X35,AZ35)</f>
        <v>0</v>
      </c>
      <c r="CC35" s="121">
        <f>SUM(Y35,BA35)</f>
        <v>2843</v>
      </c>
      <c r="CD35" s="121">
        <f>SUM(Z35,BB35)</f>
        <v>0</v>
      </c>
      <c r="CE35" s="121">
        <f>SUM(AA35,BC35)</f>
        <v>0</v>
      </c>
      <c r="CF35" s="121">
        <f>SUM(AB35,BD35)</f>
        <v>130616</v>
      </c>
      <c r="CG35" s="121">
        <f>SUM(AC35,BE35)</f>
        <v>66</v>
      </c>
      <c r="CH35" s="121">
        <f>SUM(AD35,BF35)</f>
        <v>56</v>
      </c>
      <c r="CI35" s="121">
        <f>SUM(AE35,BG35)</f>
        <v>100248</v>
      </c>
    </row>
    <row r="36" spans="1:87" s="136" customFormat="1" ht="13.5" customHeight="1" x14ac:dyDescent="0.15">
      <c r="A36" s="119" t="s">
        <v>26</v>
      </c>
      <c r="B36" s="120" t="s">
        <v>409</v>
      </c>
      <c r="C36" s="119" t="s">
        <v>410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6469</v>
      </c>
      <c r="L36" s="121">
        <f>+SUM(M36,R36,V36,W36,AC36)</f>
        <v>81217</v>
      </c>
      <c r="M36" s="121">
        <f>+SUM(N36:Q36)</f>
        <v>51480</v>
      </c>
      <c r="N36" s="121">
        <v>5352</v>
      </c>
      <c r="O36" s="121">
        <v>46128</v>
      </c>
      <c r="P36" s="121">
        <v>0</v>
      </c>
      <c r="Q36" s="121">
        <v>0</v>
      </c>
      <c r="R36" s="121">
        <f>+SUM(S36:U36)</f>
        <v>12918</v>
      </c>
      <c r="S36" s="121">
        <v>9053</v>
      </c>
      <c r="T36" s="121">
        <v>3865</v>
      </c>
      <c r="U36" s="121">
        <v>0</v>
      </c>
      <c r="V36" s="121">
        <v>0</v>
      </c>
      <c r="W36" s="121">
        <f>+SUM(X36:AA36)</f>
        <v>16819</v>
      </c>
      <c r="X36" s="121">
        <v>0</v>
      </c>
      <c r="Y36" s="121">
        <v>16819</v>
      </c>
      <c r="Z36" s="121">
        <v>0</v>
      </c>
      <c r="AA36" s="121">
        <v>0</v>
      </c>
      <c r="AB36" s="121">
        <v>168988</v>
      </c>
      <c r="AC36" s="121">
        <v>0</v>
      </c>
      <c r="AD36" s="121">
        <v>0</v>
      </c>
      <c r="AE36" s="121">
        <f>+SUM(D36,L36,AD36)</f>
        <v>81217</v>
      </c>
      <c r="AF36" s="121">
        <f>+SUM(AG36,AL36)</f>
        <v>42039</v>
      </c>
      <c r="AG36" s="121">
        <f>+SUM(AH36:AK36)</f>
        <v>42039</v>
      </c>
      <c r="AH36" s="121">
        <v>0</v>
      </c>
      <c r="AI36" s="121">
        <v>0</v>
      </c>
      <c r="AJ36" s="121">
        <v>0</v>
      </c>
      <c r="AK36" s="121">
        <v>42039</v>
      </c>
      <c r="AL36" s="121">
        <v>0</v>
      </c>
      <c r="AM36" s="121">
        <v>0</v>
      </c>
      <c r="AN36" s="121">
        <f>+SUM(AO36,AT36,AX36,AY36,BE36)</f>
        <v>8651</v>
      </c>
      <c r="AO36" s="121">
        <f>+SUM(AP36:AS36)</f>
        <v>8651</v>
      </c>
      <c r="AP36" s="121">
        <v>8651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25029</v>
      </c>
      <c r="BE36" s="121">
        <v>0</v>
      </c>
      <c r="BF36" s="121">
        <v>0</v>
      </c>
      <c r="BG36" s="121">
        <f>+SUM(BF36,AN36,AF36)</f>
        <v>50690</v>
      </c>
      <c r="BH36" s="121">
        <f>SUM(D36,AF36)</f>
        <v>42039</v>
      </c>
      <c r="BI36" s="121">
        <f>SUM(E36,AG36)</f>
        <v>42039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42039</v>
      </c>
      <c r="BN36" s="121">
        <f>SUM(J36,AL36)</f>
        <v>0</v>
      </c>
      <c r="BO36" s="121">
        <f>SUM(K36,AM36)</f>
        <v>6469</v>
      </c>
      <c r="BP36" s="121">
        <f>SUM(L36,AN36)</f>
        <v>89868</v>
      </c>
      <c r="BQ36" s="121">
        <f>SUM(M36,AO36)</f>
        <v>60131</v>
      </c>
      <c r="BR36" s="121">
        <f>SUM(N36,AP36)</f>
        <v>14003</v>
      </c>
      <c r="BS36" s="121">
        <f>SUM(O36,AQ36)</f>
        <v>46128</v>
      </c>
      <c r="BT36" s="121">
        <f>SUM(P36,AR36)</f>
        <v>0</v>
      </c>
      <c r="BU36" s="121">
        <f>SUM(Q36,AS36)</f>
        <v>0</v>
      </c>
      <c r="BV36" s="121">
        <f>SUM(R36,AT36)</f>
        <v>12918</v>
      </c>
      <c r="BW36" s="121">
        <f>SUM(S36,AU36)</f>
        <v>9053</v>
      </c>
      <c r="BX36" s="121">
        <f>SUM(T36,AV36)</f>
        <v>3865</v>
      </c>
      <c r="BY36" s="121">
        <f>SUM(U36,AW36)</f>
        <v>0</v>
      </c>
      <c r="BZ36" s="121">
        <f>SUM(V36,AX36)</f>
        <v>0</v>
      </c>
      <c r="CA36" s="121">
        <f>SUM(W36,AY36)</f>
        <v>16819</v>
      </c>
      <c r="CB36" s="121">
        <f>SUM(X36,AZ36)</f>
        <v>0</v>
      </c>
      <c r="CC36" s="121">
        <f>SUM(Y36,BA36)</f>
        <v>16819</v>
      </c>
      <c r="CD36" s="121">
        <f>SUM(Z36,BB36)</f>
        <v>0</v>
      </c>
      <c r="CE36" s="121">
        <f>SUM(AA36,BC36)</f>
        <v>0</v>
      </c>
      <c r="CF36" s="121">
        <f>SUM(AB36,BD36)</f>
        <v>194017</v>
      </c>
      <c r="CG36" s="121">
        <f>SUM(AC36,BE36)</f>
        <v>0</v>
      </c>
      <c r="CH36" s="121">
        <f>SUM(AD36,BF36)</f>
        <v>0</v>
      </c>
      <c r="CI36" s="121">
        <f>SUM(AE36,BG36)</f>
        <v>131907</v>
      </c>
    </row>
    <row r="37" spans="1:87" s="136" customFormat="1" ht="13.5" customHeight="1" x14ac:dyDescent="0.15">
      <c r="A37" s="119" t="s">
        <v>26</v>
      </c>
      <c r="B37" s="120" t="s">
        <v>379</v>
      </c>
      <c r="C37" s="119" t="s">
        <v>380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190497</v>
      </c>
      <c r="M37" s="121">
        <f>+SUM(N37:Q37)</f>
        <v>68246</v>
      </c>
      <c r="N37" s="121">
        <v>11459</v>
      </c>
      <c r="O37" s="121">
        <v>56787</v>
      </c>
      <c r="P37" s="121">
        <v>0</v>
      </c>
      <c r="Q37" s="121">
        <v>0</v>
      </c>
      <c r="R37" s="121">
        <f>+SUM(S37:U37)</f>
        <v>16586</v>
      </c>
      <c r="S37" s="121">
        <v>13968</v>
      </c>
      <c r="T37" s="121">
        <v>2618</v>
      </c>
      <c r="U37" s="121">
        <v>0</v>
      </c>
      <c r="V37" s="121">
        <v>0</v>
      </c>
      <c r="W37" s="121">
        <f>+SUM(X37:AA37)</f>
        <v>104559</v>
      </c>
      <c r="X37" s="121">
        <v>12100</v>
      </c>
      <c r="Y37" s="121">
        <v>91804</v>
      </c>
      <c r="Z37" s="121">
        <v>0</v>
      </c>
      <c r="AA37" s="121">
        <v>655</v>
      </c>
      <c r="AB37" s="121"/>
      <c r="AC37" s="121">
        <v>1106</v>
      </c>
      <c r="AD37" s="121">
        <v>55713</v>
      </c>
      <c r="AE37" s="121">
        <f>+SUM(D37,L37,AD37)</f>
        <v>246210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190497</v>
      </c>
      <c r="BQ37" s="121">
        <f>SUM(M37,AO37)</f>
        <v>68246</v>
      </c>
      <c r="BR37" s="121">
        <f>SUM(N37,AP37)</f>
        <v>11459</v>
      </c>
      <c r="BS37" s="121">
        <f>SUM(O37,AQ37)</f>
        <v>56787</v>
      </c>
      <c r="BT37" s="121">
        <f>SUM(P37,AR37)</f>
        <v>0</v>
      </c>
      <c r="BU37" s="121">
        <f>SUM(Q37,AS37)</f>
        <v>0</v>
      </c>
      <c r="BV37" s="121">
        <f>SUM(R37,AT37)</f>
        <v>16586</v>
      </c>
      <c r="BW37" s="121">
        <f>SUM(S37,AU37)</f>
        <v>13968</v>
      </c>
      <c r="BX37" s="121">
        <f>SUM(T37,AV37)</f>
        <v>2618</v>
      </c>
      <c r="BY37" s="121">
        <f>SUM(U37,AW37)</f>
        <v>0</v>
      </c>
      <c r="BZ37" s="121">
        <f>SUM(V37,AX37)</f>
        <v>0</v>
      </c>
      <c r="CA37" s="121">
        <f>SUM(W37,AY37)</f>
        <v>104559</v>
      </c>
      <c r="CB37" s="121">
        <f>SUM(X37,AZ37)</f>
        <v>12100</v>
      </c>
      <c r="CC37" s="121">
        <f>SUM(Y37,BA37)</f>
        <v>91804</v>
      </c>
      <c r="CD37" s="121">
        <f>SUM(Z37,BB37)</f>
        <v>0</v>
      </c>
      <c r="CE37" s="121">
        <f>SUM(AA37,BC37)</f>
        <v>655</v>
      </c>
      <c r="CF37" s="121">
        <f>SUM(AB37,BD37)</f>
        <v>0</v>
      </c>
      <c r="CG37" s="121">
        <f>SUM(AC37,BE37)</f>
        <v>1106</v>
      </c>
      <c r="CH37" s="121">
        <f>SUM(AD37,BF37)</f>
        <v>55713</v>
      </c>
      <c r="CI37" s="121">
        <f>SUM(AE37,BG37)</f>
        <v>246210</v>
      </c>
    </row>
    <row r="38" spans="1:87" s="136" customFormat="1" ht="13.5" customHeight="1" x14ac:dyDescent="0.15">
      <c r="A38" s="119" t="s">
        <v>26</v>
      </c>
      <c r="B38" s="120" t="s">
        <v>391</v>
      </c>
      <c r="C38" s="119" t="s">
        <v>392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130333</v>
      </c>
      <c r="AO38" s="121">
        <f>+SUM(AP38:AS38)</f>
        <v>12728</v>
      </c>
      <c r="AP38" s="121">
        <v>12728</v>
      </c>
      <c r="AQ38" s="121">
        <v>0</v>
      </c>
      <c r="AR38" s="121">
        <v>0</v>
      </c>
      <c r="AS38" s="121">
        <v>0</v>
      </c>
      <c r="AT38" s="121">
        <f>+SUM(AU38:AW38)</f>
        <v>72753</v>
      </c>
      <c r="AU38" s="121">
        <v>0</v>
      </c>
      <c r="AV38" s="121">
        <v>72753</v>
      </c>
      <c r="AW38" s="121">
        <v>0</v>
      </c>
      <c r="AX38" s="121">
        <v>0</v>
      </c>
      <c r="AY38" s="121">
        <f>+SUM(AZ38:BC38)</f>
        <v>44852</v>
      </c>
      <c r="AZ38" s="121">
        <v>0</v>
      </c>
      <c r="BA38" s="121">
        <v>41446</v>
      </c>
      <c r="BB38" s="121">
        <v>3406</v>
      </c>
      <c r="BC38" s="121">
        <v>0</v>
      </c>
      <c r="BD38" s="121"/>
      <c r="BE38" s="121">
        <v>0</v>
      </c>
      <c r="BF38" s="121">
        <v>7499</v>
      </c>
      <c r="BG38" s="121">
        <f>+SUM(BF38,AN38,AF38)</f>
        <v>137832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130333</v>
      </c>
      <c r="BQ38" s="121">
        <f>SUM(M38,AO38)</f>
        <v>12728</v>
      </c>
      <c r="BR38" s="121">
        <f>SUM(N38,AP38)</f>
        <v>12728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72753</v>
      </c>
      <c r="BW38" s="121">
        <f>SUM(S38,AU38)</f>
        <v>0</v>
      </c>
      <c r="BX38" s="121">
        <f>SUM(T38,AV38)</f>
        <v>72753</v>
      </c>
      <c r="BY38" s="121">
        <f>SUM(U38,AW38)</f>
        <v>0</v>
      </c>
      <c r="BZ38" s="121">
        <f>SUM(V38,AX38)</f>
        <v>0</v>
      </c>
      <c r="CA38" s="121">
        <f>SUM(W38,AY38)</f>
        <v>44852</v>
      </c>
      <c r="CB38" s="121">
        <f>SUM(X38,AZ38)</f>
        <v>0</v>
      </c>
      <c r="CC38" s="121">
        <f>SUM(Y38,BA38)</f>
        <v>41446</v>
      </c>
      <c r="CD38" s="121">
        <f>SUM(Z38,BB38)</f>
        <v>3406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7499</v>
      </c>
      <c r="CI38" s="121">
        <f>SUM(AE38,BG38)</f>
        <v>137832</v>
      </c>
    </row>
    <row r="39" spans="1:87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354349</v>
      </c>
      <c r="AO39" s="121">
        <f>+SUM(AP39:AS39)</f>
        <v>16905</v>
      </c>
      <c r="AP39" s="121">
        <v>16905</v>
      </c>
      <c r="AQ39" s="121">
        <v>0</v>
      </c>
      <c r="AR39" s="121">
        <v>0</v>
      </c>
      <c r="AS39" s="121">
        <v>0</v>
      </c>
      <c r="AT39" s="121">
        <f>+SUM(AU39:AW39)</f>
        <v>51664</v>
      </c>
      <c r="AU39" s="121">
        <v>0</v>
      </c>
      <c r="AV39" s="121">
        <v>5291</v>
      </c>
      <c r="AW39" s="121">
        <v>46373</v>
      </c>
      <c r="AX39" s="121">
        <v>0</v>
      </c>
      <c r="AY39" s="121">
        <f>+SUM(AZ39:BC39)</f>
        <v>285780</v>
      </c>
      <c r="AZ39" s="121">
        <v>0</v>
      </c>
      <c r="BA39" s="121">
        <v>285780</v>
      </c>
      <c r="BB39" s="121">
        <v>0</v>
      </c>
      <c r="BC39" s="121">
        <v>0</v>
      </c>
      <c r="BD39" s="121"/>
      <c r="BE39" s="121">
        <v>0</v>
      </c>
      <c r="BF39" s="121">
        <v>136</v>
      </c>
      <c r="BG39" s="121">
        <f>+SUM(BF39,AN39,AF39)</f>
        <v>354485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354349</v>
      </c>
      <c r="BQ39" s="121">
        <f>SUM(M39,AO39)</f>
        <v>16905</v>
      </c>
      <c r="BR39" s="121">
        <f>SUM(N39,AP39)</f>
        <v>16905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51664</v>
      </c>
      <c r="BW39" s="121">
        <f>SUM(S39,AU39)</f>
        <v>0</v>
      </c>
      <c r="BX39" s="121">
        <f>SUM(T39,AV39)</f>
        <v>5291</v>
      </c>
      <c r="BY39" s="121">
        <f>SUM(U39,AW39)</f>
        <v>46373</v>
      </c>
      <c r="BZ39" s="121">
        <f>SUM(V39,AX39)</f>
        <v>0</v>
      </c>
      <c r="CA39" s="121">
        <f>SUM(W39,AY39)</f>
        <v>285780</v>
      </c>
      <c r="CB39" s="121">
        <f>SUM(X39,AZ39)</f>
        <v>0</v>
      </c>
      <c r="CC39" s="121">
        <f>SUM(Y39,BA39)</f>
        <v>285780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136</v>
      </c>
      <c r="CI39" s="121">
        <f>SUM(AE39,BG39)</f>
        <v>354485</v>
      </c>
    </row>
    <row r="40" spans="1:87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481911</v>
      </c>
      <c r="AO40" s="121">
        <f>+SUM(AP40:AS40)</f>
        <v>76497</v>
      </c>
      <c r="AP40" s="121">
        <v>76497</v>
      </c>
      <c r="AQ40" s="121">
        <v>0</v>
      </c>
      <c r="AR40" s="121">
        <v>0</v>
      </c>
      <c r="AS40" s="121">
        <v>0</v>
      </c>
      <c r="AT40" s="121">
        <f>+SUM(AU40:AW40)</f>
        <v>313902</v>
      </c>
      <c r="AU40" s="121">
        <v>0</v>
      </c>
      <c r="AV40" s="121">
        <v>313902</v>
      </c>
      <c r="AW40" s="121">
        <v>0</v>
      </c>
      <c r="AX40" s="121">
        <v>0</v>
      </c>
      <c r="AY40" s="121">
        <f>+SUM(AZ40:BC40)</f>
        <v>91512</v>
      </c>
      <c r="AZ40" s="121">
        <v>0</v>
      </c>
      <c r="BA40" s="121">
        <v>14904</v>
      </c>
      <c r="BB40" s="121">
        <v>0</v>
      </c>
      <c r="BC40" s="121">
        <v>76608</v>
      </c>
      <c r="BD40" s="121"/>
      <c r="BE40" s="121">
        <v>0</v>
      </c>
      <c r="BF40" s="121">
        <v>15712</v>
      </c>
      <c r="BG40" s="121">
        <f>+SUM(BF40,AN40,AF40)</f>
        <v>497623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481911</v>
      </c>
      <c r="BQ40" s="121">
        <f>SUM(M40,AO40)</f>
        <v>76497</v>
      </c>
      <c r="BR40" s="121">
        <f>SUM(N40,AP40)</f>
        <v>76497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313902</v>
      </c>
      <c r="BW40" s="121">
        <f>SUM(S40,AU40)</f>
        <v>0</v>
      </c>
      <c r="BX40" s="121">
        <f>SUM(T40,AV40)</f>
        <v>313902</v>
      </c>
      <c r="BY40" s="121">
        <f>SUM(U40,AW40)</f>
        <v>0</v>
      </c>
      <c r="BZ40" s="121">
        <f>SUM(V40,AX40)</f>
        <v>0</v>
      </c>
      <c r="CA40" s="121">
        <f>SUM(W40,AY40)</f>
        <v>91512</v>
      </c>
      <c r="CB40" s="121">
        <f>SUM(X40,AZ40)</f>
        <v>0</v>
      </c>
      <c r="CC40" s="121">
        <f>SUM(Y40,BA40)</f>
        <v>14904</v>
      </c>
      <c r="CD40" s="121">
        <f>SUM(Z40,BB40)</f>
        <v>0</v>
      </c>
      <c r="CE40" s="121">
        <f>SUM(AA40,BC40)</f>
        <v>76608</v>
      </c>
      <c r="CF40" s="121">
        <f>SUM(AB40,BD40)</f>
        <v>0</v>
      </c>
      <c r="CG40" s="121">
        <f>SUM(AC40,BE40)</f>
        <v>0</v>
      </c>
      <c r="CH40" s="121">
        <f>SUM(AD40,BF40)</f>
        <v>15712</v>
      </c>
      <c r="CI40" s="121">
        <f>SUM(AE40,BG40)</f>
        <v>497623</v>
      </c>
    </row>
    <row r="41" spans="1:87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+SUM(E41,J41)</f>
        <v>1576692</v>
      </c>
      <c r="E41" s="121">
        <f>+SUM(F41:I41)</f>
        <v>1576692</v>
      </c>
      <c r="F41" s="121">
        <v>0</v>
      </c>
      <c r="G41" s="121">
        <v>1575288</v>
      </c>
      <c r="H41" s="121">
        <v>1404</v>
      </c>
      <c r="I41" s="121">
        <v>0</v>
      </c>
      <c r="J41" s="121">
        <v>0</v>
      </c>
      <c r="K41" s="121"/>
      <c r="L41" s="121">
        <f>+SUM(M41,R41,V41,W41,AC41)</f>
        <v>1303443</v>
      </c>
      <c r="M41" s="121">
        <f>+SUM(N41:Q41)</f>
        <v>214614</v>
      </c>
      <c r="N41" s="121">
        <v>51232</v>
      </c>
      <c r="O41" s="121">
        <v>16296</v>
      </c>
      <c r="P41" s="121">
        <v>131090</v>
      </c>
      <c r="Q41" s="121">
        <v>15996</v>
      </c>
      <c r="R41" s="121">
        <f>+SUM(S41:U41)</f>
        <v>489965</v>
      </c>
      <c r="S41" s="121">
        <v>73198</v>
      </c>
      <c r="T41" s="121">
        <v>405336</v>
      </c>
      <c r="U41" s="121">
        <v>11431</v>
      </c>
      <c r="V41" s="121">
        <v>0</v>
      </c>
      <c r="W41" s="121">
        <f>+SUM(X41:AA41)</f>
        <v>598864</v>
      </c>
      <c r="X41" s="121">
        <v>360898</v>
      </c>
      <c r="Y41" s="121">
        <v>237966</v>
      </c>
      <c r="Z41" s="121">
        <v>0</v>
      </c>
      <c r="AA41" s="121">
        <v>0</v>
      </c>
      <c r="AB41" s="121"/>
      <c r="AC41" s="121">
        <v>0</v>
      </c>
      <c r="AD41" s="121">
        <v>129030</v>
      </c>
      <c r="AE41" s="121">
        <f>+SUM(D41,L41,AD41)</f>
        <v>3009165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204895</v>
      </c>
      <c r="AO41" s="121">
        <f>+SUM(AP41:AS41)</f>
        <v>1385</v>
      </c>
      <c r="AP41" s="121">
        <v>1385</v>
      </c>
      <c r="AQ41" s="121">
        <v>0</v>
      </c>
      <c r="AR41" s="121">
        <v>0</v>
      </c>
      <c r="AS41" s="121">
        <v>0</v>
      </c>
      <c r="AT41" s="121">
        <f>+SUM(AU41:AW41)</f>
        <v>124310</v>
      </c>
      <c r="AU41" s="121">
        <v>0</v>
      </c>
      <c r="AV41" s="121">
        <v>124310</v>
      </c>
      <c r="AW41" s="121">
        <v>0</v>
      </c>
      <c r="AX41" s="121">
        <v>0</v>
      </c>
      <c r="AY41" s="121">
        <f>+SUM(AZ41:BC41)</f>
        <v>79200</v>
      </c>
      <c r="AZ41" s="121">
        <v>0</v>
      </c>
      <c r="BA41" s="121">
        <v>79200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204895</v>
      </c>
      <c r="BH41" s="121">
        <f>SUM(D41,AF41)</f>
        <v>1576692</v>
      </c>
      <c r="BI41" s="121">
        <f>SUM(E41,AG41)</f>
        <v>1576692</v>
      </c>
      <c r="BJ41" s="121">
        <f>SUM(F41,AH41)</f>
        <v>0</v>
      </c>
      <c r="BK41" s="121">
        <f>SUM(G41,AI41)</f>
        <v>1575288</v>
      </c>
      <c r="BL41" s="121">
        <f>SUM(H41,AJ41)</f>
        <v>1404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1508338</v>
      </c>
      <c r="BQ41" s="121">
        <f>SUM(M41,AO41)</f>
        <v>215999</v>
      </c>
      <c r="BR41" s="121">
        <f>SUM(N41,AP41)</f>
        <v>52617</v>
      </c>
      <c r="BS41" s="121">
        <f>SUM(O41,AQ41)</f>
        <v>16296</v>
      </c>
      <c r="BT41" s="121">
        <f>SUM(P41,AR41)</f>
        <v>131090</v>
      </c>
      <c r="BU41" s="121">
        <f>SUM(Q41,AS41)</f>
        <v>15996</v>
      </c>
      <c r="BV41" s="121">
        <f>SUM(R41,AT41)</f>
        <v>614275</v>
      </c>
      <c r="BW41" s="121">
        <f>SUM(S41,AU41)</f>
        <v>73198</v>
      </c>
      <c r="BX41" s="121">
        <f>SUM(T41,AV41)</f>
        <v>529646</v>
      </c>
      <c r="BY41" s="121">
        <f>SUM(U41,AW41)</f>
        <v>11431</v>
      </c>
      <c r="BZ41" s="121">
        <f>SUM(V41,AX41)</f>
        <v>0</v>
      </c>
      <c r="CA41" s="121">
        <f>SUM(W41,AY41)</f>
        <v>678064</v>
      </c>
      <c r="CB41" s="121">
        <f>SUM(X41,AZ41)</f>
        <v>360898</v>
      </c>
      <c r="CC41" s="121">
        <f>SUM(Y41,BA41)</f>
        <v>317166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129030</v>
      </c>
      <c r="CI41" s="121">
        <f>SUM(AE41,BG41)</f>
        <v>3214060</v>
      </c>
    </row>
    <row r="42" spans="1:87" s="136" customFormat="1" ht="13.5" customHeight="1" x14ac:dyDescent="0.15">
      <c r="A42" s="119" t="s">
        <v>26</v>
      </c>
      <c r="B42" s="120" t="s">
        <v>363</v>
      </c>
      <c r="C42" s="119" t="s">
        <v>364</v>
      </c>
      <c r="D42" s="121">
        <f>+SUM(E42,J42)</f>
        <v>57420</v>
      </c>
      <c r="E42" s="121">
        <f>+SUM(F42:I42)</f>
        <v>57420</v>
      </c>
      <c r="F42" s="121">
        <v>57420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247575</v>
      </c>
      <c r="M42" s="121">
        <f>+SUM(N42:Q42)</f>
        <v>35735</v>
      </c>
      <c r="N42" s="121">
        <v>27777</v>
      </c>
      <c r="O42" s="121">
        <v>0</v>
      </c>
      <c r="P42" s="121">
        <v>0</v>
      </c>
      <c r="Q42" s="121">
        <v>7958</v>
      </c>
      <c r="R42" s="121">
        <f>+SUM(S42:U42)</f>
        <v>51965</v>
      </c>
      <c r="S42" s="121">
        <v>18461</v>
      </c>
      <c r="T42" s="121">
        <v>0</v>
      </c>
      <c r="U42" s="121">
        <v>33504</v>
      </c>
      <c r="V42" s="121">
        <v>0</v>
      </c>
      <c r="W42" s="121">
        <f>+SUM(X42:AA42)</f>
        <v>159875</v>
      </c>
      <c r="X42" s="121">
        <v>57213</v>
      </c>
      <c r="Y42" s="121">
        <v>102662</v>
      </c>
      <c r="Z42" s="121">
        <v>0</v>
      </c>
      <c r="AA42" s="121">
        <v>0</v>
      </c>
      <c r="AB42" s="121"/>
      <c r="AC42" s="121">
        <v>0</v>
      </c>
      <c r="AD42" s="121">
        <v>35141</v>
      </c>
      <c r="AE42" s="121">
        <f>+SUM(D42,L42,AD42)</f>
        <v>340136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57420</v>
      </c>
      <c r="BI42" s="121">
        <f>SUM(E42,AG42)</f>
        <v>57420</v>
      </c>
      <c r="BJ42" s="121">
        <f>SUM(F42,AH42)</f>
        <v>57420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247575</v>
      </c>
      <c r="BQ42" s="121">
        <f>SUM(M42,AO42)</f>
        <v>35735</v>
      </c>
      <c r="BR42" s="121">
        <f>SUM(N42,AP42)</f>
        <v>27777</v>
      </c>
      <c r="BS42" s="121">
        <f>SUM(O42,AQ42)</f>
        <v>0</v>
      </c>
      <c r="BT42" s="121">
        <f>SUM(P42,AR42)</f>
        <v>0</v>
      </c>
      <c r="BU42" s="121">
        <f>SUM(Q42,AS42)</f>
        <v>7958</v>
      </c>
      <c r="BV42" s="121">
        <f>SUM(R42,AT42)</f>
        <v>51965</v>
      </c>
      <c r="BW42" s="121">
        <f>SUM(S42,AU42)</f>
        <v>18461</v>
      </c>
      <c r="BX42" s="121">
        <f>SUM(T42,AV42)</f>
        <v>0</v>
      </c>
      <c r="BY42" s="121">
        <f>SUM(U42,AW42)</f>
        <v>33504</v>
      </c>
      <c r="BZ42" s="121">
        <f>SUM(V42,AX42)</f>
        <v>0</v>
      </c>
      <c r="CA42" s="121">
        <f>SUM(W42,AY42)</f>
        <v>159875</v>
      </c>
      <c r="CB42" s="121">
        <f>SUM(X42,AZ42)</f>
        <v>57213</v>
      </c>
      <c r="CC42" s="121">
        <f>SUM(Y42,BA42)</f>
        <v>102662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35141</v>
      </c>
      <c r="CI42" s="121">
        <f>SUM(AE42,BG42)</f>
        <v>340136</v>
      </c>
    </row>
    <row r="43" spans="1:87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+SUM(E43,J43)</f>
        <v>47042</v>
      </c>
      <c r="E43" s="121">
        <f>+SUM(F43:I43)</f>
        <v>47042</v>
      </c>
      <c r="F43" s="121">
        <v>0</v>
      </c>
      <c r="G43" s="121">
        <v>47042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676047</v>
      </c>
      <c r="M43" s="121">
        <f>+SUM(N43:Q43)</f>
        <v>7198</v>
      </c>
      <c r="N43" s="121">
        <v>7198</v>
      </c>
      <c r="O43" s="121">
        <v>0</v>
      </c>
      <c r="P43" s="121">
        <v>0</v>
      </c>
      <c r="Q43" s="121">
        <v>0</v>
      </c>
      <c r="R43" s="121">
        <f>+SUM(S43:U43)</f>
        <v>137845</v>
      </c>
      <c r="S43" s="121">
        <v>0</v>
      </c>
      <c r="T43" s="121">
        <v>137845</v>
      </c>
      <c r="U43" s="121">
        <v>0</v>
      </c>
      <c r="V43" s="121">
        <v>0</v>
      </c>
      <c r="W43" s="121">
        <f>+SUM(X43:AA43)</f>
        <v>531004</v>
      </c>
      <c r="X43" s="121">
        <v>0</v>
      </c>
      <c r="Y43" s="121">
        <v>531004</v>
      </c>
      <c r="Z43" s="121">
        <v>0</v>
      </c>
      <c r="AA43" s="121">
        <v>0</v>
      </c>
      <c r="AB43" s="121"/>
      <c r="AC43" s="121">
        <v>0</v>
      </c>
      <c r="AD43" s="121">
        <v>425445</v>
      </c>
      <c r="AE43" s="121">
        <f>+SUM(D43,L43,AD43)</f>
        <v>1148534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47042</v>
      </c>
      <c r="BI43" s="121">
        <f>SUM(E43,AG43)</f>
        <v>47042</v>
      </c>
      <c r="BJ43" s="121">
        <f>SUM(F43,AH43)</f>
        <v>0</v>
      </c>
      <c r="BK43" s="121">
        <f>SUM(G43,AI43)</f>
        <v>47042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676047</v>
      </c>
      <c r="BQ43" s="121">
        <f>SUM(M43,AO43)</f>
        <v>7198</v>
      </c>
      <c r="BR43" s="121">
        <f>SUM(N43,AP43)</f>
        <v>7198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137845</v>
      </c>
      <c r="BW43" s="121">
        <f>SUM(S43,AU43)</f>
        <v>0</v>
      </c>
      <c r="BX43" s="121">
        <f>SUM(T43,AV43)</f>
        <v>137845</v>
      </c>
      <c r="BY43" s="121">
        <f>SUM(U43,AW43)</f>
        <v>0</v>
      </c>
      <c r="BZ43" s="121">
        <f>SUM(V43,AX43)</f>
        <v>0</v>
      </c>
      <c r="CA43" s="121">
        <f>SUM(W43,AY43)</f>
        <v>531004</v>
      </c>
      <c r="CB43" s="121">
        <f>SUM(X43,AZ43)</f>
        <v>0</v>
      </c>
      <c r="CC43" s="121">
        <f>SUM(Y43,BA43)</f>
        <v>531004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425445</v>
      </c>
      <c r="CI43" s="121">
        <f>SUM(AE43,BG43)</f>
        <v>1148534</v>
      </c>
    </row>
    <row r="44" spans="1:87" s="136" customFormat="1" ht="13.5" customHeight="1" x14ac:dyDescent="0.15">
      <c r="A44" s="119" t="s">
        <v>26</v>
      </c>
      <c r="B44" s="120" t="s">
        <v>385</v>
      </c>
      <c r="C44" s="119" t="s">
        <v>386</v>
      </c>
      <c r="D44" s="121">
        <f>+SUM(E44,J44)</f>
        <v>70180</v>
      </c>
      <c r="E44" s="121">
        <f>+SUM(F44:I44)</f>
        <v>70180</v>
      </c>
      <c r="F44" s="121">
        <v>0</v>
      </c>
      <c r="G44" s="121">
        <v>70180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601870</v>
      </c>
      <c r="M44" s="121">
        <f>+SUM(N44:Q44)</f>
        <v>91327</v>
      </c>
      <c r="N44" s="121">
        <v>31047</v>
      </c>
      <c r="O44" s="121">
        <v>0</v>
      </c>
      <c r="P44" s="121">
        <v>60280</v>
      </c>
      <c r="Q44" s="121">
        <v>0</v>
      </c>
      <c r="R44" s="121">
        <f>+SUM(S44:U44)</f>
        <v>63418</v>
      </c>
      <c r="S44" s="121">
        <v>7876</v>
      </c>
      <c r="T44" s="121">
        <v>52631</v>
      </c>
      <c r="U44" s="121">
        <v>2911</v>
      </c>
      <c r="V44" s="121">
        <v>0</v>
      </c>
      <c r="W44" s="121">
        <f>+SUM(X44:AA44)</f>
        <v>447125</v>
      </c>
      <c r="X44" s="121">
        <v>102876</v>
      </c>
      <c r="Y44" s="121">
        <v>320536</v>
      </c>
      <c r="Z44" s="121">
        <v>3867</v>
      </c>
      <c r="AA44" s="121">
        <v>19846</v>
      </c>
      <c r="AB44" s="121"/>
      <c r="AC44" s="121">
        <v>0</v>
      </c>
      <c r="AD44" s="121">
        <v>69434</v>
      </c>
      <c r="AE44" s="121">
        <f>+SUM(D44,L44,AD44)</f>
        <v>741484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70180</v>
      </c>
      <c r="BI44" s="121">
        <f>SUM(E44,AG44)</f>
        <v>70180</v>
      </c>
      <c r="BJ44" s="121">
        <f>SUM(F44,AH44)</f>
        <v>0</v>
      </c>
      <c r="BK44" s="121">
        <f>SUM(G44,AI44)</f>
        <v>70180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601870</v>
      </c>
      <c r="BQ44" s="121">
        <f>SUM(M44,AO44)</f>
        <v>91327</v>
      </c>
      <c r="BR44" s="121">
        <f>SUM(N44,AP44)</f>
        <v>31047</v>
      </c>
      <c r="BS44" s="121">
        <f>SUM(O44,AQ44)</f>
        <v>0</v>
      </c>
      <c r="BT44" s="121">
        <f>SUM(P44,AR44)</f>
        <v>60280</v>
      </c>
      <c r="BU44" s="121">
        <f>SUM(Q44,AS44)</f>
        <v>0</v>
      </c>
      <c r="BV44" s="121">
        <f>SUM(R44,AT44)</f>
        <v>63418</v>
      </c>
      <c r="BW44" s="121">
        <f>SUM(S44,AU44)</f>
        <v>7876</v>
      </c>
      <c r="BX44" s="121">
        <f>SUM(T44,AV44)</f>
        <v>52631</v>
      </c>
      <c r="BY44" s="121">
        <f>SUM(U44,AW44)</f>
        <v>2911</v>
      </c>
      <c r="BZ44" s="121">
        <f>SUM(V44,AX44)</f>
        <v>0</v>
      </c>
      <c r="CA44" s="121">
        <f>SUM(W44,AY44)</f>
        <v>447125</v>
      </c>
      <c r="CB44" s="121">
        <f>SUM(X44,AZ44)</f>
        <v>102876</v>
      </c>
      <c r="CC44" s="121">
        <f>SUM(Y44,BA44)</f>
        <v>320536</v>
      </c>
      <c r="CD44" s="121">
        <f>SUM(Z44,BB44)</f>
        <v>3867</v>
      </c>
      <c r="CE44" s="121">
        <f>SUM(AA44,BC44)</f>
        <v>19846</v>
      </c>
      <c r="CF44" s="121">
        <f>SUM(AB44,BD44)</f>
        <v>0</v>
      </c>
      <c r="CG44" s="121">
        <f>SUM(AC44,BE44)</f>
        <v>0</v>
      </c>
      <c r="CH44" s="121">
        <f>SUM(AD44,BF44)</f>
        <v>69434</v>
      </c>
      <c r="CI44" s="121">
        <f>SUM(AE44,BG44)</f>
        <v>741484</v>
      </c>
    </row>
    <row r="45" spans="1:87" s="136" customFormat="1" ht="13.5" customHeight="1" x14ac:dyDescent="0.15">
      <c r="A45" s="119" t="s">
        <v>26</v>
      </c>
      <c r="B45" s="120" t="s">
        <v>359</v>
      </c>
      <c r="C45" s="119" t="s">
        <v>360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826193</v>
      </c>
      <c r="M45" s="121">
        <f>+SUM(N45:Q45)</f>
        <v>23564</v>
      </c>
      <c r="N45" s="121">
        <v>23564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802629</v>
      </c>
      <c r="X45" s="121">
        <v>1025</v>
      </c>
      <c r="Y45" s="121">
        <v>801604</v>
      </c>
      <c r="Z45" s="121">
        <v>0</v>
      </c>
      <c r="AA45" s="121">
        <v>0</v>
      </c>
      <c r="AB45" s="121"/>
      <c r="AC45" s="121">
        <v>0</v>
      </c>
      <c r="AD45" s="121">
        <v>3212</v>
      </c>
      <c r="AE45" s="121">
        <f>+SUM(D45,L45,AD45)</f>
        <v>829405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721224</v>
      </c>
      <c r="AO45" s="121">
        <f>+SUM(AP45:AS45)</f>
        <v>56740</v>
      </c>
      <c r="AP45" s="121">
        <v>17193</v>
      </c>
      <c r="AQ45" s="121">
        <v>39547</v>
      </c>
      <c r="AR45" s="121">
        <v>0</v>
      </c>
      <c r="AS45" s="121">
        <v>0</v>
      </c>
      <c r="AT45" s="121">
        <f>+SUM(AU45:AW45)</f>
        <v>206724</v>
      </c>
      <c r="AU45" s="121">
        <v>17627</v>
      </c>
      <c r="AV45" s="121">
        <v>189097</v>
      </c>
      <c r="AW45" s="121">
        <v>0</v>
      </c>
      <c r="AX45" s="121">
        <v>0</v>
      </c>
      <c r="AY45" s="121">
        <f>+SUM(AZ45:BC45)</f>
        <v>454300</v>
      </c>
      <c r="AZ45" s="121">
        <v>634</v>
      </c>
      <c r="BA45" s="121">
        <v>447816</v>
      </c>
      <c r="BB45" s="121">
        <v>3430</v>
      </c>
      <c r="BC45" s="121">
        <v>2420</v>
      </c>
      <c r="BD45" s="121"/>
      <c r="BE45" s="121">
        <v>3460</v>
      </c>
      <c r="BF45" s="121">
        <v>13378</v>
      </c>
      <c r="BG45" s="121">
        <f>+SUM(BF45,AN45,AF45)</f>
        <v>734602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1547417</v>
      </c>
      <c r="BQ45" s="121">
        <f>SUM(M45,AO45)</f>
        <v>80304</v>
      </c>
      <c r="BR45" s="121">
        <f>SUM(N45,AP45)</f>
        <v>40757</v>
      </c>
      <c r="BS45" s="121">
        <f>SUM(O45,AQ45)</f>
        <v>39547</v>
      </c>
      <c r="BT45" s="121">
        <f>SUM(P45,AR45)</f>
        <v>0</v>
      </c>
      <c r="BU45" s="121">
        <f>SUM(Q45,AS45)</f>
        <v>0</v>
      </c>
      <c r="BV45" s="121">
        <f>SUM(R45,AT45)</f>
        <v>206724</v>
      </c>
      <c r="BW45" s="121">
        <f>SUM(S45,AU45)</f>
        <v>17627</v>
      </c>
      <c r="BX45" s="121">
        <f>SUM(T45,AV45)</f>
        <v>189097</v>
      </c>
      <c r="BY45" s="121">
        <f>SUM(U45,AW45)</f>
        <v>0</v>
      </c>
      <c r="BZ45" s="121">
        <f>SUM(V45,AX45)</f>
        <v>0</v>
      </c>
      <c r="CA45" s="121">
        <f>SUM(W45,AY45)</f>
        <v>1256929</v>
      </c>
      <c r="CB45" s="121">
        <f>SUM(X45,AZ45)</f>
        <v>1659</v>
      </c>
      <c r="CC45" s="121">
        <f>SUM(Y45,BA45)</f>
        <v>1249420</v>
      </c>
      <c r="CD45" s="121">
        <f>SUM(Z45,BB45)</f>
        <v>3430</v>
      </c>
      <c r="CE45" s="121">
        <f>SUM(AA45,BC45)</f>
        <v>2420</v>
      </c>
      <c r="CF45" s="121">
        <f>SUM(AB45,BD45)</f>
        <v>0</v>
      </c>
      <c r="CG45" s="121">
        <f>SUM(AC45,BE45)</f>
        <v>3460</v>
      </c>
      <c r="CH45" s="121">
        <f>SUM(AD45,BF45)</f>
        <v>16590</v>
      </c>
      <c r="CI45" s="121">
        <f>SUM(AE45,BG45)</f>
        <v>1564007</v>
      </c>
    </row>
    <row r="46" spans="1:87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278316</v>
      </c>
      <c r="AO46" s="121">
        <f>+SUM(AP46:AS46)</f>
        <v>21873</v>
      </c>
      <c r="AP46" s="121">
        <v>21873</v>
      </c>
      <c r="AQ46" s="121">
        <v>0</v>
      </c>
      <c r="AR46" s="121">
        <v>0</v>
      </c>
      <c r="AS46" s="121">
        <v>0</v>
      </c>
      <c r="AT46" s="121">
        <f>+SUM(AU46:AW46)</f>
        <v>4448</v>
      </c>
      <c r="AU46" s="121">
        <v>0</v>
      </c>
      <c r="AV46" s="121">
        <v>4448</v>
      </c>
      <c r="AW46" s="121">
        <v>0</v>
      </c>
      <c r="AX46" s="121">
        <v>0</v>
      </c>
      <c r="AY46" s="121">
        <f>+SUM(AZ46:BC46)</f>
        <v>251995</v>
      </c>
      <c r="AZ46" s="121">
        <v>0</v>
      </c>
      <c r="BA46" s="121">
        <v>251995</v>
      </c>
      <c r="BB46" s="121">
        <v>0</v>
      </c>
      <c r="BC46" s="121">
        <v>0</v>
      </c>
      <c r="BD46" s="121"/>
      <c r="BE46" s="121">
        <v>0</v>
      </c>
      <c r="BF46" s="121">
        <v>8136</v>
      </c>
      <c r="BG46" s="121">
        <f>+SUM(BF46,AN46,AF46)</f>
        <v>286452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278316</v>
      </c>
      <c r="BQ46" s="121">
        <f>SUM(M46,AO46)</f>
        <v>21873</v>
      </c>
      <c r="BR46" s="121">
        <f>SUM(N46,AP46)</f>
        <v>21873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4448</v>
      </c>
      <c r="BW46" s="121">
        <f>SUM(S46,AU46)</f>
        <v>0</v>
      </c>
      <c r="BX46" s="121">
        <f>SUM(T46,AV46)</f>
        <v>4448</v>
      </c>
      <c r="BY46" s="121">
        <f>SUM(U46,AW46)</f>
        <v>0</v>
      </c>
      <c r="BZ46" s="121">
        <f>SUM(V46,AX46)</f>
        <v>0</v>
      </c>
      <c r="CA46" s="121">
        <f>SUM(W46,AY46)</f>
        <v>251995</v>
      </c>
      <c r="CB46" s="121">
        <f>SUM(X46,AZ46)</f>
        <v>0</v>
      </c>
      <c r="CC46" s="121">
        <f>SUM(Y46,BA46)</f>
        <v>251995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8136</v>
      </c>
      <c r="CI46" s="121">
        <f>SUM(AE46,BG46)</f>
        <v>286452</v>
      </c>
    </row>
    <row r="47" spans="1:87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+SUM(E47,J47)</f>
        <v>79971</v>
      </c>
      <c r="E47" s="121">
        <f>+SUM(F47:I47)</f>
        <v>79971</v>
      </c>
      <c r="F47" s="121">
        <v>0</v>
      </c>
      <c r="G47" s="121">
        <v>79971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997845</v>
      </c>
      <c r="M47" s="121">
        <f>+SUM(N47:Q47)</f>
        <v>106560</v>
      </c>
      <c r="N47" s="121">
        <v>106560</v>
      </c>
      <c r="O47" s="121">
        <v>0</v>
      </c>
      <c r="P47" s="121">
        <v>0</v>
      </c>
      <c r="Q47" s="121">
        <v>0</v>
      </c>
      <c r="R47" s="121">
        <f>+SUM(S47:U47)</f>
        <v>19198</v>
      </c>
      <c r="S47" s="121">
        <v>0</v>
      </c>
      <c r="T47" s="121">
        <v>19198</v>
      </c>
      <c r="U47" s="121">
        <v>0</v>
      </c>
      <c r="V47" s="121">
        <v>0</v>
      </c>
      <c r="W47" s="121">
        <f>+SUM(X47:AA47)</f>
        <v>872087</v>
      </c>
      <c r="X47" s="121">
        <v>0</v>
      </c>
      <c r="Y47" s="121">
        <v>872087</v>
      </c>
      <c r="Z47" s="121">
        <v>0</v>
      </c>
      <c r="AA47" s="121">
        <v>0</v>
      </c>
      <c r="AB47" s="121"/>
      <c r="AC47" s="121">
        <v>0</v>
      </c>
      <c r="AD47" s="121">
        <v>287004</v>
      </c>
      <c r="AE47" s="121">
        <f>+SUM(D47,L47,AD47)</f>
        <v>1364820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205595</v>
      </c>
      <c r="AO47" s="121">
        <f>+SUM(AP47:AS47)</f>
        <v>18626</v>
      </c>
      <c r="AP47" s="121">
        <v>18626</v>
      </c>
      <c r="AQ47" s="121">
        <v>0</v>
      </c>
      <c r="AR47" s="121">
        <v>0</v>
      </c>
      <c r="AS47" s="121">
        <v>0</v>
      </c>
      <c r="AT47" s="121">
        <f>+SUM(AU47:AW47)</f>
        <v>104716</v>
      </c>
      <c r="AU47" s="121">
        <v>0</v>
      </c>
      <c r="AV47" s="121">
        <v>104716</v>
      </c>
      <c r="AW47" s="121">
        <v>0</v>
      </c>
      <c r="AX47" s="121">
        <v>0</v>
      </c>
      <c r="AY47" s="121">
        <f>+SUM(AZ47:BC47)</f>
        <v>82253</v>
      </c>
      <c r="AZ47" s="121">
        <v>0</v>
      </c>
      <c r="BA47" s="121">
        <v>82253</v>
      </c>
      <c r="BB47" s="121">
        <v>0</v>
      </c>
      <c r="BC47" s="121">
        <v>0</v>
      </c>
      <c r="BD47" s="121"/>
      <c r="BE47" s="121">
        <v>0</v>
      </c>
      <c r="BF47" s="121">
        <v>212761</v>
      </c>
      <c r="BG47" s="121">
        <f>+SUM(BF47,AN47,AF47)</f>
        <v>418356</v>
      </c>
      <c r="BH47" s="121">
        <f>SUM(D47,AF47)</f>
        <v>79971</v>
      </c>
      <c r="BI47" s="121">
        <f>SUM(E47,AG47)</f>
        <v>79971</v>
      </c>
      <c r="BJ47" s="121">
        <f>SUM(F47,AH47)</f>
        <v>0</v>
      </c>
      <c r="BK47" s="121">
        <f>SUM(G47,AI47)</f>
        <v>79971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1203440</v>
      </c>
      <c r="BQ47" s="121">
        <f>SUM(M47,AO47)</f>
        <v>125186</v>
      </c>
      <c r="BR47" s="121">
        <f>SUM(N47,AP47)</f>
        <v>125186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123914</v>
      </c>
      <c r="BW47" s="121">
        <f>SUM(S47,AU47)</f>
        <v>0</v>
      </c>
      <c r="BX47" s="121">
        <f>SUM(T47,AV47)</f>
        <v>123914</v>
      </c>
      <c r="BY47" s="121">
        <f>SUM(U47,AW47)</f>
        <v>0</v>
      </c>
      <c r="BZ47" s="121">
        <f>SUM(V47,AX47)</f>
        <v>0</v>
      </c>
      <c r="CA47" s="121">
        <f>SUM(W47,AY47)</f>
        <v>954340</v>
      </c>
      <c r="CB47" s="121">
        <f>SUM(X47,AZ47)</f>
        <v>0</v>
      </c>
      <c r="CC47" s="121">
        <f>SUM(Y47,BA47)</f>
        <v>954340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499765</v>
      </c>
      <c r="CI47" s="121">
        <f>SUM(AE47,BG47)</f>
        <v>1783176</v>
      </c>
    </row>
    <row r="48" spans="1:87" s="136" customFormat="1" ht="13.5" customHeight="1" x14ac:dyDescent="0.15">
      <c r="A48" s="119" t="s">
        <v>26</v>
      </c>
      <c r="B48" s="120" t="s">
        <v>353</v>
      </c>
      <c r="C48" s="119" t="s">
        <v>354</v>
      </c>
      <c r="D48" s="121">
        <f>+SUM(E48,J48)</f>
        <v>25540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25540</v>
      </c>
      <c r="K48" s="121"/>
      <c r="L48" s="121">
        <f>+SUM(M48,R48,V48,W48,AC48)</f>
        <v>37077</v>
      </c>
      <c r="M48" s="121">
        <f>+SUM(N48:Q48)</f>
        <v>37077</v>
      </c>
      <c r="N48" s="121">
        <v>37077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50289</v>
      </c>
      <c r="AE48" s="121">
        <f>+SUM(D48,L48,AD48)</f>
        <v>112906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0</v>
      </c>
      <c r="BH48" s="121">
        <f>SUM(D48,AF48)</f>
        <v>25540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25540</v>
      </c>
      <c r="BO48" s="121">
        <f>SUM(K48,AM48)</f>
        <v>0</v>
      </c>
      <c r="BP48" s="121">
        <f>SUM(L48,AN48)</f>
        <v>37077</v>
      </c>
      <c r="BQ48" s="121">
        <f>SUM(M48,AO48)</f>
        <v>37077</v>
      </c>
      <c r="BR48" s="121">
        <f>SUM(N48,AP48)</f>
        <v>37077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50289</v>
      </c>
      <c r="CI48" s="121">
        <f>SUM(AE48,BG48)</f>
        <v>112906</v>
      </c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8">
    <sortCondition ref="A8:A48"/>
    <sortCondition ref="B8:B48"/>
    <sortCondition ref="C8:C4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7" man="1"/>
    <brk id="67" min="1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279</v>
      </c>
      <c r="D7" s="140">
        <f>SUM(L7,T7,AB7,AJ7,AR7,AZ7)</f>
        <v>2098264</v>
      </c>
      <c r="E7" s="140">
        <f>SUM(M7,U7,AC7,AK7,AS7,BA7)</f>
        <v>3323567</v>
      </c>
      <c r="F7" s="140">
        <f>SUM(D7:E7)</f>
        <v>5421831</v>
      </c>
      <c r="G7" s="140">
        <f>SUM(O7,W7,AE7,AM7,AU7,BC7)</f>
        <v>0</v>
      </c>
      <c r="H7" s="140">
        <f>SUM(P7,X7,AF7,AN7,AV7,BD7)</f>
        <v>2473703</v>
      </c>
      <c r="I7" s="140">
        <f>SUM(G7:H7)</f>
        <v>2473703</v>
      </c>
      <c r="J7" s="141">
        <f>COUNTIF(J$8:J$207,"&lt;&gt;")</f>
        <v>26</v>
      </c>
      <c r="K7" s="141">
        <f>COUNTIF(K$8:K$207,"&lt;&gt;")</f>
        <v>26</v>
      </c>
      <c r="L7" s="140">
        <f>SUM(L$8:L$207)</f>
        <v>2077014</v>
      </c>
      <c r="M7" s="140">
        <f>SUM(M$8:M$207)</f>
        <v>3252163</v>
      </c>
      <c r="N7" s="140">
        <f>IF(AND(L7&lt;&gt;"",M7&lt;&gt;""),SUM(L7:M7),"")</f>
        <v>5329177</v>
      </c>
      <c r="O7" s="140">
        <f>SUM(O$8:O$207)</f>
        <v>0</v>
      </c>
      <c r="P7" s="140">
        <f>SUM(P$8:P$207)</f>
        <v>1952759</v>
      </c>
      <c r="Q7" s="140">
        <f>IF(AND(O7&lt;&gt;"",P7&lt;&gt;""),SUM(O7:P7),"")</f>
        <v>1952759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9559</v>
      </c>
      <c r="U7" s="140">
        <f>SUM(U$8:U$207)</f>
        <v>54433</v>
      </c>
      <c r="V7" s="140">
        <f>IF(AND(T7&lt;&gt;"",U7&lt;&gt;""),SUM(T7:U7),"")</f>
        <v>63992</v>
      </c>
      <c r="W7" s="140">
        <f>SUM(W$8:W$207)</f>
        <v>0</v>
      </c>
      <c r="X7" s="140">
        <f>SUM(X$8:X$207)</f>
        <v>520944</v>
      </c>
      <c r="Y7" s="140">
        <f>IF(AND(W7&lt;&gt;"",X7&lt;&gt;""),SUM(W7:X7),"")</f>
        <v>520944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11691</v>
      </c>
      <c r="AC7" s="140">
        <f>SUM(AC$8:AC$207)</f>
        <v>16971</v>
      </c>
      <c r="AD7" s="140">
        <f>IF(AND(AB7&lt;&gt;"",AC7&lt;&gt;""),SUM(AB7:AC7),"")</f>
        <v>28662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281475</v>
      </c>
      <c r="I9" s="121">
        <f>SUM(G9:H9)</f>
        <v>281475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281475</v>
      </c>
      <c r="Q9" s="121">
        <f>IF(AND(O9&lt;&gt;"",P9&lt;&gt;""),SUM(O9:P9),"")</f>
        <v>281475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SUM(L10,T10,AB10,AJ10,AR10,AZ10)</f>
        <v>54550</v>
      </c>
      <c r="E10" s="121">
        <f>SUM(M10,U10,AC10,AK10,AS10,BA10)</f>
        <v>587266</v>
      </c>
      <c r="F10" s="121">
        <f>SUM(D10:E10)</f>
        <v>641816</v>
      </c>
      <c r="G10" s="121">
        <f>SUM(O10,W10,AE10,AM10,AU10,BC10)</f>
        <v>0</v>
      </c>
      <c r="H10" s="121">
        <f>SUM(P10,X10,AF10,AN10,AV10,BD10)</f>
        <v>331351</v>
      </c>
      <c r="I10" s="121">
        <f>SUM(G10:H10)</f>
        <v>331351</v>
      </c>
      <c r="J10" s="120" t="s">
        <v>333</v>
      </c>
      <c r="K10" s="119" t="s">
        <v>334</v>
      </c>
      <c r="L10" s="121">
        <v>54550</v>
      </c>
      <c r="M10" s="121">
        <v>587266</v>
      </c>
      <c r="N10" s="121">
        <f>IF(AND(L10&lt;&gt;"",M10&lt;&gt;""),SUM(L10:M10),"")</f>
        <v>641816</v>
      </c>
      <c r="O10" s="121">
        <v>0</v>
      </c>
      <c r="P10" s="121">
        <v>331351</v>
      </c>
      <c r="Q10" s="121">
        <f>IF(AND(O10&lt;&gt;"",P10&lt;&gt;""),SUM(O10:P10),"")</f>
        <v>331351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347895</v>
      </c>
      <c r="I11" s="121">
        <f>SUM(G11:H11)</f>
        <v>347895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347895</v>
      </c>
      <c r="Q11" s="121">
        <f>IF(AND(O11&lt;&gt;"",P11&lt;&gt;""),SUM(O11:P11),"")</f>
        <v>347895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SUM(L12,T12,AB12,AJ12,AR12,AZ12)</f>
        <v>314343</v>
      </c>
      <c r="E12" s="121">
        <f>SUM(M12,U12,AC12,AK12,AS12,BA12)</f>
        <v>355993</v>
      </c>
      <c r="F12" s="121">
        <f>SUM(D12:E12)</f>
        <v>670336</v>
      </c>
      <c r="G12" s="121">
        <f>SUM(O12,W12,AE12,AM12,AU12,BC12)</f>
        <v>0</v>
      </c>
      <c r="H12" s="121">
        <f>SUM(P12,X12,AF12,AN12,AV12,BD12)</f>
        <v>210769</v>
      </c>
      <c r="I12" s="121">
        <f>SUM(G12:H12)</f>
        <v>210769</v>
      </c>
      <c r="J12" s="120" t="s">
        <v>341</v>
      </c>
      <c r="K12" s="119" t="s">
        <v>342</v>
      </c>
      <c r="L12" s="121">
        <v>314343</v>
      </c>
      <c r="M12" s="121">
        <v>355993</v>
      </c>
      <c r="N12" s="121">
        <f>IF(AND(L12&lt;&gt;"",M12&lt;&gt;""),SUM(L12:M12),"")</f>
        <v>670336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210769</v>
      </c>
      <c r="Y12" s="121">
        <f>IF(AND(W12&lt;&gt;"",X12&lt;&gt;""),SUM(W12:X12),"")</f>
        <v>210769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SUM(L14,T14,AB14,AJ14,AR14,AZ14)</f>
        <v>1325209</v>
      </c>
      <c r="E14" s="121">
        <f>SUM(M14,U14,AC14,AK14,AS14,BA14)</f>
        <v>245955</v>
      </c>
      <c r="F14" s="121">
        <f>SUM(D14:E14)</f>
        <v>1571164</v>
      </c>
      <c r="G14" s="121">
        <f>SUM(O14,W14,AE14,AM14,AU14,BC14)</f>
        <v>0</v>
      </c>
      <c r="H14" s="121">
        <f>SUM(P14,X14,AF14,AN14,AV14,BD14)</f>
        <v>199518</v>
      </c>
      <c r="I14" s="121">
        <f>SUM(G14:H14)</f>
        <v>199518</v>
      </c>
      <c r="J14" s="120" t="s">
        <v>349</v>
      </c>
      <c r="K14" s="119" t="s">
        <v>350</v>
      </c>
      <c r="L14" s="121">
        <v>1325209</v>
      </c>
      <c r="M14" s="121">
        <v>245955</v>
      </c>
      <c r="N14" s="121">
        <f>IF(AND(L14&lt;&gt;"",M14&lt;&gt;""),SUM(L14:M14),"")</f>
        <v>1571164</v>
      </c>
      <c r="O14" s="121">
        <v>0</v>
      </c>
      <c r="P14" s="121">
        <v>199518</v>
      </c>
      <c r="Q14" s="121">
        <f>IF(AND(O14&lt;&gt;"",P14&lt;&gt;""),SUM(O14:P14),"")</f>
        <v>199518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SUM(L15,T15,AB15,AJ15,AR15,AZ15)</f>
        <v>9906</v>
      </c>
      <c r="E15" s="121">
        <f>SUM(M15,U15,AC15,AK15,AS15,BA15)</f>
        <v>14381</v>
      </c>
      <c r="F15" s="121">
        <f>SUM(D15:E15)</f>
        <v>24287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353</v>
      </c>
      <c r="K15" s="119" t="s">
        <v>354</v>
      </c>
      <c r="L15" s="121">
        <v>9906</v>
      </c>
      <c r="M15" s="121">
        <v>14381</v>
      </c>
      <c r="N15" s="121">
        <f>IF(AND(L15&lt;&gt;"",M15&lt;&gt;""),SUM(L15:M15),"")</f>
        <v>24287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26</v>
      </c>
      <c r="B16" s="120" t="s">
        <v>355</v>
      </c>
      <c r="C16" s="119" t="s">
        <v>356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26</v>
      </c>
      <c r="B17" s="120" t="s">
        <v>357</v>
      </c>
      <c r="C17" s="119" t="s">
        <v>358</v>
      </c>
      <c r="D17" s="121">
        <f>SUM(L17,T17,AB17,AJ17,AR17,AZ17)</f>
        <v>0</v>
      </c>
      <c r="E17" s="121">
        <f>SUM(M17,U17,AC17,AK17,AS17,BA17)</f>
        <v>190802</v>
      </c>
      <c r="F17" s="121">
        <f>SUM(D17:E17)</f>
        <v>190802</v>
      </c>
      <c r="G17" s="121">
        <f>SUM(O17,W17,AE17,AM17,AU17,BC17)</f>
        <v>0</v>
      </c>
      <c r="H17" s="121">
        <f>SUM(P17,X17,AF17,AN17,AV17,BD17)</f>
        <v>100725</v>
      </c>
      <c r="I17" s="121">
        <f>SUM(G17:H17)</f>
        <v>100725</v>
      </c>
      <c r="J17" s="120" t="s">
        <v>359</v>
      </c>
      <c r="K17" s="119" t="s">
        <v>360</v>
      </c>
      <c r="L17" s="121">
        <v>0</v>
      </c>
      <c r="M17" s="121">
        <v>190802</v>
      </c>
      <c r="N17" s="121">
        <f>IF(AND(L17&lt;&gt;"",M17&lt;&gt;""),SUM(L17:M17),"")</f>
        <v>190802</v>
      </c>
      <c r="O17" s="121">
        <v>0</v>
      </c>
      <c r="P17" s="121">
        <v>100725</v>
      </c>
      <c r="Q17" s="121">
        <f>IF(AND(O17&lt;&gt;"",P17&lt;&gt;""),SUM(O17:P17),"")</f>
        <v>100725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26</v>
      </c>
      <c r="B18" s="120" t="s">
        <v>361</v>
      </c>
      <c r="C18" s="119" t="s">
        <v>362</v>
      </c>
      <c r="D18" s="121">
        <f>SUM(L18,T18,AB18,AJ18,AR18,AZ18)</f>
        <v>10211</v>
      </c>
      <c r="E18" s="121">
        <f>SUM(M18,U18,AC18,AK18,AS18,BA18)</f>
        <v>18052</v>
      </c>
      <c r="F18" s="121">
        <f>SUM(D18:E18)</f>
        <v>28263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363</v>
      </c>
      <c r="K18" s="119" t="s">
        <v>364</v>
      </c>
      <c r="L18" s="121">
        <v>652</v>
      </c>
      <c r="M18" s="121">
        <v>4175</v>
      </c>
      <c r="N18" s="121">
        <f>IF(AND(L18&lt;&gt;"",M18&lt;&gt;""),SUM(L18:M18),"")</f>
        <v>4827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353</v>
      </c>
      <c r="S18" s="119" t="s">
        <v>354</v>
      </c>
      <c r="T18" s="121">
        <v>9559</v>
      </c>
      <c r="U18" s="121">
        <v>13877</v>
      </c>
      <c r="V18" s="121">
        <f>IF(AND(T18&lt;&gt;"",U18&lt;&gt;""),SUM(T18:U18),"")</f>
        <v>23436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26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58227</v>
      </c>
      <c r="I19" s="121">
        <f>SUM(G19:H19)</f>
        <v>58227</v>
      </c>
      <c r="J19" s="120" t="s">
        <v>343</v>
      </c>
      <c r="K19" s="119" t="s">
        <v>344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58227</v>
      </c>
      <c r="Q19" s="121">
        <f>IF(AND(O19&lt;&gt;"",P19&lt;&gt;""),SUM(O19:P19),"")</f>
        <v>58227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26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436837</v>
      </c>
      <c r="F20" s="121">
        <f>SUM(D20:E20)</f>
        <v>436837</v>
      </c>
      <c r="G20" s="121">
        <f>SUM(O20,W20,AE20,AM20,AU20,BC20)</f>
        <v>0</v>
      </c>
      <c r="H20" s="121">
        <f>SUM(P20,X20,AF20,AN20,AV20,BD20)</f>
        <v>431916</v>
      </c>
      <c r="I20" s="121">
        <f>SUM(G20:H20)</f>
        <v>431916</v>
      </c>
      <c r="J20" s="120" t="s">
        <v>359</v>
      </c>
      <c r="K20" s="119" t="s">
        <v>360</v>
      </c>
      <c r="L20" s="121">
        <v>0</v>
      </c>
      <c r="M20" s="121">
        <v>436837</v>
      </c>
      <c r="N20" s="121">
        <f>IF(AND(L20&lt;&gt;"",M20&lt;&gt;""),SUM(L20:M20),"")</f>
        <v>436837</v>
      </c>
      <c r="O20" s="121">
        <v>0</v>
      </c>
      <c r="P20" s="121">
        <v>431916</v>
      </c>
      <c r="Q20" s="121">
        <f>IF(AND(O20&lt;&gt;"",P20&lt;&gt;""),SUM(O20:P20),"")</f>
        <v>431916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26</v>
      </c>
      <c r="B21" s="120" t="s">
        <v>369</v>
      </c>
      <c r="C21" s="119" t="s">
        <v>370</v>
      </c>
      <c r="D21" s="121">
        <f>SUM(L21,T21,AB21,AJ21,AR21,AZ21)</f>
        <v>251482</v>
      </c>
      <c r="E21" s="121">
        <f>SUM(M21,U21,AC21,AK21,AS21,BA21)</f>
        <v>0</v>
      </c>
      <c r="F21" s="121">
        <f>SUM(D21:E21)</f>
        <v>251482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349</v>
      </c>
      <c r="K21" s="119" t="s">
        <v>350</v>
      </c>
      <c r="L21" s="121">
        <v>251482</v>
      </c>
      <c r="M21" s="121">
        <v>0</v>
      </c>
      <c r="N21" s="121">
        <f>IF(AND(L21&lt;&gt;"",M21&lt;&gt;""),SUM(L21:M21),"")</f>
        <v>251482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26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40556</v>
      </c>
      <c r="F22" s="121">
        <f>SUM(D22:E22)</f>
        <v>40556</v>
      </c>
      <c r="G22" s="121">
        <f>SUM(O22,W22,AE22,AM22,AU22,BC22)</f>
        <v>0</v>
      </c>
      <c r="H22" s="121">
        <f>SUM(P22,X22,AF22,AN22,AV22,BD22)</f>
        <v>8615</v>
      </c>
      <c r="I22" s="121">
        <f>SUM(G22:H22)</f>
        <v>8615</v>
      </c>
      <c r="J22" s="120" t="s">
        <v>343</v>
      </c>
      <c r="K22" s="119" t="s">
        <v>344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8615</v>
      </c>
      <c r="Q22" s="121">
        <f>IF(AND(O22&lt;&gt;"",P22&lt;&gt;""),SUM(O22:P22),"")</f>
        <v>8615</v>
      </c>
      <c r="R22" s="120" t="s">
        <v>341</v>
      </c>
      <c r="S22" s="119" t="s">
        <v>342</v>
      </c>
      <c r="T22" s="121">
        <v>0</v>
      </c>
      <c r="U22" s="121">
        <v>40556</v>
      </c>
      <c r="V22" s="121">
        <f>IF(AND(T22&lt;&gt;"",U22&lt;&gt;""),SUM(T22:U22),"")</f>
        <v>40556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26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132314</v>
      </c>
      <c r="F23" s="121">
        <f>SUM(D23:E23)</f>
        <v>132314</v>
      </c>
      <c r="G23" s="121">
        <f>SUM(O23,W23,AE23,AM23,AU23,BC23)</f>
        <v>0</v>
      </c>
      <c r="H23" s="121">
        <f>SUM(P23,X23,AF23,AN23,AV23,BD23)</f>
        <v>8841</v>
      </c>
      <c r="I23" s="121">
        <f>SUM(G23:H23)</f>
        <v>8841</v>
      </c>
      <c r="J23" s="120" t="s">
        <v>341</v>
      </c>
      <c r="K23" s="119" t="s">
        <v>342</v>
      </c>
      <c r="L23" s="121">
        <v>0</v>
      </c>
      <c r="M23" s="121">
        <v>132314</v>
      </c>
      <c r="N23" s="121">
        <f>IF(AND(L23&lt;&gt;"",M23&lt;&gt;""),SUM(L23:M23),"")</f>
        <v>132314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343</v>
      </c>
      <c r="S23" s="119" t="s">
        <v>344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8841</v>
      </c>
      <c r="Y23" s="121">
        <f>IF(AND(W23&lt;&gt;"",X23&lt;&gt;""),SUM(W23:X23),"")</f>
        <v>8841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26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57780</v>
      </c>
      <c r="I24" s="121">
        <f>SUM(G24:H24)</f>
        <v>57780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57780</v>
      </c>
      <c r="Q24" s="121">
        <f>IF(AND(O24&lt;&gt;"",P24&lt;&gt;""),SUM(O24:P24),"")</f>
        <v>57780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26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81621</v>
      </c>
      <c r="F25" s="121">
        <f>SUM(D25:E25)</f>
        <v>81621</v>
      </c>
      <c r="G25" s="121">
        <f>SUM(O25,W25,AE25,AM25,AU25,BC25)</f>
        <v>0</v>
      </c>
      <c r="H25" s="121">
        <f>SUM(P25,X25,AF25,AN25,AV25,BD25)</f>
        <v>5833</v>
      </c>
      <c r="I25" s="121">
        <f>SUM(G25:H25)</f>
        <v>5833</v>
      </c>
      <c r="J25" s="120" t="s">
        <v>379</v>
      </c>
      <c r="K25" s="119" t="s">
        <v>380</v>
      </c>
      <c r="L25" s="121">
        <v>0</v>
      </c>
      <c r="M25" s="121">
        <v>81621</v>
      </c>
      <c r="N25" s="121">
        <f>IF(AND(L25&lt;&gt;"",M25&lt;&gt;""),SUM(L25:M25),"")</f>
        <v>81621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330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5833</v>
      </c>
      <c r="Y25" s="121">
        <f>IF(AND(W25&lt;&gt;"",X25&lt;&gt;""),SUM(W25:X25),"")</f>
        <v>5833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26</v>
      </c>
      <c r="B26" s="120" t="s">
        <v>381</v>
      </c>
      <c r="C26" s="119" t="s">
        <v>382</v>
      </c>
      <c r="D26" s="121">
        <f>SUM(L26,T26,AB26,AJ26,AR26,AZ26)</f>
        <v>0</v>
      </c>
      <c r="E26" s="121">
        <f>SUM(M26,U26,AC26,AK26,AS26,BA26)</f>
        <v>99759</v>
      </c>
      <c r="F26" s="121">
        <f>SUM(D26:E26)</f>
        <v>99759</v>
      </c>
      <c r="G26" s="121">
        <f>SUM(O26,W26,AE26,AM26,AU26,BC26)</f>
        <v>0</v>
      </c>
      <c r="H26" s="121">
        <f>SUM(P26,X26,AF26,AN26,AV26,BD26)</f>
        <v>9397</v>
      </c>
      <c r="I26" s="121">
        <f>SUM(G26:H26)</f>
        <v>9397</v>
      </c>
      <c r="J26" s="120" t="s">
        <v>379</v>
      </c>
      <c r="K26" s="119" t="s">
        <v>380</v>
      </c>
      <c r="L26" s="121">
        <v>0</v>
      </c>
      <c r="M26" s="121">
        <v>99759</v>
      </c>
      <c r="N26" s="121">
        <f>IF(AND(L26&lt;&gt;"",M26&lt;&gt;""),SUM(L26:M26),"")</f>
        <v>99759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330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9397</v>
      </c>
      <c r="Y26" s="121">
        <f>IF(AND(W26&lt;&gt;"",X26&lt;&gt;""),SUM(W26:X26),"")</f>
        <v>9397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26</v>
      </c>
      <c r="B27" s="120" t="s">
        <v>383</v>
      </c>
      <c r="C27" s="119" t="s">
        <v>384</v>
      </c>
      <c r="D27" s="121">
        <f>SUM(L27,T27,AB27,AJ27,AR27,AZ27)</f>
        <v>30292</v>
      </c>
      <c r="E27" s="121">
        <f>SUM(M27,U27,AC27,AK27,AS27,BA27)</f>
        <v>239856</v>
      </c>
      <c r="F27" s="121">
        <f>SUM(D27:E27)</f>
        <v>270148</v>
      </c>
      <c r="G27" s="121">
        <f>SUM(O27,W27,AE27,AM27,AU27,BC27)</f>
        <v>0</v>
      </c>
      <c r="H27" s="121">
        <f>SUM(P27,X27,AF27,AN27,AV27,BD27)</f>
        <v>43038</v>
      </c>
      <c r="I27" s="121">
        <f>SUM(G27:H27)</f>
        <v>43038</v>
      </c>
      <c r="J27" s="120" t="s">
        <v>385</v>
      </c>
      <c r="K27" s="119" t="s">
        <v>386</v>
      </c>
      <c r="L27" s="121">
        <v>30292</v>
      </c>
      <c r="M27" s="121">
        <v>239856</v>
      </c>
      <c r="N27" s="121">
        <f>IF(AND(L27&lt;&gt;"",M27&lt;&gt;""),SUM(L27:M27),"")</f>
        <v>270148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337</v>
      </c>
      <c r="S27" s="119" t="s">
        <v>338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43038</v>
      </c>
      <c r="Y27" s="121">
        <f>IF(AND(W27&lt;&gt;"",X27&lt;&gt;""),SUM(W27:X27),"")</f>
        <v>43038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26</v>
      </c>
      <c r="B28" s="120" t="s">
        <v>387</v>
      </c>
      <c r="C28" s="119" t="s">
        <v>388</v>
      </c>
      <c r="D28" s="121">
        <f>SUM(L28,T28,AB28,AJ28,AR28,AZ28)</f>
        <v>11619</v>
      </c>
      <c r="E28" s="121">
        <f>SUM(M28,U28,AC28,AK28,AS28,BA28)</f>
        <v>111655</v>
      </c>
      <c r="F28" s="121">
        <f>SUM(D28:E28)</f>
        <v>123274</v>
      </c>
      <c r="G28" s="121">
        <f>SUM(O28,W28,AE28,AM28,AU28,BC28)</f>
        <v>0</v>
      </c>
      <c r="H28" s="121">
        <f>SUM(P28,X28,AF28,AN28,AV28,BD28)</f>
        <v>87799</v>
      </c>
      <c r="I28" s="121">
        <f>SUM(G28:H28)</f>
        <v>87799</v>
      </c>
      <c r="J28" s="120" t="s">
        <v>333</v>
      </c>
      <c r="K28" s="119" t="s">
        <v>334</v>
      </c>
      <c r="L28" s="121">
        <v>11619</v>
      </c>
      <c r="M28" s="121">
        <v>111655</v>
      </c>
      <c r="N28" s="121">
        <f>IF(AND(L28&lt;&gt;"",M28&lt;&gt;""),SUM(L28:M28),"")</f>
        <v>123274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337</v>
      </c>
      <c r="S28" s="119" t="s">
        <v>338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87799</v>
      </c>
      <c r="Y28" s="121">
        <f>IF(AND(W28&lt;&gt;"",X28&lt;&gt;""),SUM(W28:X28),"")</f>
        <v>87799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26</v>
      </c>
      <c r="B29" s="120" t="s">
        <v>389</v>
      </c>
      <c r="C29" s="119" t="s">
        <v>390</v>
      </c>
      <c r="D29" s="121">
        <f>SUM(L29,T29,AB29,AJ29,AR29,AZ29)</f>
        <v>20685</v>
      </c>
      <c r="E29" s="121">
        <f>SUM(M29,U29,AC29,AK29,AS29,BA29)</f>
        <v>179001</v>
      </c>
      <c r="F29" s="121">
        <f>SUM(D29:E29)</f>
        <v>199686</v>
      </c>
      <c r="G29" s="121">
        <f>SUM(O29,W29,AE29,AM29,AU29,BC29)</f>
        <v>0</v>
      </c>
      <c r="H29" s="121">
        <f>SUM(P29,X29,AF29,AN29,AV29,BD29)</f>
        <v>58011</v>
      </c>
      <c r="I29" s="121">
        <f>SUM(G29:H29)</f>
        <v>58011</v>
      </c>
      <c r="J29" s="120" t="s">
        <v>385</v>
      </c>
      <c r="K29" s="119" t="s">
        <v>386</v>
      </c>
      <c r="L29" s="121">
        <v>20685</v>
      </c>
      <c r="M29" s="121">
        <v>179001</v>
      </c>
      <c r="N29" s="121">
        <f>IF(AND(L29&lt;&gt;"",M29&lt;&gt;""),SUM(L29:M29),"")</f>
        <v>199686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391</v>
      </c>
      <c r="S29" s="119" t="s">
        <v>392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58011</v>
      </c>
      <c r="Y29" s="121">
        <f>IF(AND(W29&lt;&gt;"",X29&lt;&gt;""),SUM(W29:X29),"")</f>
        <v>58011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26</v>
      </c>
      <c r="B30" s="120" t="s">
        <v>393</v>
      </c>
      <c r="C30" s="119" t="s">
        <v>394</v>
      </c>
      <c r="D30" s="121">
        <f>SUM(L30,T30,AB30,AJ30,AR30,AZ30)</f>
        <v>8438</v>
      </c>
      <c r="E30" s="121">
        <f>SUM(M30,U30,AC30,AK30,AS30,BA30)</f>
        <v>79187</v>
      </c>
      <c r="F30" s="121">
        <f>SUM(D30:E30)</f>
        <v>87625</v>
      </c>
      <c r="G30" s="121">
        <f>SUM(O30,W30,AE30,AM30,AU30,BC30)</f>
        <v>0</v>
      </c>
      <c r="H30" s="121">
        <f>SUM(P30,X30,AF30,AN30,AV30,BD30)</f>
        <v>31900</v>
      </c>
      <c r="I30" s="121">
        <f>SUM(G30:H30)</f>
        <v>31900</v>
      </c>
      <c r="J30" s="120" t="s">
        <v>333</v>
      </c>
      <c r="K30" s="119" t="s">
        <v>334</v>
      </c>
      <c r="L30" s="121">
        <v>8438</v>
      </c>
      <c r="M30" s="121">
        <v>79187</v>
      </c>
      <c r="N30" s="121">
        <f>IF(AND(L30&lt;&gt;"",M30&lt;&gt;""),SUM(L30:M30),"")</f>
        <v>87625</v>
      </c>
      <c r="O30" s="121">
        <v>0</v>
      </c>
      <c r="P30" s="121">
        <v>31900</v>
      </c>
      <c r="Q30" s="121">
        <f>IF(AND(O30&lt;&gt;"",P30&lt;&gt;""),SUM(O30:P30),"")</f>
        <v>31900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26</v>
      </c>
      <c r="B31" s="120" t="s">
        <v>395</v>
      </c>
      <c r="C31" s="119" t="s">
        <v>396</v>
      </c>
      <c r="D31" s="121">
        <f>SUM(L31,T31,AB31,AJ31,AR31,AZ31)</f>
        <v>5364</v>
      </c>
      <c r="E31" s="121">
        <f>SUM(M31,U31,AC31,AK31,AS31,BA31)</f>
        <v>48280</v>
      </c>
      <c r="F31" s="121">
        <f>SUM(D31:E31)</f>
        <v>53644</v>
      </c>
      <c r="G31" s="121">
        <f>SUM(O31,W31,AE31,AM31,AU31,BC31)</f>
        <v>0</v>
      </c>
      <c r="H31" s="121">
        <f>SUM(P31,X31,AF31,AN31,AV31,BD31)</f>
        <v>44093</v>
      </c>
      <c r="I31" s="121">
        <f>SUM(G31:H31)</f>
        <v>44093</v>
      </c>
      <c r="J31" s="120" t="s">
        <v>333</v>
      </c>
      <c r="K31" s="119" t="s">
        <v>334</v>
      </c>
      <c r="L31" s="121">
        <v>5364</v>
      </c>
      <c r="M31" s="121">
        <v>48280</v>
      </c>
      <c r="N31" s="121">
        <f>IF(AND(L31&lt;&gt;"",M31&lt;&gt;""),SUM(L31:M31),"")</f>
        <v>53644</v>
      </c>
      <c r="O31" s="121">
        <v>0</v>
      </c>
      <c r="P31" s="121">
        <v>44093</v>
      </c>
      <c r="Q31" s="121">
        <f>IF(AND(O31&lt;&gt;"",P31&lt;&gt;""),SUM(O31:P31),"")</f>
        <v>44093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26</v>
      </c>
      <c r="B32" s="120" t="s">
        <v>397</v>
      </c>
      <c r="C32" s="119" t="s">
        <v>398</v>
      </c>
      <c r="D32" s="121">
        <f>SUM(L32,T32,AB32,AJ32,AR32,AZ32)</f>
        <v>19203</v>
      </c>
      <c r="E32" s="121">
        <f>SUM(M32,U32,AC32,AK32,AS32,BA32)</f>
        <v>167107</v>
      </c>
      <c r="F32" s="121">
        <f>SUM(D32:E32)</f>
        <v>186310</v>
      </c>
      <c r="G32" s="121">
        <f>SUM(O32,W32,AE32,AM32,AU32,BC32)</f>
        <v>0</v>
      </c>
      <c r="H32" s="121">
        <f>SUM(P32,X32,AF32,AN32,AV32,BD32)</f>
        <v>54413</v>
      </c>
      <c r="I32" s="121">
        <f>SUM(G32:H32)</f>
        <v>54413</v>
      </c>
      <c r="J32" s="120" t="s">
        <v>385</v>
      </c>
      <c r="K32" s="119" t="s">
        <v>386</v>
      </c>
      <c r="L32" s="121">
        <v>19203</v>
      </c>
      <c r="M32" s="121">
        <v>167107</v>
      </c>
      <c r="N32" s="121">
        <f>IF(AND(L32&lt;&gt;"",M32&lt;&gt;""),SUM(L32:M32),"")</f>
        <v>186310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391</v>
      </c>
      <c r="S32" s="119" t="s">
        <v>399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54413</v>
      </c>
      <c r="Y32" s="121">
        <f>IF(AND(W32&lt;&gt;"",X32&lt;&gt;""),SUM(W32:X32),"")</f>
        <v>54413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26</v>
      </c>
      <c r="B33" s="120" t="s">
        <v>400</v>
      </c>
      <c r="C33" s="119" t="s">
        <v>401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59264</v>
      </c>
      <c r="I33" s="121">
        <f>SUM(G33:H33)</f>
        <v>59264</v>
      </c>
      <c r="J33" s="120" t="s">
        <v>359</v>
      </c>
      <c r="K33" s="119" t="s">
        <v>402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59264</v>
      </c>
      <c r="Q33" s="121">
        <f>IF(AND(O33&lt;&gt;"",P33&lt;&gt;""),SUM(O33:P33),"")</f>
        <v>59264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26</v>
      </c>
      <c r="B34" s="120" t="s">
        <v>403</v>
      </c>
      <c r="C34" s="119" t="s">
        <v>404</v>
      </c>
      <c r="D34" s="121">
        <f>SUM(L34,T34,AB34,AJ34,AR34,AZ34)</f>
        <v>9062</v>
      </c>
      <c r="E34" s="121">
        <f>SUM(M34,U34,AC34,AK34,AS34,BA34)</f>
        <v>13155</v>
      </c>
      <c r="F34" s="121">
        <f>SUM(D34:E34)</f>
        <v>22217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353</v>
      </c>
      <c r="K34" s="119" t="s">
        <v>354</v>
      </c>
      <c r="L34" s="121">
        <v>9062</v>
      </c>
      <c r="M34" s="121">
        <v>13155</v>
      </c>
      <c r="N34" s="121">
        <f>IF(AND(L34&lt;&gt;"",M34&lt;&gt;""),SUM(L34:M34),"")</f>
        <v>22217</v>
      </c>
      <c r="O34" s="121">
        <v>0</v>
      </c>
      <c r="P34" s="121">
        <v>0</v>
      </c>
      <c r="Q34" s="121">
        <f>IF(AND(O34&lt;&gt;"",P34&lt;&gt;""),SUM(O34:P34),"")</f>
        <v>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26</v>
      </c>
      <c r="B35" s="120" t="s">
        <v>405</v>
      </c>
      <c r="C35" s="119" t="s">
        <v>406</v>
      </c>
      <c r="D35" s="121">
        <f>SUM(L35,T35,AB35,AJ35,AR35,AZ35)</f>
        <v>21431</v>
      </c>
      <c r="E35" s="121">
        <f>SUM(M35,U35,AC35,AK35,AS35,BA35)</f>
        <v>112802</v>
      </c>
      <c r="F35" s="121">
        <f>SUM(D35:E35)</f>
        <v>134233</v>
      </c>
      <c r="G35" s="121">
        <f>SUM(O35,W35,AE35,AM35,AU35,BC35)</f>
        <v>0</v>
      </c>
      <c r="H35" s="121">
        <f>SUM(P35,X35,AF35,AN35,AV35,BD35)</f>
        <v>17814</v>
      </c>
      <c r="I35" s="121">
        <f>SUM(G35:H35)</f>
        <v>17814</v>
      </c>
      <c r="J35" s="120" t="s">
        <v>363</v>
      </c>
      <c r="K35" s="119" t="s">
        <v>364</v>
      </c>
      <c r="L35" s="121">
        <v>16209</v>
      </c>
      <c r="M35" s="121">
        <v>105221</v>
      </c>
      <c r="N35" s="121">
        <f>IF(AND(L35&lt;&gt;"",M35&lt;&gt;""),SUM(L35:M35),"")</f>
        <v>121430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407</v>
      </c>
      <c r="S35" s="119" t="s">
        <v>408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17814</v>
      </c>
      <c r="Y35" s="121">
        <f>IF(AND(W35&lt;&gt;"",X35&lt;&gt;""),SUM(W35:X35),"")</f>
        <v>17814</v>
      </c>
      <c r="Z35" s="120" t="s">
        <v>353</v>
      </c>
      <c r="AA35" s="119" t="s">
        <v>354</v>
      </c>
      <c r="AB35" s="121">
        <v>5222</v>
      </c>
      <c r="AC35" s="121">
        <v>7581</v>
      </c>
      <c r="AD35" s="121">
        <f>IF(AND(AB35&lt;&gt;"",AC35&lt;&gt;""),SUM(AB35:AC35),"")</f>
        <v>12803</v>
      </c>
      <c r="AE35" s="121">
        <v>0</v>
      </c>
      <c r="AF35" s="121">
        <v>0</v>
      </c>
      <c r="AG35" s="121">
        <f>IF(AND(AE35&lt;&gt;"",AF35&lt;&gt;""),SUM(AE35:AF35),"")</f>
        <v>0</v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26</v>
      </c>
      <c r="B36" s="120" t="s">
        <v>409</v>
      </c>
      <c r="C36" s="119" t="s">
        <v>410</v>
      </c>
      <c r="D36" s="121">
        <f>SUM(L36,T36,AB36,AJ36,AR36,AZ36)</f>
        <v>6469</v>
      </c>
      <c r="E36" s="121">
        <f>SUM(M36,U36,AC36,AK36,AS36,BA36)</f>
        <v>168988</v>
      </c>
      <c r="F36" s="121">
        <f>SUM(D36:E36)</f>
        <v>175457</v>
      </c>
      <c r="G36" s="121">
        <f>SUM(O36,W36,AE36,AM36,AU36,BC36)</f>
        <v>0</v>
      </c>
      <c r="H36" s="121">
        <f>SUM(P36,X36,AF36,AN36,AV36,BD36)</f>
        <v>25029</v>
      </c>
      <c r="I36" s="121">
        <f>SUM(G36:H36)</f>
        <v>25029</v>
      </c>
      <c r="J36" s="120" t="s">
        <v>363</v>
      </c>
      <c r="K36" s="119" t="s">
        <v>364</v>
      </c>
      <c r="L36" s="121">
        <v>0</v>
      </c>
      <c r="M36" s="121">
        <v>159598</v>
      </c>
      <c r="N36" s="121">
        <f>IF(AND(L36&lt;&gt;"",M36&lt;&gt;""),SUM(L36:M36),"")</f>
        <v>159598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407</v>
      </c>
      <c r="S36" s="119" t="s">
        <v>411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25029</v>
      </c>
      <c r="Y36" s="121">
        <f>IF(AND(W36&lt;&gt;"",X36&lt;&gt;""),SUM(W36:X36),"")</f>
        <v>25029</v>
      </c>
      <c r="Z36" s="120" t="s">
        <v>353</v>
      </c>
      <c r="AA36" s="119" t="s">
        <v>354</v>
      </c>
      <c r="AB36" s="121">
        <v>6469</v>
      </c>
      <c r="AC36" s="121">
        <v>9390</v>
      </c>
      <c r="AD36" s="121">
        <f>IF(AND(AB36&lt;&gt;"",AC36&lt;&gt;""),SUM(AB36:AC36),"")</f>
        <v>15859</v>
      </c>
      <c r="AE36" s="121">
        <v>0</v>
      </c>
      <c r="AF36" s="121">
        <v>0</v>
      </c>
      <c r="AG36" s="121">
        <f>IF(AND(AE36&lt;&gt;"",AF36&lt;&gt;""),SUM(AE36:AF36),"")</f>
        <v>0</v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6">
    <sortCondition ref="A8:A36"/>
    <sortCondition ref="B8:B36"/>
    <sortCondition ref="C8:C3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SUM(H7,L7,P7,T7,X7,AB7,AF7,AJ7,AN7,AR7,AV7,AZ7,BD7,BH7,BL7,BP7,BT7,BX7,CB7,CF7,CJ7,CN7,CR7,CV7,CZ7,DD7,DH7,DL7,DP7,DT7)</f>
        <v>5421831</v>
      </c>
      <c r="E7" s="140">
        <f>SUM(I7,M7,Q7,U7,Y7,AC7,AG7,AK7,AO7,AS7,AW7,BA7,BE7,BI7,BM7,BQ7,BU7,BY7,CC7,CG7,CK7,CO7,CS7,CW7,DA7,DE7,DI7,DM7,DQ7,DU7)</f>
        <v>2430860</v>
      </c>
      <c r="F7" s="141">
        <f>COUNTIF(F$8:F$57,"&lt;&gt;")</f>
        <v>12</v>
      </c>
      <c r="G7" s="141">
        <f>COUNTIF(G$8:G$57,"&lt;&gt;")</f>
        <v>12</v>
      </c>
      <c r="H7" s="140">
        <f>SUM(H$8:H$57)</f>
        <v>3455001</v>
      </c>
      <c r="I7" s="140">
        <f>SUM(I$8:I$57)</f>
        <v>1529744</v>
      </c>
      <c r="J7" s="141">
        <f>COUNTIF(J$8:J$57,"&lt;&gt;")</f>
        <v>12</v>
      </c>
      <c r="K7" s="141">
        <f>COUNTIF(K$8:K$57,"&lt;&gt;")</f>
        <v>12</v>
      </c>
      <c r="L7" s="140">
        <f>SUM(L$8:L$57)</f>
        <v>1296460</v>
      </c>
      <c r="M7" s="140">
        <f>SUM(M$8:M$57)</f>
        <v>645374</v>
      </c>
      <c r="N7" s="141">
        <f>COUNTIF(N$8:N$57,"&lt;&gt;")</f>
        <v>9</v>
      </c>
      <c r="O7" s="141">
        <f>COUNTIF(O$8:O$57,"&lt;&gt;")</f>
        <v>9</v>
      </c>
      <c r="P7" s="140">
        <f>SUM(P$8:P$57)</f>
        <v>588064</v>
      </c>
      <c r="Q7" s="140">
        <f>SUM(Q$8:Q$57)</f>
        <v>196975</v>
      </c>
      <c r="R7" s="141">
        <f>COUNTIF(R$8:R$57,"&lt;&gt;")</f>
        <v>4</v>
      </c>
      <c r="S7" s="141">
        <f>COUNTIF(S$8:S$57,"&lt;&gt;")</f>
        <v>4</v>
      </c>
      <c r="T7" s="140">
        <f>SUM(T$8:T$57)</f>
        <v>66447</v>
      </c>
      <c r="U7" s="140">
        <f>SUM(U$8:U$57)</f>
        <v>58767</v>
      </c>
      <c r="V7" s="141">
        <f>COUNTIF(V$8:V$57,"&lt;&gt;")</f>
        <v>1</v>
      </c>
      <c r="W7" s="141">
        <f>COUNTIF(W$8:W$57,"&lt;&gt;")</f>
        <v>1</v>
      </c>
      <c r="X7" s="140">
        <f>SUM(X$8:X$57)</f>
        <v>15859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26</v>
      </c>
      <c r="B8" s="120" t="s">
        <v>379</v>
      </c>
      <c r="C8" s="119" t="s">
        <v>380</v>
      </c>
      <c r="D8" s="121">
        <f>SUM(H8,L8,P8,T8,X8,AB8,AF8,AJ8,AN8,AR8,AV8,AZ8,BD8,BH8,BL8,BP8,BT8,BX8,CB8,CF8,CJ8,CN8,CR8,CV8,CZ8,DD8,DH8,DL8,DP8,DT8)</f>
        <v>181380</v>
      </c>
      <c r="E8" s="121">
        <f>SUM(I8,M8,Q8,U8,Y8,AC8,AG8,AK8,AO8,AS8,AW8,BA8,BE8,BI8,BM8,BQ8,BU8,BY8,CC8,CG8,CK8,CO8,CS8,CW8,DA8,DE8,DI8,DM8,DQ8,DU8)</f>
        <v>0</v>
      </c>
      <c r="F8" s="120" t="s">
        <v>377</v>
      </c>
      <c r="G8" s="119" t="s">
        <v>378</v>
      </c>
      <c r="H8" s="121">
        <v>81621</v>
      </c>
      <c r="I8" s="121">
        <v>0</v>
      </c>
      <c r="J8" s="120" t="s">
        <v>381</v>
      </c>
      <c r="K8" s="119" t="s">
        <v>382</v>
      </c>
      <c r="L8" s="121">
        <v>99759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26</v>
      </c>
      <c r="B9" s="120" t="s">
        <v>391</v>
      </c>
      <c r="C9" s="119" t="s">
        <v>392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112424</v>
      </c>
      <c r="F9" s="120" t="s">
        <v>389</v>
      </c>
      <c r="G9" s="119" t="s">
        <v>390</v>
      </c>
      <c r="H9" s="121">
        <v>0</v>
      </c>
      <c r="I9" s="121">
        <v>58011</v>
      </c>
      <c r="J9" s="120" t="s">
        <v>397</v>
      </c>
      <c r="K9" s="119" t="s">
        <v>398</v>
      </c>
      <c r="L9" s="121">
        <v>0</v>
      </c>
      <c r="M9" s="121">
        <v>54413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354485</v>
      </c>
      <c r="F10" s="120" t="s">
        <v>327</v>
      </c>
      <c r="G10" s="119" t="s">
        <v>328</v>
      </c>
      <c r="H10" s="121">
        <v>0</v>
      </c>
      <c r="I10" s="121">
        <v>281475</v>
      </c>
      <c r="J10" s="120" t="s">
        <v>375</v>
      </c>
      <c r="K10" s="119" t="s">
        <v>376</v>
      </c>
      <c r="L10" s="121">
        <v>0</v>
      </c>
      <c r="M10" s="121">
        <v>57780</v>
      </c>
      <c r="N10" s="120" t="s">
        <v>381</v>
      </c>
      <c r="O10" s="119" t="s">
        <v>382</v>
      </c>
      <c r="P10" s="121">
        <v>0</v>
      </c>
      <c r="Q10" s="121">
        <v>9397</v>
      </c>
      <c r="R10" s="120" t="s">
        <v>377</v>
      </c>
      <c r="S10" s="119" t="s">
        <v>378</v>
      </c>
      <c r="T10" s="121">
        <v>0</v>
      </c>
      <c r="U10" s="121">
        <v>5833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478732</v>
      </c>
      <c r="F11" s="120" t="s">
        <v>335</v>
      </c>
      <c r="G11" s="119" t="s">
        <v>336</v>
      </c>
      <c r="H11" s="121">
        <v>0</v>
      </c>
      <c r="I11" s="121">
        <v>347895</v>
      </c>
      <c r="J11" s="120" t="s">
        <v>383</v>
      </c>
      <c r="K11" s="119" t="s">
        <v>384</v>
      </c>
      <c r="L11" s="121">
        <v>0</v>
      </c>
      <c r="M11" s="121">
        <v>43038</v>
      </c>
      <c r="N11" s="120" t="s">
        <v>387</v>
      </c>
      <c r="O11" s="119" t="s">
        <v>388</v>
      </c>
      <c r="P11" s="121">
        <v>0</v>
      </c>
      <c r="Q11" s="121">
        <v>87799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1822646</v>
      </c>
      <c r="E12" s="121">
        <f>SUM(I12,M12,Q12,U12,Y12,AC12,AG12,AK12,AO12,AS12,AW12,BA12,BE12,BI12,BM12,BQ12,BU12,BY12,CC12,CG12,CK12,CO12,CS12,CW12,DA12,DE12,DI12,DM12,DQ12,DU12)</f>
        <v>199518</v>
      </c>
      <c r="F12" s="120" t="s">
        <v>347</v>
      </c>
      <c r="G12" s="119" t="s">
        <v>348</v>
      </c>
      <c r="H12" s="121">
        <v>1571164</v>
      </c>
      <c r="I12" s="121">
        <v>199518</v>
      </c>
      <c r="J12" s="120" t="s">
        <v>369</v>
      </c>
      <c r="K12" s="119" t="s">
        <v>370</v>
      </c>
      <c r="L12" s="121">
        <v>251482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26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285855</v>
      </c>
      <c r="E13" s="121">
        <f>SUM(I13,M13,Q13,U13,Y13,AC13,AG13,AK13,AO13,AS13,AW13,BA13,BE13,BI13,BM13,BQ13,BU13,BY13,CC13,CG13,CK13,CO13,CS13,CW13,DA13,DE13,DI13,DM13,DQ13,DU13)</f>
        <v>0</v>
      </c>
      <c r="F13" s="120" t="s">
        <v>361</v>
      </c>
      <c r="G13" s="119" t="s">
        <v>362</v>
      </c>
      <c r="H13" s="121">
        <v>4827</v>
      </c>
      <c r="I13" s="121">
        <v>0</v>
      </c>
      <c r="J13" s="120" t="s">
        <v>405</v>
      </c>
      <c r="K13" s="119" t="s">
        <v>406</v>
      </c>
      <c r="L13" s="121">
        <v>121430</v>
      </c>
      <c r="M13" s="121">
        <v>0</v>
      </c>
      <c r="N13" s="120" t="s">
        <v>409</v>
      </c>
      <c r="O13" s="119" t="s">
        <v>410</v>
      </c>
      <c r="P13" s="121">
        <v>159598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843206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670336</v>
      </c>
      <c r="I14" s="121">
        <v>0</v>
      </c>
      <c r="J14" s="120" t="s">
        <v>371</v>
      </c>
      <c r="K14" s="119" t="s">
        <v>372</v>
      </c>
      <c r="L14" s="121">
        <v>40556</v>
      </c>
      <c r="M14" s="121">
        <v>0</v>
      </c>
      <c r="N14" s="120" t="s">
        <v>373</v>
      </c>
      <c r="O14" s="119" t="s">
        <v>374</v>
      </c>
      <c r="P14" s="121">
        <v>132314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26</v>
      </c>
      <c r="B15" s="120" t="s">
        <v>385</v>
      </c>
      <c r="C15" s="119" t="s">
        <v>386</v>
      </c>
      <c r="D15" s="121">
        <f>SUM(H15,L15,P15,T15,X15,AB15,AF15,AJ15,AN15,AR15,AV15,AZ15,BD15,BH15,BL15,BP15,BT15,BX15,CB15,CF15,CJ15,CN15,CR15,CV15,CZ15,DD15,DH15,DL15,DP15,DT15)</f>
        <v>656144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383</v>
      </c>
      <c r="G15" s="119" t="s">
        <v>384</v>
      </c>
      <c r="H15" s="121">
        <v>270148</v>
      </c>
      <c r="I15" s="121">
        <v>0</v>
      </c>
      <c r="J15" s="120" t="s">
        <v>389</v>
      </c>
      <c r="K15" s="119" t="s">
        <v>390</v>
      </c>
      <c r="L15" s="121">
        <v>199686</v>
      </c>
      <c r="M15" s="121">
        <v>0</v>
      </c>
      <c r="N15" s="120" t="s">
        <v>397</v>
      </c>
      <c r="O15" s="119" t="s">
        <v>398</v>
      </c>
      <c r="P15" s="121">
        <v>186310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26</v>
      </c>
      <c r="B16" s="120" t="s">
        <v>359</v>
      </c>
      <c r="C16" s="119" t="s">
        <v>360</v>
      </c>
      <c r="D16" s="121">
        <f>SUM(H16,L16,P16,T16,X16,AB16,AF16,AJ16,AN16,AR16,AV16,AZ16,BD16,BH16,BL16,BP16,BT16,BX16,CB16,CF16,CJ16,CN16,CR16,CV16,CZ16,DD16,DH16,DL16,DP16,DT16)</f>
        <v>627639</v>
      </c>
      <c r="E16" s="121">
        <f>SUM(I16,M16,Q16,U16,Y16,AC16,AG16,AK16,AO16,AS16,AW16,BA16,BE16,BI16,BM16,BQ16,BU16,BY16,CC16,CG16,CK16,CO16,CS16,CW16,DA16,DE16,DI16,DM16,DQ16,DU16)</f>
        <v>591905</v>
      </c>
      <c r="F16" s="120" t="s">
        <v>357</v>
      </c>
      <c r="G16" s="119" t="s">
        <v>358</v>
      </c>
      <c r="H16" s="121">
        <v>190802</v>
      </c>
      <c r="I16" s="121">
        <v>100725</v>
      </c>
      <c r="J16" s="120" t="s">
        <v>367</v>
      </c>
      <c r="K16" s="119" t="s">
        <v>368</v>
      </c>
      <c r="L16" s="121">
        <v>436837</v>
      </c>
      <c r="M16" s="121">
        <v>431916</v>
      </c>
      <c r="N16" s="120" t="s">
        <v>400</v>
      </c>
      <c r="O16" s="119" t="s">
        <v>401</v>
      </c>
      <c r="P16" s="121">
        <v>0</v>
      </c>
      <c r="Q16" s="121">
        <v>59264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286452</v>
      </c>
      <c r="F17" s="120" t="s">
        <v>339</v>
      </c>
      <c r="G17" s="119" t="s">
        <v>340</v>
      </c>
      <c r="H17" s="121">
        <v>0</v>
      </c>
      <c r="I17" s="121">
        <v>210769</v>
      </c>
      <c r="J17" s="120" t="s">
        <v>365</v>
      </c>
      <c r="K17" s="119" t="s">
        <v>366</v>
      </c>
      <c r="L17" s="121">
        <v>0</v>
      </c>
      <c r="M17" s="121">
        <v>58227</v>
      </c>
      <c r="N17" s="120" t="s">
        <v>371</v>
      </c>
      <c r="O17" s="119" t="s">
        <v>372</v>
      </c>
      <c r="P17" s="121">
        <v>0</v>
      </c>
      <c r="Q17" s="121">
        <v>8615</v>
      </c>
      <c r="R17" s="120" t="s">
        <v>373</v>
      </c>
      <c r="S17" s="119" t="s">
        <v>374</v>
      </c>
      <c r="T17" s="121">
        <v>0</v>
      </c>
      <c r="U17" s="121">
        <v>8841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SUM(H18,L18,P18,T18,X18,AB18,AF18,AJ18,AN18,AR18,AV18,AZ18,BD18,BH18,BL18,BP18,BT18,BX18,CB18,CF18,CJ18,CN18,CR18,CV18,CZ18,DD18,DH18,DL18,DP18,DT18)</f>
        <v>906359</v>
      </c>
      <c r="E18" s="121">
        <f>SUM(I18,M18,Q18,U18,Y18,AC18,AG18,AK18,AO18,AS18,AW18,BA18,BE18,BI18,BM18,BQ18,BU18,BY18,CC18,CG18,CK18,CO18,CS18,CW18,DA18,DE18,DI18,DM18,DQ18,DU18)</f>
        <v>407344</v>
      </c>
      <c r="F18" s="120" t="s">
        <v>331</v>
      </c>
      <c r="G18" s="119" t="s">
        <v>332</v>
      </c>
      <c r="H18" s="121">
        <v>641816</v>
      </c>
      <c r="I18" s="121">
        <v>331351</v>
      </c>
      <c r="J18" s="120" t="s">
        <v>387</v>
      </c>
      <c r="K18" s="119" t="s">
        <v>388</v>
      </c>
      <c r="L18" s="121">
        <v>123274</v>
      </c>
      <c r="M18" s="121">
        <v>0</v>
      </c>
      <c r="N18" s="120" t="s">
        <v>393</v>
      </c>
      <c r="O18" s="119" t="s">
        <v>394</v>
      </c>
      <c r="P18" s="121">
        <v>87625</v>
      </c>
      <c r="Q18" s="121">
        <v>31900</v>
      </c>
      <c r="R18" s="120" t="s">
        <v>395</v>
      </c>
      <c r="S18" s="119" t="s">
        <v>396</v>
      </c>
      <c r="T18" s="121">
        <v>53644</v>
      </c>
      <c r="U18" s="121">
        <v>44093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26</v>
      </c>
      <c r="B19" s="120" t="s">
        <v>353</v>
      </c>
      <c r="C19" s="119" t="s">
        <v>354</v>
      </c>
      <c r="D19" s="121">
        <f>SUM(H19,L19,P19,T19,X19,AB19,AF19,AJ19,AN19,AR19,AV19,AZ19,BD19,BH19,BL19,BP19,BT19,BX19,CB19,CF19,CJ19,CN19,CR19,CV19,CZ19,DD19,DH19,DL19,DP19,DT19)</f>
        <v>98602</v>
      </c>
      <c r="E19" s="121">
        <f>SUM(I19,M19,Q19,U19,Y19,AC19,AG19,AK19,AO19,AS19,AW19,BA19,BE19,BI19,BM19,BQ19,BU19,BY19,CC19,CG19,CK19,CO19,CS19,CW19,DA19,DE19,DI19,DM19,DQ19,DU19)</f>
        <v>0</v>
      </c>
      <c r="F19" s="120" t="s">
        <v>351</v>
      </c>
      <c r="G19" s="119" t="s">
        <v>352</v>
      </c>
      <c r="H19" s="121">
        <v>24287</v>
      </c>
      <c r="I19" s="121">
        <v>0</v>
      </c>
      <c r="J19" s="120" t="s">
        <v>361</v>
      </c>
      <c r="K19" s="119" t="s">
        <v>362</v>
      </c>
      <c r="L19" s="121">
        <v>23436</v>
      </c>
      <c r="M19" s="121">
        <v>0</v>
      </c>
      <c r="N19" s="120" t="s">
        <v>403</v>
      </c>
      <c r="O19" s="119" t="s">
        <v>404</v>
      </c>
      <c r="P19" s="121">
        <v>22217</v>
      </c>
      <c r="Q19" s="121">
        <v>0</v>
      </c>
      <c r="R19" s="120" t="s">
        <v>405</v>
      </c>
      <c r="S19" s="119" t="s">
        <v>406</v>
      </c>
      <c r="T19" s="121">
        <v>12803</v>
      </c>
      <c r="U19" s="121">
        <v>0</v>
      </c>
      <c r="V19" s="120" t="s">
        <v>409</v>
      </c>
      <c r="W19" s="119" t="s">
        <v>410</v>
      </c>
      <c r="X19" s="121">
        <v>15859</v>
      </c>
      <c r="Y19" s="121">
        <v>0</v>
      </c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24303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24324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24341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24343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24344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24441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24442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24443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24461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24470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24471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24472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24543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24561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24562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24853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24859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24862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24863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24875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24878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24895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24918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24920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24933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24936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2023-01-20T03:23:27Z</dcterms:modified>
</cp:coreProperties>
</file>