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3愛知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T48" i="1"/>
  <c r="T6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N12" i="1"/>
  <c r="N30" i="1"/>
  <c r="N42" i="1"/>
  <c r="N48" i="1"/>
  <c r="L12" i="1"/>
  <c r="L24" i="1"/>
  <c r="L30" i="1"/>
  <c r="L48" i="1"/>
  <c r="L60" i="1"/>
  <c r="J12" i="1"/>
  <c r="J30" i="1"/>
  <c r="J42" i="1"/>
  <c r="J4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F12" i="1"/>
  <c r="F24" i="1"/>
  <c r="F30" i="1"/>
  <c r="F48" i="1"/>
  <c r="F6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N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T25" i="1" s="1"/>
  <c r="D26" i="1"/>
  <c r="N26" i="1" s="1"/>
  <c r="D27" i="1"/>
  <c r="T27" i="1" s="1"/>
  <c r="D28" i="1"/>
  <c r="T28" i="1" s="1"/>
  <c r="D29" i="1"/>
  <c r="T29" i="1" s="1"/>
  <c r="D30" i="1"/>
  <c r="T30" i="1" s="1"/>
  <c r="D31" i="1"/>
  <c r="T31" i="1" s="1"/>
  <c r="D32" i="1"/>
  <c r="L32" i="1" s="1"/>
  <c r="D33" i="1"/>
  <c r="T33" i="1" s="1"/>
  <c r="D34" i="1"/>
  <c r="T34" i="1" s="1"/>
  <c r="D35" i="1"/>
  <c r="T35" i="1" s="1"/>
  <c r="D36" i="1"/>
  <c r="T36" i="1" s="1"/>
  <c r="D37" i="1"/>
  <c r="T37" i="1" s="1"/>
  <c r="D38" i="1"/>
  <c r="N38" i="1" s="1"/>
  <c r="D39" i="1"/>
  <c r="T39" i="1" s="1"/>
  <c r="D40" i="1"/>
  <c r="T40" i="1" s="1"/>
  <c r="D41" i="1"/>
  <c r="T41" i="1" s="1"/>
  <c r="D42" i="1"/>
  <c r="T42" i="1" s="1"/>
  <c r="D43" i="1"/>
  <c r="T43" i="1" s="1"/>
  <c r="D44" i="1"/>
  <c r="T44" i="1" s="1"/>
  <c r="D45" i="1"/>
  <c r="T45" i="1" s="1"/>
  <c r="D46" i="1"/>
  <c r="T46" i="1" s="1"/>
  <c r="D47" i="1"/>
  <c r="T47" i="1" s="1"/>
  <c r="D48" i="1"/>
  <c r="D49" i="1"/>
  <c r="T49" i="1" s="1"/>
  <c r="D50" i="1"/>
  <c r="T50" i="1" s="1"/>
  <c r="D51" i="1"/>
  <c r="T51" i="1" s="1"/>
  <c r="D52" i="1"/>
  <c r="T52" i="1" s="1"/>
  <c r="D53" i="1"/>
  <c r="T53" i="1" s="1"/>
  <c r="D54" i="1"/>
  <c r="T54" i="1" s="1"/>
  <c r="D55" i="1"/>
  <c r="T55" i="1" s="1"/>
  <c r="D56" i="1"/>
  <c r="F56" i="1" s="1"/>
  <c r="D57" i="1"/>
  <c r="T57" i="1" s="1"/>
  <c r="D58" i="1"/>
  <c r="T58" i="1" s="1"/>
  <c r="D59" i="1"/>
  <c r="T59" i="1" s="1"/>
  <c r="D60" i="1"/>
  <c r="N60" i="1" s="1"/>
  <c r="D61" i="1"/>
  <c r="T61" i="1" s="1"/>
  <c r="F42" i="1" l="1"/>
  <c r="J60" i="1"/>
  <c r="J24" i="1"/>
  <c r="L42" i="1"/>
  <c r="N24" i="1"/>
  <c r="F36" i="1"/>
  <c r="J54" i="1"/>
  <c r="J18" i="1"/>
  <c r="L36" i="1"/>
  <c r="N54" i="1"/>
  <c r="N18" i="1"/>
  <c r="F54" i="1"/>
  <c r="F18" i="1"/>
  <c r="J36" i="1"/>
  <c r="L54" i="1"/>
  <c r="L18" i="1"/>
  <c r="N36" i="1"/>
  <c r="F58" i="1"/>
  <c r="F10" i="1"/>
  <c r="F51" i="1"/>
  <c r="F45" i="1"/>
  <c r="F33" i="1"/>
  <c r="F27" i="1"/>
  <c r="F21" i="1"/>
  <c r="F9" i="1"/>
  <c r="J21" i="1"/>
  <c r="F50" i="1"/>
  <c r="F44" i="1"/>
  <c r="F38" i="1"/>
  <c r="F26" i="1"/>
  <c r="F20" i="1"/>
  <c r="F14" i="1"/>
  <c r="F8" i="1"/>
  <c r="J56" i="1"/>
  <c r="J44" i="1"/>
  <c r="J38" i="1"/>
  <c r="J32" i="1"/>
  <c r="J20" i="1"/>
  <c r="J14" i="1"/>
  <c r="L56" i="1"/>
  <c r="L44" i="1"/>
  <c r="L38" i="1"/>
  <c r="L26" i="1"/>
  <c r="L14" i="1"/>
  <c r="N56" i="1"/>
  <c r="N44" i="1"/>
  <c r="N32" i="1"/>
  <c r="N20" i="1"/>
  <c r="N14" i="1"/>
  <c r="T56" i="1"/>
  <c r="T38" i="1"/>
  <c r="T32" i="1"/>
  <c r="T26" i="1"/>
  <c r="T8" i="1"/>
  <c r="F61" i="1"/>
  <c r="F55" i="1"/>
  <c r="F49" i="1"/>
  <c r="F43" i="1"/>
  <c r="F37" i="1"/>
  <c r="F31" i="1"/>
  <c r="F25" i="1"/>
  <c r="F19" i="1"/>
  <c r="F13" i="1"/>
  <c r="J61" i="1"/>
  <c r="J55" i="1"/>
  <c r="J49" i="1"/>
  <c r="J43" i="1"/>
  <c r="J37" i="1"/>
  <c r="J31" i="1"/>
  <c r="J25" i="1"/>
  <c r="J19" i="1"/>
  <c r="J13" i="1"/>
  <c r="L61" i="1"/>
  <c r="L55" i="1"/>
  <c r="L49" i="1"/>
  <c r="L43" i="1"/>
  <c r="L37" i="1"/>
  <c r="L31" i="1"/>
  <c r="L25" i="1"/>
  <c r="L19" i="1"/>
  <c r="L13" i="1"/>
  <c r="N61" i="1"/>
  <c r="N55" i="1"/>
  <c r="N49" i="1"/>
  <c r="N43" i="1"/>
  <c r="N37" i="1"/>
  <c r="N31" i="1"/>
  <c r="N25" i="1"/>
  <c r="N19" i="1"/>
  <c r="N13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52" i="1"/>
  <c r="F46" i="1"/>
  <c r="F40" i="1"/>
  <c r="F34" i="1"/>
  <c r="F28" i="1"/>
  <c r="F22" i="1"/>
  <c r="F16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57" i="1"/>
  <c r="F39" i="1"/>
  <c r="F15" i="1"/>
  <c r="J57" i="1"/>
  <c r="J51" i="1"/>
  <c r="J45" i="1"/>
  <c r="J39" i="1"/>
  <c r="J33" i="1"/>
  <c r="J27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32" i="1"/>
  <c r="J50" i="1"/>
  <c r="J26" i="1"/>
  <c r="J8" i="1"/>
  <c r="L50" i="1"/>
  <c r="L20" i="1"/>
  <c r="L8" i="1"/>
  <c r="N5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<sst xmlns="http://schemas.openxmlformats.org/spreadsheetml/2006/main" count="980" uniqueCount="370">
  <si>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</si>
  <si>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</si>
  <si>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</si>
  <si>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</si>
  <si>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</si>
  <si>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</si>
  <si>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</si>
  <si>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</si>
  <si>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</si>
  <si>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</si>
  <si>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</si>
  <si>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</si>
  <si>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</si>
  <si>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</si>
  <si>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</si>
  <si>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</si>
  <si>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</si>
  <si>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</si>
  <si>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</si>
  <si>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</si>
  <si>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</si>
  <si>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</si>
  <si>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</si>
  <si>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</si>
  <si>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</si>
  <si>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</si>
  <si>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</si>
  <si>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</si>
  <si>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</si>
  <si>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</si>
  <si>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</si>
  <si>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</si>
  <si>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</si>
  <si>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</si>
  <si>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</si>
  <si>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</si>
  <si>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</si>
  <si>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</si>
  <si>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</si>
  <si>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</si>
  <si>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</si>
  <si>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</si>
  <si>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</si>
  <si>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</si>
  <si>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</si>
  <si>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</si>
  <si>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</si>
  <si>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</si>
  <si>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</si>
  <si>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</si>
  <si>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</si>
  <si>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</si>
  <si>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</si>
  <si>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</si>
  <si>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</si>
  <si>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</si>
  <si>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</si>
  <si>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</si>
  <si>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</si>
  <si>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</si>
  <si>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</si>
  <si>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</si>
  <si>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</si>
  <si>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</si>
  <si>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</si>
  <si>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</si>
  <si>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</si>
  <si>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</si>
  <si>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</si>
  <si>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</si>
  <si>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</si>
  <si>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</si>
  <si>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</si>
  <si>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</si>
  <si>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</si>
  <si>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</si>
  <si>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</si>
  <si>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</si>
  <si>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</si>
  <si>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</si>
  <si>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</si>
  <si>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</si>
  <si>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</si>
  <si>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</si>
  <si>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</si>
  <si>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</si>
  <si>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</si>
  <si>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</si>
  <si>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</si>
  <si>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</si>
  <si>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</si>
  <si>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</si>
  <si>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</si>
  <si>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</si>
  <si>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</si>
  <si>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</si>
  <si>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</si>
  <si>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</si>
  <si>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</si>
  <si>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</si>
  <si>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</si>
  <si>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</si>
  <si>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</si>
  <si>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</si>
  <si>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</si>
  <si>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</si>
  <si>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</si>
  <si>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</si>
  <si>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</si>
  <si>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</si>
  <si>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</si>
  <si>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</si>
  <si>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</si>
  <si>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</si>
  <si>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</si>
  <si>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</si>
  <si>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</si>
  <si>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</si>
  <si>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</si>
  <si>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</si>
  <si>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</si>
  <si>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</si>
  <si>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</si>
  <si>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</si>
  <si>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</si>
  <si>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</si>
  <si>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</si>
  <si>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</si>
  <si>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</si>
  <si>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</si>
  <si>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</si>
  <si>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</si>
  <si>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</si>
  <si>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</si>
  <si>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</si>
  <si>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</si>
  <si>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</si>
  <si>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</si>
  <si>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</si>
  <si>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</si>
  <si>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</si>
  <si>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</si>
  <si>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</si>
  <si>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</si>
  <si>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</si>
  <si>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</si>
  <si>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</si>
  <si>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</si>
  <si>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</si>
  <si>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</si>
  <si>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</si>
  <si>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</si>
  <si>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</si>
  <si>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</si>
  <si>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</si>
  <si>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</si>
  <si>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</si>
  <si>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</si>
  <si>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</si>
  <si>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</si>
  <si>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</si>
  <si>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</si>
  <si>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</si>
  <si>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</si>
  <si>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</si>
  <si>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</si>
  <si>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</si>
  <si>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</si>
  <si>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</si>
  <si>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</si>
  <si>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</si>
  <si>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</si>
  <si>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</si>
  <si>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</si>
  <si>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</si>
  <si>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</si>
  <si>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</si>
  <si>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</si>
  <si>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</si>
  <si>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</si>
  <si>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</si>
  <si>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</si>
  <si>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</si>
  <si>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</si>
  <si>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</si>
  <si>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</si>
  <si>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</si>
  <si>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</si>
  <si>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</si>
  <si>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</si>
  <si>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</si>
  <si>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</si>
  <si>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</si>
  <si>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</si>
  <si>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</si>
  <si>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</si>
  <si>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</si>
  <si>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</si>
  <si>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</si>
  <si>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</si>
  <si>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</si>
  <si>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</si>
  <si>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</si>
  <si>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</si>
  <si>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</si>
  <si>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</si>
  <si>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</si>
  <si>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</si>
  <si>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</si>
  <si>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</si>
  <si>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</si>
  <si>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</si>
  <si>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</si>
  <si>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</si>
  <si>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</si>
  <si>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</si>
  <si>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</si>
  <si>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</si>
  <si>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</si>
  <si>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</si>
  <si>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</si>
  <si>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</si>
  <si>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</si>
  <si>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</si>
  <si>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</si>
  <si>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</si>
  <si>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</si>
  <si>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</si>
  <si>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</si>
  <si>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</si>
  <si>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</si>
  <si>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</si>
  <si>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</si>
  <si>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</si>
  <si>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</si>
  <si>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</si>
  <si>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</si>
  <si>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</si>
  <si>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</si>
  <si>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</si>
  <si>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</si>
  <si>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</si>
  <si>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</si>
  <si>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</si>
  <si>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</si>
  <si>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</si>
  <si>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</si>
  <si>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</si>
  <si>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</si>
  <si>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</si>
  <si>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</si>
  <si>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</si>
  <si>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</si>
  <si>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</si>
  <si>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</si>
  <si>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</si>
  <si>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</si>
  <si>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23000</t>
  </si>
  <si>
    <t>水洗化人口等（令和3年度実績）</t>
    <phoneticPr fontId="3"/>
  </si>
  <si>
    <t>し尿処理の状況（令和3年度実績）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</si>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</sst>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31</v>
      </c>
      <c r="B7" s="127" t="s">
        <v>257</v>
      </c>
      <c r="C7" s="107" t="s">
        <v>199</v>
      </c>
      <c r="D7" s="108">
        <f>+SUM(E7,+I7)</f>
        <v>7535157</v>
      </c>
      <c r="E7" s="108">
        <f>+SUM(G7+H7)</f>
        <v>94001</v>
      </c>
      <c r="F7" s="109">
        <f>IF(D7&gt;0,E7/D7*100,"-")</f>
        <v>1.247498890865844</v>
      </c>
      <c r="G7" s="108">
        <f>SUM(G$8:G$207)</f>
        <v>94001</v>
      </c>
      <c r="H7" s="108">
        <f>SUM(H$8:H$207)</f>
        <v>0</v>
      </c>
      <c r="I7" s="108">
        <f>+SUM(K7,+M7,O7+P7)</f>
        <v>7441156</v>
      </c>
      <c r="J7" s="109">
        <f>IF(D7&gt;0,I7/D7*100,"-")</f>
        <v>98.752501109134158</v>
      </c>
      <c r="K7" s="108">
        <f>SUM(K$8:K$207)</f>
        <v>5745479</v>
      </c>
      <c r="L7" s="109">
        <f>IF(D7&gt;0,K7/D7*100,"-")</f>
        <v>76.248962032244322</v>
      </c>
      <c r="M7" s="108">
        <f>SUM(M$8:M$207)</f>
        <v>15208</v>
      </c>
      <c r="N7" s="109">
        <f>IF(D7&gt;0,M7/D7*100,"-")</f>
        <v>0.20182724792595563</v>
      </c>
      <c r="O7" s="106">
        <f>SUM(O$8:O$207)</f>
        <v>116574</v>
      </c>
      <c r="P7" s="108">
        <f>SUM(Q7:S7)</f>
        <v>1563895</v>
      </c>
      <c r="Q7" s="108">
        <f>SUM(Q$8:Q$207)</f>
        <v>642258</v>
      </c>
      <c r="R7" s="108">
        <f>SUM(R$8:R$207)</f>
        <v>872981</v>
      </c>
      <c r="S7" s="108">
        <f>SUM(S$8:S$207)</f>
        <v>48656</v>
      </c>
      <c r="T7" s="109">
        <f>IF(D7&gt;0,P7/D7*100,"-")</f>
        <v>20.754643864752918</v>
      </c>
      <c r="U7" s="108">
        <f>SUM(U$8:U$207)</f>
        <v>260965</v>
      </c>
      <c r="V7" s="110">
        <f t="shared" ref="V7:AC7" si="0">COUNTIF(V$8:V$207,"○")</f>
        <v>29</v>
      </c>
      <c r="W7" s="110">
        <f t="shared" si="0"/>
        <v>13</v>
      </c>
      <c r="X7" s="110">
        <f t="shared" si="0"/>
        <v>1</v>
      </c>
      <c r="Y7" s="110">
        <f t="shared" si="0"/>
        <v>11</v>
      </c>
      <c r="Z7" s="110">
        <f t="shared" si="0"/>
        <v>21</v>
      </c>
      <c r="AA7" s="110">
        <f t="shared" si="0"/>
        <v>0</v>
      </c>
      <c r="AB7" s="110">
        <f t="shared" si="0"/>
        <v>0</v>
      </c>
      <c r="AC7" s="110">
        <f t="shared" si="0"/>
        <v>33</v>
      </c>
      <c r="AD7" s="205"/>
      <c r="AE7" s="205"/>
    </row>
    <row r="8" spans="1:31" s="103" customFormat="1" ht="13.5" customHeight="1">
      <c r="A8" s="99" t="s">
        <v>31</v>
      </c>
      <c r="B8" s="100" t="s">
        <v>260</v>
      </c>
      <c r="C8" s="99" t="s">
        <v>261</v>
      </c>
      <c r="D8" s="101">
        <f>+SUM(E8,+I8)</f>
        <v>2294752</v>
      </c>
      <c r="E8" s="101">
        <f>+SUM(G8+H8)</f>
        <v>3011</v>
      </c>
      <c r="F8" s="125">
        <f>IF(D8&gt;0,E8/D8*100,"-")</f>
        <v>0.13121243602794549</v>
      </c>
      <c r="G8" s="101">
        <v>3011</v>
      </c>
      <c r="H8" s="101">
        <v>0</v>
      </c>
      <c r="I8" s="101">
        <f>+SUM(K8,+M8,O8+P8)</f>
        <v>2291741</v>
      </c>
      <c r="J8" s="102">
        <f>IF(D8&gt;0,I8/D8*100,"-")</f>
        <v>99.868787563972049</v>
      </c>
      <c r="K8" s="101">
        <v>2277067</v>
      </c>
      <c r="L8" s="102">
        <f>IF(D8&gt;0,K8/D8*100,"-")</f>
        <v>99.229328485169646</v>
      </c>
      <c r="M8" s="101">
        <v>0</v>
      </c>
      <c r="N8" s="102">
        <f>IF(D8&gt;0,M8/D8*100,"-")</f>
        <v>0</v>
      </c>
      <c r="O8" s="123">
        <v>0</v>
      </c>
      <c r="P8" s="101">
        <f>SUM(Q8:S8)</f>
        <v>14674</v>
      </c>
      <c r="Q8" s="101">
        <v>9915</v>
      </c>
      <c r="R8" s="101">
        <v>4759</v>
      </c>
      <c r="S8" s="101">
        <v>0</v>
      </c>
      <c r="T8" s="102">
        <f>IF(D8&gt;0,P8/D8*100,"-")</f>
        <v>0.63945907880241526</v>
      </c>
      <c r="U8" s="101">
        <v>79758</v>
      </c>
      <c r="V8" s="99"/>
      <c r="W8" s="99"/>
      <c r="X8" s="99" t="s">
        <v>263</v>
      </c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31</v>
      </c>
      <c r="B9" s="100" t="s">
        <v>264</v>
      </c>
      <c r="C9" s="99" t="s">
        <v>265</v>
      </c>
      <c r="D9" s="101">
        <f>+SUM(E9,+I9)</f>
        <v>373252</v>
      </c>
      <c r="E9" s="101">
        <f>+SUM(G9+H9)</f>
        <v>2787</v>
      </c>
      <c r="F9" s="125">
        <f>IF(D9&gt;0,E9/D9*100,"-")</f>
        <v>0.74668052682905917</v>
      </c>
      <c r="G9" s="101">
        <v>2787</v>
      </c>
      <c r="H9" s="101">
        <v>0</v>
      </c>
      <c r="I9" s="101">
        <f>+SUM(K9,+M9,O9+P9)</f>
        <v>370465</v>
      </c>
      <c r="J9" s="102">
        <f>IF(D9&gt;0,I9/D9*100,"-")</f>
        <v>99.253319473170947</v>
      </c>
      <c r="K9" s="101">
        <v>274839</v>
      </c>
      <c r="L9" s="102">
        <f>IF(D9&gt;0,K9/D9*100,"-")</f>
        <v>73.63363089815995</v>
      </c>
      <c r="M9" s="101">
        <v>6517</v>
      </c>
      <c r="N9" s="102">
        <f>IF(D9&gt;0,M9/D9*100,"-")</f>
        <v>1.7460053797434441</v>
      </c>
      <c r="O9" s="123">
        <v>7984</v>
      </c>
      <c r="P9" s="101">
        <f>SUM(Q9:S9)</f>
        <v>81125</v>
      </c>
      <c r="Q9" s="101">
        <v>36771</v>
      </c>
      <c r="R9" s="101">
        <v>44354</v>
      </c>
      <c r="S9" s="101">
        <v>0</v>
      </c>
      <c r="T9" s="102">
        <f>IF(D9&gt;0,P9/D9*100,"-")</f>
        <v>21.734645762112457</v>
      </c>
      <c r="U9" s="101">
        <v>18427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31</v>
      </c>
      <c r="B10" s="100" t="s">
        <v>266</v>
      </c>
      <c r="C10" s="99" t="s">
        <v>267</v>
      </c>
      <c r="D10" s="101">
        <f>+SUM(E10,+I10)</f>
        <v>385629</v>
      </c>
      <c r="E10" s="101">
        <f>+SUM(G10+H10)</f>
        <v>1915</v>
      </c>
      <c r="F10" s="125">
        <f>IF(D10&gt;0,E10/D10*100,"-")</f>
        <v>0.49659128333190711</v>
      </c>
      <c r="G10" s="101">
        <v>1915</v>
      </c>
      <c r="H10" s="101">
        <v>0</v>
      </c>
      <c r="I10" s="101">
        <f>+SUM(K10,+M10,O10+P10)</f>
        <v>383714</v>
      </c>
      <c r="J10" s="102">
        <f>IF(D10&gt;0,I10/D10*100,"-")</f>
        <v>99.503408716668091</v>
      </c>
      <c r="K10" s="101">
        <v>328461</v>
      </c>
      <c r="L10" s="102">
        <f>IF(D10&gt;0,K10/D10*100,"-")</f>
        <v>85.175388780408113</v>
      </c>
      <c r="M10" s="101">
        <v>0</v>
      </c>
      <c r="N10" s="102">
        <f>IF(D10&gt;0,M10/D10*100,"-")</f>
        <v>0</v>
      </c>
      <c r="O10" s="123">
        <v>7097</v>
      </c>
      <c r="P10" s="101">
        <f>SUM(Q10:S10)</f>
        <v>48156</v>
      </c>
      <c r="Q10" s="101">
        <v>27388</v>
      </c>
      <c r="R10" s="101">
        <v>20768</v>
      </c>
      <c r="S10" s="101">
        <v>0</v>
      </c>
      <c r="T10" s="102">
        <f>IF(D10&gt;0,P10/D10*100,"-")</f>
        <v>12.487650047065962</v>
      </c>
      <c r="U10" s="101">
        <v>11963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31</v>
      </c>
      <c r="B11" s="100" t="s">
        <v>268</v>
      </c>
      <c r="C11" s="99" t="s">
        <v>269</v>
      </c>
      <c r="D11" s="101">
        <f>+SUM(E11,+I11)</f>
        <v>382656</v>
      </c>
      <c r="E11" s="101">
        <f>+SUM(G11+H11)</f>
        <v>16663</v>
      </c>
      <c r="F11" s="125">
        <f>IF(D11&gt;0,E11/D11*100,"-")</f>
        <v>4.3545638902826562</v>
      </c>
      <c r="G11" s="101">
        <v>16663</v>
      </c>
      <c r="H11" s="101">
        <v>0</v>
      </c>
      <c r="I11" s="101">
        <f>+SUM(K11,+M11,O11+P11)</f>
        <v>365993</v>
      </c>
      <c r="J11" s="102">
        <f>IF(D11&gt;0,I11/D11*100,"-")</f>
        <v>95.645436109717338</v>
      </c>
      <c r="K11" s="101">
        <v>196600</v>
      </c>
      <c r="L11" s="102">
        <f>IF(D11&gt;0,K11/D11*100,"-")</f>
        <v>51.37773875229972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169393</v>
      </c>
      <c r="Q11" s="101">
        <v>92713</v>
      </c>
      <c r="R11" s="101">
        <v>76680</v>
      </c>
      <c r="S11" s="101">
        <v>0</v>
      </c>
      <c r="T11" s="102">
        <f>IF(D11&gt;0,P11/D11*100,"-")</f>
        <v>44.267697357417632</v>
      </c>
      <c r="U11" s="101">
        <v>6894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31</v>
      </c>
      <c r="B12" s="100" t="s">
        <v>270</v>
      </c>
      <c r="C12" s="99" t="s">
        <v>271</v>
      </c>
      <c r="D12" s="101">
        <f>+SUM(E12,+I12)</f>
        <v>128869</v>
      </c>
      <c r="E12" s="101">
        <f>+SUM(G12+H12)</f>
        <v>5627</v>
      </c>
      <c r="F12" s="125">
        <f>IF(D12&gt;0,E12/D12*100,"-")</f>
        <v>4.3664496504201944</v>
      </c>
      <c r="G12" s="101">
        <v>5627</v>
      </c>
      <c r="H12" s="101">
        <v>0</v>
      </c>
      <c r="I12" s="101">
        <f>+SUM(K12,+M12,O12+P12)</f>
        <v>123242</v>
      </c>
      <c r="J12" s="102">
        <f>IF(D12&gt;0,I12/D12*100,"-")</f>
        <v>95.633550349579806</v>
      </c>
      <c r="K12" s="101">
        <v>74228</v>
      </c>
      <c r="L12" s="102">
        <f>IF(D12&gt;0,K12/D12*100,"-")</f>
        <v>57.599577865894823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49014</v>
      </c>
      <c r="Q12" s="101">
        <v>21651</v>
      </c>
      <c r="R12" s="101">
        <v>27363</v>
      </c>
      <c r="S12" s="101">
        <v>0</v>
      </c>
      <c r="T12" s="102">
        <f>IF(D12&gt;0,P12/D12*100,"-")</f>
        <v>38.033972483684977</v>
      </c>
      <c r="U12" s="101">
        <v>4316</v>
      </c>
      <c r="V12" s="99"/>
      <c r="W12" s="99" t="s">
        <v>263</v>
      </c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31</v>
      </c>
      <c r="B13" s="100" t="s">
        <v>272</v>
      </c>
      <c r="C13" s="99" t="s">
        <v>273</v>
      </c>
      <c r="D13" s="101">
        <f>+SUM(E13,+I13)</f>
        <v>118873</v>
      </c>
      <c r="E13" s="101">
        <f>+SUM(G13+H13)</f>
        <v>2014</v>
      </c>
      <c r="F13" s="125">
        <f>IF(D13&gt;0,E13/D13*100,"-")</f>
        <v>1.6942451187401681</v>
      </c>
      <c r="G13" s="101">
        <v>2014</v>
      </c>
      <c r="H13" s="101">
        <v>0</v>
      </c>
      <c r="I13" s="101">
        <f>+SUM(K13,+M13,O13+P13)</f>
        <v>116859</v>
      </c>
      <c r="J13" s="102">
        <f>IF(D13&gt;0,I13/D13*100,"-")</f>
        <v>98.30575488125983</v>
      </c>
      <c r="K13" s="101">
        <v>92330</v>
      </c>
      <c r="L13" s="102">
        <f>IF(D13&gt;0,K13/D13*100,"-")</f>
        <v>77.671128010565894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24529</v>
      </c>
      <c r="Q13" s="101">
        <v>18642</v>
      </c>
      <c r="R13" s="101">
        <v>5887</v>
      </c>
      <c r="S13" s="101">
        <v>0</v>
      </c>
      <c r="T13" s="102">
        <f>IF(D13&gt;0,P13/D13*100,"-")</f>
        <v>20.634626870693936</v>
      </c>
      <c r="U13" s="101">
        <v>4408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31</v>
      </c>
      <c r="B14" s="100" t="s">
        <v>274</v>
      </c>
      <c r="C14" s="99" t="s">
        <v>275</v>
      </c>
      <c r="D14" s="101">
        <f>+SUM(E14,+I14)</f>
        <v>310149</v>
      </c>
      <c r="E14" s="101">
        <f>+SUM(G14+H14)</f>
        <v>2618</v>
      </c>
      <c r="F14" s="125">
        <f>IF(D14&gt;0,E14/D14*100,"-")</f>
        <v>0.84411041144740118</v>
      </c>
      <c r="G14" s="101">
        <v>2618</v>
      </c>
      <c r="H14" s="101">
        <v>0</v>
      </c>
      <c r="I14" s="101">
        <f>+SUM(K14,+M14,O14+P14)</f>
        <v>307531</v>
      </c>
      <c r="J14" s="102">
        <f>IF(D14&gt;0,I14/D14*100,"-")</f>
        <v>99.155889588552597</v>
      </c>
      <c r="K14" s="101">
        <v>206097</v>
      </c>
      <c r="L14" s="102">
        <f>IF(D14&gt;0,K14/D14*100,"-")</f>
        <v>66.450963891548895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101434</v>
      </c>
      <c r="Q14" s="101">
        <v>36849</v>
      </c>
      <c r="R14" s="101">
        <v>64585</v>
      </c>
      <c r="S14" s="101">
        <v>0</v>
      </c>
      <c r="T14" s="102">
        <f>IF(D14&gt;0,P14/D14*100,"-")</f>
        <v>32.704925697003702</v>
      </c>
      <c r="U14" s="101">
        <v>7666</v>
      </c>
      <c r="V14" s="99"/>
      <c r="W14" s="99" t="s">
        <v>263</v>
      </c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31</v>
      </c>
      <c r="B15" s="100" t="s">
        <v>276</v>
      </c>
      <c r="C15" s="99" t="s">
        <v>277</v>
      </c>
      <c r="D15" s="101">
        <f>+SUM(E15,+I15)</f>
        <v>186691</v>
      </c>
      <c r="E15" s="101">
        <f>+SUM(G15+H15)</f>
        <v>1419</v>
      </c>
      <c r="F15" s="125">
        <f>IF(D15&gt;0,E15/D15*100,"-")</f>
        <v>0.76007948963795791</v>
      </c>
      <c r="G15" s="101">
        <v>1419</v>
      </c>
      <c r="H15" s="101">
        <v>0</v>
      </c>
      <c r="I15" s="101">
        <f>+SUM(K15,+M15,O15+P15)</f>
        <v>185272</v>
      </c>
      <c r="J15" s="102">
        <f>IF(D15&gt;0,I15/D15*100,"-")</f>
        <v>99.23992051036204</v>
      </c>
      <c r="K15" s="101">
        <v>146621</v>
      </c>
      <c r="L15" s="102">
        <f>IF(D15&gt;0,K15/D15*100,"-")</f>
        <v>78.536726462443283</v>
      </c>
      <c r="M15" s="101">
        <v>0</v>
      </c>
      <c r="N15" s="102">
        <f>IF(D15&gt;0,M15/D15*100,"-")</f>
        <v>0</v>
      </c>
      <c r="O15" s="123">
        <v>2735</v>
      </c>
      <c r="P15" s="101">
        <f>SUM(Q15:S15)</f>
        <v>35916</v>
      </c>
      <c r="Q15" s="101">
        <v>8774</v>
      </c>
      <c r="R15" s="101">
        <v>27142</v>
      </c>
      <c r="S15" s="101">
        <v>0</v>
      </c>
      <c r="T15" s="102">
        <f>IF(D15&gt;0,P15/D15*100,"-")</f>
        <v>19.238206448088015</v>
      </c>
      <c r="U15" s="101">
        <v>6955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31</v>
      </c>
      <c r="B16" s="100" t="s">
        <v>278</v>
      </c>
      <c r="C16" s="99" t="s">
        <v>279</v>
      </c>
      <c r="D16" s="101">
        <f>+SUM(E16,+I16)</f>
        <v>61146</v>
      </c>
      <c r="E16" s="101">
        <f>+SUM(G16+H16)</f>
        <v>2669</v>
      </c>
      <c r="F16" s="125">
        <f>IF(D16&gt;0,E16/D16*100,"-")</f>
        <v>4.3649625486540407</v>
      </c>
      <c r="G16" s="101">
        <v>2669</v>
      </c>
      <c r="H16" s="101">
        <v>0</v>
      </c>
      <c r="I16" s="101">
        <f>+SUM(K16,+M16,O16+P16)</f>
        <v>58477</v>
      </c>
      <c r="J16" s="102">
        <f>IF(D16&gt;0,I16/D16*100,"-")</f>
        <v>95.635037451345966</v>
      </c>
      <c r="K16" s="101">
        <v>17064</v>
      </c>
      <c r="L16" s="102">
        <f>IF(D16&gt;0,K16/D16*100,"-")</f>
        <v>27.906976744186046</v>
      </c>
      <c r="M16" s="101">
        <v>1373</v>
      </c>
      <c r="N16" s="102">
        <f>IF(D16&gt;0,M16/D16*100,"-")</f>
        <v>2.2454453275766197</v>
      </c>
      <c r="O16" s="123">
        <v>0</v>
      </c>
      <c r="P16" s="101">
        <f>SUM(Q16:S16)</f>
        <v>40040</v>
      </c>
      <c r="Q16" s="101">
        <v>0</v>
      </c>
      <c r="R16" s="101">
        <v>20694</v>
      </c>
      <c r="S16" s="101">
        <v>19346</v>
      </c>
      <c r="T16" s="102">
        <f>IF(D16&gt;0,P16/D16*100,"-")</f>
        <v>65.482615379583294</v>
      </c>
      <c r="U16" s="101">
        <v>1743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31</v>
      </c>
      <c r="B17" s="100" t="s">
        <v>280</v>
      </c>
      <c r="C17" s="99" t="s">
        <v>281</v>
      </c>
      <c r="D17" s="101">
        <f>+SUM(E17,+I17)</f>
        <v>72799</v>
      </c>
      <c r="E17" s="101">
        <f>+SUM(G17+H17)</f>
        <v>934</v>
      </c>
      <c r="F17" s="125">
        <f>IF(D17&gt;0,E17/D17*100,"-")</f>
        <v>1.2829846563826426</v>
      </c>
      <c r="G17" s="101">
        <v>934</v>
      </c>
      <c r="H17" s="101">
        <v>0</v>
      </c>
      <c r="I17" s="101">
        <f>+SUM(K17,+M17,O17+P17)</f>
        <v>71865</v>
      </c>
      <c r="J17" s="102">
        <f>IF(D17&gt;0,I17/D17*100,"-")</f>
        <v>98.717015343617348</v>
      </c>
      <c r="K17" s="101">
        <v>49677</v>
      </c>
      <c r="L17" s="102">
        <f>IF(D17&gt;0,K17/D17*100,"-")</f>
        <v>68.238574705696507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22188</v>
      </c>
      <c r="Q17" s="101">
        <v>12950</v>
      </c>
      <c r="R17" s="101">
        <v>9238</v>
      </c>
      <c r="S17" s="101">
        <v>0</v>
      </c>
      <c r="T17" s="102">
        <f>IF(D17&gt;0,P17/D17*100,"-")</f>
        <v>30.478440637920851</v>
      </c>
      <c r="U17" s="101">
        <v>5525</v>
      </c>
      <c r="V17" s="99"/>
      <c r="W17" s="99" t="s">
        <v>263</v>
      </c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31</v>
      </c>
      <c r="B18" s="100" t="s">
        <v>282</v>
      </c>
      <c r="C18" s="99" t="s">
        <v>283</v>
      </c>
      <c r="D18" s="101">
        <f>+SUM(E18,+I18)</f>
        <v>152616</v>
      </c>
      <c r="E18" s="101">
        <f>+SUM(G18+H18)</f>
        <v>1060</v>
      </c>
      <c r="F18" s="125">
        <f>IF(D18&gt;0,E18/D18*100,"-")</f>
        <v>0.69455365099334276</v>
      </c>
      <c r="G18" s="101">
        <v>1060</v>
      </c>
      <c r="H18" s="101">
        <v>0</v>
      </c>
      <c r="I18" s="101">
        <f>+SUM(K18,+M18,O18+P18)</f>
        <v>151556</v>
      </c>
      <c r="J18" s="102">
        <f>IF(D18&gt;0,I18/D18*100,"-")</f>
        <v>99.305446349006658</v>
      </c>
      <c r="K18" s="101">
        <v>131026</v>
      </c>
      <c r="L18" s="102">
        <f>IF(D18&gt;0,K18/D18*100,"-")</f>
        <v>85.85338365571107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20530</v>
      </c>
      <c r="Q18" s="101">
        <v>10685</v>
      </c>
      <c r="R18" s="101">
        <v>9845</v>
      </c>
      <c r="S18" s="101">
        <v>0</v>
      </c>
      <c r="T18" s="102">
        <f>IF(D18&gt;0,P18/D18*100,"-")</f>
        <v>13.452062693295591</v>
      </c>
      <c r="U18" s="101">
        <v>4961</v>
      </c>
      <c r="V18" s="99"/>
      <c r="W18" s="99" t="s">
        <v>263</v>
      </c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31</v>
      </c>
      <c r="B19" s="100" t="s">
        <v>284</v>
      </c>
      <c r="C19" s="99" t="s">
        <v>285</v>
      </c>
      <c r="D19" s="101">
        <f>+SUM(E19,+I19)</f>
        <v>420022</v>
      </c>
      <c r="E19" s="101">
        <f>+SUM(G19+H19)</f>
        <v>3007</v>
      </c>
      <c r="F19" s="125">
        <f>IF(D19&gt;0,E19/D19*100,"-")</f>
        <v>0.71591488064910891</v>
      </c>
      <c r="G19" s="101">
        <v>3007</v>
      </c>
      <c r="H19" s="101">
        <v>0</v>
      </c>
      <c r="I19" s="101">
        <f>+SUM(K19,+M19,O19+P19)</f>
        <v>417015</v>
      </c>
      <c r="J19" s="102">
        <f>IF(D19&gt;0,I19/D19*100,"-")</f>
        <v>99.284085119350891</v>
      </c>
      <c r="K19" s="101">
        <v>320868</v>
      </c>
      <c r="L19" s="102">
        <f>IF(D19&gt;0,K19/D19*100,"-")</f>
        <v>76.393141311645579</v>
      </c>
      <c r="M19" s="101">
        <v>758</v>
      </c>
      <c r="N19" s="102">
        <f>IF(D19&gt;0,M19/D19*100,"-")</f>
        <v>0.18046673745660941</v>
      </c>
      <c r="O19" s="123">
        <v>6826</v>
      </c>
      <c r="P19" s="101">
        <f>SUM(Q19:S19)</f>
        <v>88563</v>
      </c>
      <c r="Q19" s="101">
        <v>21042</v>
      </c>
      <c r="R19" s="101">
        <v>65949</v>
      </c>
      <c r="S19" s="101">
        <v>1572</v>
      </c>
      <c r="T19" s="102">
        <f>IF(D19&gt;0,P19/D19*100,"-")</f>
        <v>21.085324102070842</v>
      </c>
      <c r="U19" s="101">
        <v>17445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31</v>
      </c>
      <c r="B20" s="100" t="s">
        <v>286</v>
      </c>
      <c r="C20" s="99" t="s">
        <v>287</v>
      </c>
      <c r="D20" s="101">
        <f>+SUM(E20,+I20)</f>
        <v>189543</v>
      </c>
      <c r="E20" s="101">
        <f>+SUM(G20+H20)</f>
        <v>1929</v>
      </c>
      <c r="F20" s="125">
        <f>IF(D20&gt;0,E20/D20*100,"-")</f>
        <v>1.017711020718254</v>
      </c>
      <c r="G20" s="101">
        <v>1929</v>
      </c>
      <c r="H20" s="101">
        <v>0</v>
      </c>
      <c r="I20" s="101">
        <f>+SUM(K20,+M20,O20+P20)</f>
        <v>187614</v>
      </c>
      <c r="J20" s="102">
        <f>IF(D20&gt;0,I20/D20*100,"-")</f>
        <v>98.982288979281748</v>
      </c>
      <c r="K20" s="101">
        <v>144118</v>
      </c>
      <c r="L20" s="102">
        <f>IF(D20&gt;0,K20/D20*100,"-")</f>
        <v>76.034461837155689</v>
      </c>
      <c r="M20" s="101">
        <v>0</v>
      </c>
      <c r="N20" s="102">
        <f>IF(D20&gt;0,M20/D20*100,"-")</f>
        <v>0</v>
      </c>
      <c r="O20" s="123">
        <v>1882</v>
      </c>
      <c r="P20" s="101">
        <f>SUM(Q20:S20)</f>
        <v>41614</v>
      </c>
      <c r="Q20" s="101">
        <v>21339</v>
      </c>
      <c r="R20" s="101">
        <v>20275</v>
      </c>
      <c r="S20" s="101">
        <v>0</v>
      </c>
      <c r="T20" s="102">
        <f>IF(D20&gt;0,P20/D20*100,"-")</f>
        <v>21.954912605582901</v>
      </c>
      <c r="U20" s="101">
        <v>7524</v>
      </c>
      <c r="V20" s="99"/>
      <c r="W20" s="99" t="s">
        <v>263</v>
      </c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31</v>
      </c>
      <c r="B21" s="100" t="s">
        <v>288</v>
      </c>
      <c r="C21" s="99" t="s">
        <v>289</v>
      </c>
      <c r="D21" s="101">
        <f>+SUM(E21,+I21)</f>
        <v>171082</v>
      </c>
      <c r="E21" s="101">
        <f>+SUM(G21+H21)</f>
        <v>4861</v>
      </c>
      <c r="F21" s="125">
        <f>IF(D21&gt;0,E21/D21*100,"-")</f>
        <v>2.8413275505313242</v>
      </c>
      <c r="G21" s="101">
        <v>4861</v>
      </c>
      <c r="H21" s="101">
        <v>0</v>
      </c>
      <c r="I21" s="101">
        <f>+SUM(K21,+M21,O21+P21)</f>
        <v>166221</v>
      </c>
      <c r="J21" s="102">
        <f>IF(D21&gt;0,I21/D21*100,"-")</f>
        <v>97.158672449468668</v>
      </c>
      <c r="K21" s="101">
        <v>129321</v>
      </c>
      <c r="L21" s="102">
        <f>IF(D21&gt;0,K21/D21*100,"-")</f>
        <v>75.590067920646248</v>
      </c>
      <c r="M21" s="101">
        <v>0</v>
      </c>
      <c r="N21" s="102">
        <f>IF(D21&gt;0,M21/D21*100,"-")</f>
        <v>0</v>
      </c>
      <c r="O21" s="123">
        <v>16571</v>
      </c>
      <c r="P21" s="101">
        <f>SUM(Q21:S21)</f>
        <v>20329</v>
      </c>
      <c r="Q21" s="101">
        <v>10079</v>
      </c>
      <c r="R21" s="101">
        <v>10250</v>
      </c>
      <c r="S21" s="101">
        <v>0</v>
      </c>
      <c r="T21" s="102">
        <f>IF(D21&gt;0,P21/D21*100,"-")</f>
        <v>11.882606001800307</v>
      </c>
      <c r="U21" s="101">
        <v>10015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31</v>
      </c>
      <c r="B22" s="100" t="s">
        <v>290</v>
      </c>
      <c r="C22" s="99" t="s">
        <v>291</v>
      </c>
      <c r="D22" s="101">
        <f>+SUM(E22,+I22)</f>
        <v>79398</v>
      </c>
      <c r="E22" s="101">
        <f>+SUM(G22+H22)</f>
        <v>2732</v>
      </c>
      <c r="F22" s="125">
        <f>IF(D22&gt;0,E22/D22*100,"-")</f>
        <v>3.4408927177006978</v>
      </c>
      <c r="G22" s="101">
        <v>2732</v>
      </c>
      <c r="H22" s="101">
        <v>0</v>
      </c>
      <c r="I22" s="101">
        <f>+SUM(K22,+M22,O22+P22)</f>
        <v>76666</v>
      </c>
      <c r="J22" s="102">
        <f>IF(D22&gt;0,I22/D22*100,"-")</f>
        <v>96.559107282299308</v>
      </c>
      <c r="K22" s="101">
        <v>53138</v>
      </c>
      <c r="L22" s="102">
        <f>IF(D22&gt;0,K22/D22*100,"-")</f>
        <v>66.926119045819803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23528</v>
      </c>
      <c r="Q22" s="101">
        <v>10233</v>
      </c>
      <c r="R22" s="101">
        <v>13295</v>
      </c>
      <c r="S22" s="101">
        <v>0</v>
      </c>
      <c r="T22" s="102">
        <f>IF(D22&gt;0,P22/D22*100,"-")</f>
        <v>29.632988236479505</v>
      </c>
      <c r="U22" s="101">
        <v>3205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31</v>
      </c>
      <c r="B23" s="100" t="s">
        <v>292</v>
      </c>
      <c r="C23" s="99" t="s">
        <v>293</v>
      </c>
      <c r="D23" s="101">
        <f>+SUM(E23,+I23)</f>
        <v>73241</v>
      </c>
      <c r="E23" s="101">
        <f>+SUM(G23+H23)</f>
        <v>1534</v>
      </c>
      <c r="F23" s="125">
        <f>IF(D23&gt;0,E23/D23*100,"-")</f>
        <v>2.0944552914351253</v>
      </c>
      <c r="G23" s="101">
        <v>1534</v>
      </c>
      <c r="H23" s="101">
        <v>0</v>
      </c>
      <c r="I23" s="101">
        <f>+SUM(K23,+M23,O23+P23)</f>
        <v>71707</v>
      </c>
      <c r="J23" s="102">
        <f>IF(D23&gt;0,I23/D23*100,"-")</f>
        <v>97.905544708564875</v>
      </c>
      <c r="K23" s="101">
        <v>44434</v>
      </c>
      <c r="L23" s="102">
        <f>IF(D23&gt;0,K23/D23*100,"-")</f>
        <v>60.668204967163199</v>
      </c>
      <c r="M23" s="101">
        <v>0</v>
      </c>
      <c r="N23" s="102">
        <f>IF(D23&gt;0,M23/D23*100,"-")</f>
        <v>0</v>
      </c>
      <c r="O23" s="123">
        <v>270</v>
      </c>
      <c r="P23" s="101">
        <f>SUM(Q23:S23)</f>
        <v>27003</v>
      </c>
      <c r="Q23" s="101">
        <v>5997</v>
      </c>
      <c r="R23" s="101">
        <v>21006</v>
      </c>
      <c r="S23" s="101">
        <v>0</v>
      </c>
      <c r="T23" s="102">
        <f>IF(D23&gt;0,P23/D23*100,"-")</f>
        <v>36.868693764421565</v>
      </c>
      <c r="U23" s="101">
        <v>2454</v>
      </c>
      <c r="V23" s="99" t="s">
        <v>263</v>
      </c>
      <c r="W23" s="99"/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31</v>
      </c>
      <c r="B24" s="100" t="s">
        <v>294</v>
      </c>
      <c r="C24" s="99" t="s">
        <v>295</v>
      </c>
      <c r="D24" s="101">
        <f>+SUM(E24,+I24)</f>
        <v>58568</v>
      </c>
      <c r="E24" s="101">
        <f>+SUM(G24+H24)</f>
        <v>2947</v>
      </c>
      <c r="F24" s="125">
        <f>IF(D24&gt;0,E24/D24*100,"-")</f>
        <v>5.031757956563311</v>
      </c>
      <c r="G24" s="101">
        <v>2947</v>
      </c>
      <c r="H24" s="101">
        <v>0</v>
      </c>
      <c r="I24" s="101">
        <f>+SUM(K24,+M24,O24+P24)</f>
        <v>55621</v>
      </c>
      <c r="J24" s="102">
        <f>IF(D24&gt;0,I24/D24*100,"-")</f>
        <v>94.968242043436689</v>
      </c>
      <c r="K24" s="101">
        <v>21901</v>
      </c>
      <c r="L24" s="102">
        <f>IF(D24&gt;0,K24/D24*100,"-")</f>
        <v>37.394140144788963</v>
      </c>
      <c r="M24" s="101">
        <v>0</v>
      </c>
      <c r="N24" s="102">
        <f>IF(D24&gt;0,M24/D24*100,"-")</f>
        <v>0</v>
      </c>
      <c r="O24" s="123">
        <v>5740</v>
      </c>
      <c r="P24" s="101">
        <f>SUM(Q24:S24)</f>
        <v>27980</v>
      </c>
      <c r="Q24" s="101">
        <v>10270</v>
      </c>
      <c r="R24" s="101">
        <v>17710</v>
      </c>
      <c r="S24" s="101">
        <v>0</v>
      </c>
      <c r="T24" s="102">
        <f>IF(D24&gt;0,P24/D24*100,"-")</f>
        <v>47.773528206529164</v>
      </c>
      <c r="U24" s="101">
        <v>1358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31</v>
      </c>
      <c r="B25" s="100" t="s">
        <v>296</v>
      </c>
      <c r="C25" s="99" t="s">
        <v>297</v>
      </c>
      <c r="D25" s="101">
        <f>+SUM(E25,+I25)</f>
        <v>99783</v>
      </c>
      <c r="E25" s="101">
        <f>+SUM(G25+H25)</f>
        <v>1095</v>
      </c>
      <c r="F25" s="125">
        <f>IF(D25&gt;0,E25/D25*100,"-")</f>
        <v>1.0973813174588858</v>
      </c>
      <c r="G25" s="101">
        <v>1095</v>
      </c>
      <c r="H25" s="101">
        <v>0</v>
      </c>
      <c r="I25" s="101">
        <f>+SUM(K25,+M25,O25+P25)</f>
        <v>98688</v>
      </c>
      <c r="J25" s="102">
        <f>IF(D25&gt;0,I25/D25*100,"-")</f>
        <v>98.902618682541117</v>
      </c>
      <c r="K25" s="101">
        <v>30505</v>
      </c>
      <c r="L25" s="102">
        <f>IF(D25&gt;0,K25/D25*100,"-")</f>
        <v>30.571339807382021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68183</v>
      </c>
      <c r="Q25" s="101">
        <v>0</v>
      </c>
      <c r="R25" s="101">
        <v>47593</v>
      </c>
      <c r="S25" s="101">
        <v>20590</v>
      </c>
      <c r="T25" s="102">
        <f>IF(D25&gt;0,P25/D25*100,"-")</f>
        <v>68.3312788751591</v>
      </c>
      <c r="U25" s="101">
        <v>1933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31</v>
      </c>
      <c r="B26" s="100" t="s">
        <v>298</v>
      </c>
      <c r="C26" s="99" t="s">
        <v>299</v>
      </c>
      <c r="D26" s="101">
        <f>+SUM(E26,+I26)</f>
        <v>150684</v>
      </c>
      <c r="E26" s="101">
        <f>+SUM(G26+H26)</f>
        <v>1348</v>
      </c>
      <c r="F26" s="125">
        <f>IF(D26&gt;0,E26/D26*100,"-")</f>
        <v>0.89458734835815346</v>
      </c>
      <c r="G26" s="101">
        <v>1348</v>
      </c>
      <c r="H26" s="101">
        <v>0</v>
      </c>
      <c r="I26" s="101">
        <f>+SUM(K26,+M26,O26+P26)</f>
        <v>149336</v>
      </c>
      <c r="J26" s="102">
        <f>IF(D26&gt;0,I26/D26*100,"-")</f>
        <v>99.105412651641842</v>
      </c>
      <c r="K26" s="101">
        <v>119050</v>
      </c>
      <c r="L26" s="102">
        <f>IF(D26&gt;0,K26/D26*100,"-")</f>
        <v>79.006397494093605</v>
      </c>
      <c r="M26" s="101">
        <v>0</v>
      </c>
      <c r="N26" s="102">
        <f>IF(D26&gt;0,M26/D26*100,"-")</f>
        <v>0</v>
      </c>
      <c r="O26" s="123">
        <v>1097</v>
      </c>
      <c r="P26" s="101">
        <f>SUM(Q26:S26)</f>
        <v>29189</v>
      </c>
      <c r="Q26" s="101">
        <v>20877</v>
      </c>
      <c r="R26" s="101">
        <v>8312</v>
      </c>
      <c r="S26" s="101">
        <v>0</v>
      </c>
      <c r="T26" s="102">
        <f>IF(D26&gt;0,P26/D26*100,"-")</f>
        <v>19.371001566191502</v>
      </c>
      <c r="U26" s="101">
        <v>9781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31</v>
      </c>
      <c r="B27" s="100" t="s">
        <v>300</v>
      </c>
      <c r="C27" s="99" t="s">
        <v>301</v>
      </c>
      <c r="D27" s="101">
        <f>+SUM(E27,+I27)</f>
        <v>135586</v>
      </c>
      <c r="E27" s="101">
        <f>+SUM(G27+H27)</f>
        <v>4760</v>
      </c>
      <c r="F27" s="125">
        <f>IF(D27&gt;0,E27/D27*100,"-")</f>
        <v>3.5106869440797723</v>
      </c>
      <c r="G27" s="101">
        <v>4760</v>
      </c>
      <c r="H27" s="101">
        <v>0</v>
      </c>
      <c r="I27" s="101">
        <f>+SUM(K27,+M27,O27+P27)</f>
        <v>130826</v>
      </c>
      <c r="J27" s="102">
        <f>IF(D27&gt;0,I27/D27*100,"-")</f>
        <v>96.489313055920221</v>
      </c>
      <c r="K27" s="101">
        <v>62691</v>
      </c>
      <c r="L27" s="102">
        <f>IF(D27&gt;0,K27/D27*100,"-")</f>
        <v>46.237074624223737</v>
      </c>
      <c r="M27" s="101">
        <v>508</v>
      </c>
      <c r="N27" s="102">
        <f>IF(D27&gt;0,M27/D27*100,"-")</f>
        <v>0.3746699511749001</v>
      </c>
      <c r="O27" s="123">
        <v>7364</v>
      </c>
      <c r="P27" s="101">
        <f>SUM(Q27:S27)</f>
        <v>60263</v>
      </c>
      <c r="Q27" s="101">
        <v>15438</v>
      </c>
      <c r="R27" s="101">
        <v>43987</v>
      </c>
      <c r="S27" s="101">
        <v>838</v>
      </c>
      <c r="T27" s="102">
        <f>IF(D27&gt;0,P27/D27*100,"-")</f>
        <v>44.44632926703347</v>
      </c>
      <c r="U27" s="101">
        <v>3439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31</v>
      </c>
      <c r="B28" s="100" t="s">
        <v>302</v>
      </c>
      <c r="C28" s="99" t="s">
        <v>303</v>
      </c>
      <c r="D28" s="101">
        <f>+SUM(E28,+I28)</f>
        <v>44596</v>
      </c>
      <c r="E28" s="101">
        <f>+SUM(G28+H28)</f>
        <v>1889</v>
      </c>
      <c r="F28" s="125">
        <f>IF(D28&gt;0,E28/D28*100,"-")</f>
        <v>4.2358059018746079</v>
      </c>
      <c r="G28" s="101">
        <v>1889</v>
      </c>
      <c r="H28" s="101">
        <v>0</v>
      </c>
      <c r="I28" s="101">
        <f>+SUM(K28,+M28,O28+P28)</f>
        <v>42707</v>
      </c>
      <c r="J28" s="102">
        <f>IF(D28&gt;0,I28/D28*100,"-")</f>
        <v>95.764194098125387</v>
      </c>
      <c r="K28" s="101">
        <v>15061</v>
      </c>
      <c r="L28" s="102">
        <f>IF(D28&gt;0,K28/D28*100,"-")</f>
        <v>33.772087182706969</v>
      </c>
      <c r="M28" s="101">
        <v>0</v>
      </c>
      <c r="N28" s="102">
        <f>IF(D28&gt;0,M28/D28*100,"-")</f>
        <v>0</v>
      </c>
      <c r="O28" s="123">
        <v>3704</v>
      </c>
      <c r="P28" s="101">
        <f>SUM(Q28:S28)</f>
        <v>23942</v>
      </c>
      <c r="Q28" s="101">
        <v>13080</v>
      </c>
      <c r="R28" s="101">
        <v>10862</v>
      </c>
      <c r="S28" s="101">
        <v>0</v>
      </c>
      <c r="T28" s="102">
        <f>IF(D28&gt;0,P28/D28*100,"-")</f>
        <v>53.686429276168269</v>
      </c>
      <c r="U28" s="101">
        <v>953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31</v>
      </c>
      <c r="B29" s="100" t="s">
        <v>304</v>
      </c>
      <c r="C29" s="99" t="s">
        <v>305</v>
      </c>
      <c r="D29" s="101">
        <f>+SUM(E29,+I29)</f>
        <v>114294</v>
      </c>
      <c r="E29" s="101">
        <f>+SUM(G29+H29)</f>
        <v>927</v>
      </c>
      <c r="F29" s="125">
        <f>IF(D29&gt;0,E29/D29*100,"-")</f>
        <v>0.81106619770066668</v>
      </c>
      <c r="G29" s="101">
        <v>927</v>
      </c>
      <c r="H29" s="101">
        <v>0</v>
      </c>
      <c r="I29" s="101">
        <f>+SUM(K29,+M29,O29+P29)</f>
        <v>113367</v>
      </c>
      <c r="J29" s="102">
        <f>IF(D29&gt;0,I29/D29*100,"-")</f>
        <v>99.188933802299331</v>
      </c>
      <c r="K29" s="101">
        <v>98721</v>
      </c>
      <c r="L29" s="102">
        <f>IF(D29&gt;0,K29/D29*100,"-")</f>
        <v>86.374612840569057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14646</v>
      </c>
      <c r="Q29" s="101">
        <v>4991</v>
      </c>
      <c r="R29" s="101">
        <v>9655</v>
      </c>
      <c r="S29" s="101">
        <v>0</v>
      </c>
      <c r="T29" s="102">
        <f>IF(D29&gt;0,P29/D29*100,"-")</f>
        <v>12.814320961730274</v>
      </c>
      <c r="U29" s="101">
        <v>2100</v>
      </c>
      <c r="V29" s="99"/>
      <c r="W29" s="99" t="s">
        <v>263</v>
      </c>
      <c r="X29" s="99"/>
      <c r="Y29" s="99"/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31</v>
      </c>
      <c r="B30" s="100" t="s">
        <v>306</v>
      </c>
      <c r="C30" s="99" t="s">
        <v>307</v>
      </c>
      <c r="D30" s="101">
        <f>+SUM(E30,+I30)</f>
        <v>92825</v>
      </c>
      <c r="E30" s="101">
        <f>+SUM(G30+H30)</f>
        <v>2048</v>
      </c>
      <c r="F30" s="125">
        <f>IF(D30&gt;0,E30/D30*100,"-")</f>
        <v>2.2063021815243737</v>
      </c>
      <c r="G30" s="101">
        <v>2048</v>
      </c>
      <c r="H30" s="101">
        <v>0</v>
      </c>
      <c r="I30" s="101">
        <f>+SUM(K30,+M30,O30+P30)</f>
        <v>90777</v>
      </c>
      <c r="J30" s="102">
        <f>IF(D30&gt;0,I30/D30*100,"-")</f>
        <v>97.793697818475621</v>
      </c>
      <c r="K30" s="101">
        <v>73678</v>
      </c>
      <c r="L30" s="102">
        <f>IF(D30&gt;0,K30/D30*100,"-")</f>
        <v>79.373013735523841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17099</v>
      </c>
      <c r="Q30" s="101">
        <v>3432</v>
      </c>
      <c r="R30" s="101">
        <v>13667</v>
      </c>
      <c r="S30" s="101">
        <v>0</v>
      </c>
      <c r="T30" s="102">
        <f>IF(D30&gt;0,P30/D30*100,"-")</f>
        <v>18.420684082951791</v>
      </c>
      <c r="U30" s="101">
        <v>2943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31</v>
      </c>
      <c r="B31" s="100" t="s">
        <v>308</v>
      </c>
      <c r="C31" s="99" t="s">
        <v>309</v>
      </c>
      <c r="D31" s="101">
        <f>+SUM(E31,+I31)</f>
        <v>84848</v>
      </c>
      <c r="E31" s="101">
        <f>+SUM(G31+H31)</f>
        <v>461</v>
      </c>
      <c r="F31" s="125">
        <f>IF(D31&gt;0,E31/D31*100,"-")</f>
        <v>0.54332453328304731</v>
      </c>
      <c r="G31" s="101">
        <v>461</v>
      </c>
      <c r="H31" s="101">
        <v>0</v>
      </c>
      <c r="I31" s="101">
        <f>+SUM(K31,+M31,O31+P31)</f>
        <v>84387</v>
      </c>
      <c r="J31" s="102">
        <f>IF(D31&gt;0,I31/D31*100,"-")</f>
        <v>99.456675466716945</v>
      </c>
      <c r="K31" s="101">
        <v>81351</v>
      </c>
      <c r="L31" s="102">
        <f>IF(D31&gt;0,K31/D31*100,"-")</f>
        <v>95.87851216292664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3036</v>
      </c>
      <c r="Q31" s="101">
        <v>1731</v>
      </c>
      <c r="R31" s="101">
        <v>1305</v>
      </c>
      <c r="S31" s="101">
        <v>0</v>
      </c>
      <c r="T31" s="102">
        <f>IF(D31&gt;0,P31/D31*100,"-")</f>
        <v>3.5781633037903076</v>
      </c>
      <c r="U31" s="101">
        <v>2111</v>
      </c>
      <c r="V31" s="99" t="s">
        <v>263</v>
      </c>
      <c r="W31" s="99"/>
      <c r="X31" s="99"/>
      <c r="Y31" s="99"/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31</v>
      </c>
      <c r="B32" s="100" t="s">
        <v>310</v>
      </c>
      <c r="C32" s="99" t="s">
        <v>311</v>
      </c>
      <c r="D32" s="101">
        <f>+SUM(E32,+I32)</f>
        <v>72174</v>
      </c>
      <c r="E32" s="101">
        <f>+SUM(G32+H32)</f>
        <v>1498</v>
      </c>
      <c r="F32" s="125">
        <f>IF(D32&gt;0,E32/D32*100,"-")</f>
        <v>2.0755396680244962</v>
      </c>
      <c r="G32" s="101">
        <v>1498</v>
      </c>
      <c r="H32" s="101">
        <v>0</v>
      </c>
      <c r="I32" s="101">
        <f>+SUM(K32,+M32,O32+P32)</f>
        <v>70676</v>
      </c>
      <c r="J32" s="102">
        <f>IF(D32&gt;0,I32/D32*100,"-")</f>
        <v>97.92446033197551</v>
      </c>
      <c r="K32" s="101">
        <v>43216</v>
      </c>
      <c r="L32" s="102">
        <f>IF(D32&gt;0,K32/D32*100,"-")</f>
        <v>59.877518219857564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27460</v>
      </c>
      <c r="Q32" s="101">
        <v>16101</v>
      </c>
      <c r="R32" s="101">
        <v>11359</v>
      </c>
      <c r="S32" s="101">
        <v>0</v>
      </c>
      <c r="T32" s="102">
        <f>IF(D32&gt;0,P32/D32*100,"-")</f>
        <v>38.046942112117939</v>
      </c>
      <c r="U32" s="101">
        <v>5172</v>
      </c>
      <c r="V32" s="99"/>
      <c r="W32" s="99" t="s">
        <v>263</v>
      </c>
      <c r="X32" s="99"/>
      <c r="Y32" s="99"/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31</v>
      </c>
      <c r="B33" s="100" t="s">
        <v>312</v>
      </c>
      <c r="C33" s="99" t="s">
        <v>313</v>
      </c>
      <c r="D33" s="101">
        <f>+SUM(E33,+I33)</f>
        <v>84091</v>
      </c>
      <c r="E33" s="101">
        <f>+SUM(G33+H33)</f>
        <v>808</v>
      </c>
      <c r="F33" s="125">
        <f>IF(D33&gt;0,E33/D33*100,"-")</f>
        <v>0.96086382609316101</v>
      </c>
      <c r="G33" s="101">
        <v>808</v>
      </c>
      <c r="H33" s="101">
        <v>0</v>
      </c>
      <c r="I33" s="101">
        <f>+SUM(K33,+M33,O33+P33)</f>
        <v>83283</v>
      </c>
      <c r="J33" s="102">
        <f>IF(D33&gt;0,I33/D33*100,"-")</f>
        <v>99.03913617390684</v>
      </c>
      <c r="K33" s="101">
        <v>63811</v>
      </c>
      <c r="L33" s="102">
        <f>IF(D33&gt;0,K33/D33*100,"-")</f>
        <v>75.883269315384524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19472</v>
      </c>
      <c r="Q33" s="101">
        <v>10797</v>
      </c>
      <c r="R33" s="101">
        <v>8675</v>
      </c>
      <c r="S33" s="101">
        <v>0</v>
      </c>
      <c r="T33" s="102">
        <f>IF(D33&gt;0,P33/D33*100,"-")</f>
        <v>23.155866858522316</v>
      </c>
      <c r="U33" s="101">
        <v>1496</v>
      </c>
      <c r="V33" s="99" t="s">
        <v>263</v>
      </c>
      <c r="W33" s="99"/>
      <c r="X33" s="99"/>
      <c r="Y33" s="99"/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31</v>
      </c>
      <c r="B34" s="100" t="s">
        <v>314</v>
      </c>
      <c r="C34" s="99" t="s">
        <v>315</v>
      </c>
      <c r="D34" s="101">
        <f>+SUM(E34,+I34)</f>
        <v>49284</v>
      </c>
      <c r="E34" s="101">
        <f>+SUM(G34+H34)</f>
        <v>867</v>
      </c>
      <c r="F34" s="125">
        <f>IF(D34&gt;0,E34/D34*100,"-")</f>
        <v>1.7591916240564891</v>
      </c>
      <c r="G34" s="101">
        <v>867</v>
      </c>
      <c r="H34" s="101">
        <v>0</v>
      </c>
      <c r="I34" s="101">
        <f>+SUM(K34,+M34,O34+P34)</f>
        <v>48417</v>
      </c>
      <c r="J34" s="102">
        <f>IF(D34&gt;0,I34/D34*100,"-")</f>
        <v>98.240808375943516</v>
      </c>
      <c r="K34" s="101">
        <v>33228</v>
      </c>
      <c r="L34" s="102">
        <f>IF(D34&gt;0,K34/D34*100,"-")</f>
        <v>67.421475529583645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15189</v>
      </c>
      <c r="Q34" s="101">
        <v>7430</v>
      </c>
      <c r="R34" s="101">
        <v>7759</v>
      </c>
      <c r="S34" s="101">
        <v>0</v>
      </c>
      <c r="T34" s="102">
        <f>IF(D34&gt;0,P34/D34*100,"-")</f>
        <v>30.819332846359877</v>
      </c>
      <c r="U34" s="101">
        <v>3945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31</v>
      </c>
      <c r="B35" s="100" t="s">
        <v>316</v>
      </c>
      <c r="C35" s="99" t="s">
        <v>317</v>
      </c>
      <c r="D35" s="101">
        <f>+SUM(E35,+I35)</f>
        <v>47873</v>
      </c>
      <c r="E35" s="101">
        <f>+SUM(G35+H35)</f>
        <v>879</v>
      </c>
      <c r="F35" s="125">
        <f>IF(D35&gt;0,E35/D35*100,"-")</f>
        <v>1.8361080358448394</v>
      </c>
      <c r="G35" s="101">
        <v>879</v>
      </c>
      <c r="H35" s="101">
        <v>0</v>
      </c>
      <c r="I35" s="101">
        <f>+SUM(K35,+M35,O35+P35)</f>
        <v>46994</v>
      </c>
      <c r="J35" s="102">
        <f>IF(D35&gt;0,I35/D35*100,"-")</f>
        <v>98.163891964155155</v>
      </c>
      <c r="K35" s="101">
        <v>30281</v>
      </c>
      <c r="L35" s="102">
        <f>IF(D35&gt;0,K35/D35*100,"-")</f>
        <v>63.252772961794747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16713</v>
      </c>
      <c r="Q35" s="101">
        <v>9463</v>
      </c>
      <c r="R35" s="101">
        <v>7250</v>
      </c>
      <c r="S35" s="101">
        <v>0</v>
      </c>
      <c r="T35" s="102">
        <f>IF(D35&gt;0,P35/D35*100,"-")</f>
        <v>34.911119002360415</v>
      </c>
      <c r="U35" s="101">
        <v>2602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31</v>
      </c>
      <c r="B36" s="100" t="s">
        <v>318</v>
      </c>
      <c r="C36" s="99" t="s">
        <v>319</v>
      </c>
      <c r="D36" s="101">
        <f>+SUM(E36,+I36)</f>
        <v>68602</v>
      </c>
      <c r="E36" s="101">
        <f>+SUM(G36+H36)</f>
        <v>479</v>
      </c>
      <c r="F36" s="125">
        <f>IF(D36&gt;0,E36/D36*100,"-")</f>
        <v>0.69823037229235296</v>
      </c>
      <c r="G36" s="101">
        <v>479</v>
      </c>
      <c r="H36" s="101">
        <v>0</v>
      </c>
      <c r="I36" s="101">
        <f>+SUM(K36,+M36,O36+P36)</f>
        <v>68123</v>
      </c>
      <c r="J36" s="102">
        <f>IF(D36&gt;0,I36/D36*100,"-")</f>
        <v>99.301769627707642</v>
      </c>
      <c r="K36" s="101">
        <v>55721</v>
      </c>
      <c r="L36" s="102">
        <f>IF(D36&gt;0,K36/D36*100,"-")</f>
        <v>81.223579487478503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12402</v>
      </c>
      <c r="Q36" s="101">
        <v>8682</v>
      </c>
      <c r="R36" s="101">
        <v>3720</v>
      </c>
      <c r="S36" s="101">
        <v>0</v>
      </c>
      <c r="T36" s="102">
        <f>IF(D36&gt;0,P36/D36*100,"-")</f>
        <v>18.078190140229147</v>
      </c>
      <c r="U36" s="101">
        <v>3257</v>
      </c>
      <c r="V36" s="99"/>
      <c r="W36" s="99" t="s">
        <v>263</v>
      </c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31</v>
      </c>
      <c r="B37" s="100" t="s">
        <v>320</v>
      </c>
      <c r="C37" s="99" t="s">
        <v>321</v>
      </c>
      <c r="D37" s="101">
        <f>+SUM(E37,+I37)</f>
        <v>92957</v>
      </c>
      <c r="E37" s="101">
        <f>+SUM(G37+H37)</f>
        <v>498</v>
      </c>
      <c r="F37" s="125">
        <f>IF(D37&gt;0,E37/D37*100,"-")</f>
        <v>0.53573157481416145</v>
      </c>
      <c r="G37" s="101">
        <v>498</v>
      </c>
      <c r="H37" s="101">
        <v>0</v>
      </c>
      <c r="I37" s="101">
        <f>+SUM(K37,+M37,O37+P37)</f>
        <v>92459</v>
      </c>
      <c r="J37" s="102">
        <f>IF(D37&gt;0,I37/D37*100,"-")</f>
        <v>99.464268425185836</v>
      </c>
      <c r="K37" s="101">
        <v>72236</v>
      </c>
      <c r="L37" s="102">
        <f>IF(D37&gt;0,K37/D37*100,"-")</f>
        <v>77.709048269630046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20223</v>
      </c>
      <c r="Q37" s="101">
        <v>10504</v>
      </c>
      <c r="R37" s="101">
        <v>9719</v>
      </c>
      <c r="S37" s="101">
        <v>0</v>
      </c>
      <c r="T37" s="102">
        <f>IF(D37&gt;0,P37/D37*100,"-")</f>
        <v>21.755220155555794</v>
      </c>
      <c r="U37" s="101">
        <v>1613</v>
      </c>
      <c r="V37" s="99"/>
      <c r="W37" s="99" t="s">
        <v>263</v>
      </c>
      <c r="X37" s="99"/>
      <c r="Y37" s="99"/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31</v>
      </c>
      <c r="B38" s="100" t="s">
        <v>322</v>
      </c>
      <c r="C38" s="99" t="s">
        <v>323</v>
      </c>
      <c r="D38" s="101">
        <f>+SUM(E38,+I38)</f>
        <v>60332</v>
      </c>
      <c r="E38" s="101">
        <f>+SUM(G38+H38)</f>
        <v>1062</v>
      </c>
      <c r="F38" s="125">
        <f>IF(D38&gt;0,E38/D38*100,"-")</f>
        <v>1.760259895246304</v>
      </c>
      <c r="G38" s="101">
        <v>1062</v>
      </c>
      <c r="H38" s="101">
        <v>0</v>
      </c>
      <c r="I38" s="101">
        <f>+SUM(K38,+M38,O38+P38)</f>
        <v>59270</v>
      </c>
      <c r="J38" s="102">
        <f>IF(D38&gt;0,I38/D38*100,"-")</f>
        <v>98.239740104753693</v>
      </c>
      <c r="K38" s="101">
        <v>30079</v>
      </c>
      <c r="L38" s="102">
        <f>IF(D38&gt;0,K38/D38*100,"-")</f>
        <v>49.855797918186042</v>
      </c>
      <c r="M38" s="101">
        <v>270</v>
      </c>
      <c r="N38" s="102">
        <f>IF(D38&gt;0,M38/D38*100,"-")</f>
        <v>0.44752370218126369</v>
      </c>
      <c r="O38" s="123">
        <v>21415</v>
      </c>
      <c r="P38" s="101">
        <f>SUM(Q38:S38)</f>
        <v>7506</v>
      </c>
      <c r="Q38" s="101">
        <v>4769</v>
      </c>
      <c r="R38" s="101">
        <v>2737</v>
      </c>
      <c r="S38" s="101">
        <v>0</v>
      </c>
      <c r="T38" s="102">
        <f>IF(D38&gt;0,P38/D38*100,"-")</f>
        <v>12.441158920639129</v>
      </c>
      <c r="U38" s="101">
        <v>1454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31</v>
      </c>
      <c r="B39" s="100" t="s">
        <v>324</v>
      </c>
      <c r="C39" s="99" t="s">
        <v>325</v>
      </c>
      <c r="D39" s="101">
        <f>+SUM(E39,+I39)</f>
        <v>62234</v>
      </c>
      <c r="E39" s="101">
        <f>+SUM(G39+H39)</f>
        <v>2909</v>
      </c>
      <c r="F39" s="125">
        <f>IF(D39&gt;0,E39/D39*100,"-")</f>
        <v>4.6742937943889196</v>
      </c>
      <c r="G39" s="101">
        <v>2909</v>
      </c>
      <c r="H39" s="101">
        <v>0</v>
      </c>
      <c r="I39" s="101">
        <f>+SUM(K39,+M39,O39+P39)</f>
        <v>59325</v>
      </c>
      <c r="J39" s="102">
        <f>IF(D39&gt;0,I39/D39*100,"-")</f>
        <v>95.325706205611084</v>
      </c>
      <c r="K39" s="101">
        <v>12613</v>
      </c>
      <c r="L39" s="102">
        <f>IF(D39&gt;0,K39/D39*100,"-")</f>
        <v>20.267056592859209</v>
      </c>
      <c r="M39" s="101">
        <v>3176</v>
      </c>
      <c r="N39" s="102">
        <f>IF(D39&gt;0,M39/D39*100,"-")</f>
        <v>5.1033197287656265</v>
      </c>
      <c r="O39" s="123">
        <v>13455</v>
      </c>
      <c r="P39" s="101">
        <f>SUM(Q39:S39)</f>
        <v>30081</v>
      </c>
      <c r="Q39" s="101">
        <v>9839</v>
      </c>
      <c r="R39" s="101">
        <v>20242</v>
      </c>
      <c r="S39" s="101">
        <v>0</v>
      </c>
      <c r="T39" s="102">
        <f>IF(D39&gt;0,P39/D39*100,"-")</f>
        <v>48.335315101070151</v>
      </c>
      <c r="U39" s="101">
        <v>1113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31</v>
      </c>
      <c r="B40" s="100" t="s">
        <v>326</v>
      </c>
      <c r="C40" s="99" t="s">
        <v>327</v>
      </c>
      <c r="D40" s="101">
        <f>+SUM(E40,+I40)</f>
        <v>69413</v>
      </c>
      <c r="E40" s="101">
        <f>+SUM(G40+H40)</f>
        <v>1302</v>
      </c>
      <c r="F40" s="125">
        <f>IF(D40&gt;0,E40/D40*100,"-")</f>
        <v>1.875729330240733</v>
      </c>
      <c r="G40" s="101">
        <v>1302</v>
      </c>
      <c r="H40" s="101">
        <v>0</v>
      </c>
      <c r="I40" s="101">
        <f>+SUM(K40,+M40,O40+P40)</f>
        <v>68111</v>
      </c>
      <c r="J40" s="102">
        <f>IF(D40&gt;0,I40/D40*100,"-")</f>
        <v>98.124270669759255</v>
      </c>
      <c r="K40" s="101">
        <v>21399</v>
      </c>
      <c r="L40" s="102">
        <f>IF(D40&gt;0,K40/D40*100,"-")</f>
        <v>30.828519153472694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46712</v>
      </c>
      <c r="Q40" s="101">
        <v>0</v>
      </c>
      <c r="R40" s="101">
        <v>46712</v>
      </c>
      <c r="S40" s="101">
        <v>0</v>
      </c>
      <c r="T40" s="102">
        <f>IF(D40&gt;0,P40/D40*100,"-")</f>
        <v>67.295751516286572</v>
      </c>
      <c r="U40" s="101">
        <v>1765</v>
      </c>
      <c r="V40" s="99" t="s">
        <v>263</v>
      </c>
      <c r="W40" s="99"/>
      <c r="X40" s="99"/>
      <c r="Y40" s="99"/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31</v>
      </c>
      <c r="B41" s="100" t="s">
        <v>328</v>
      </c>
      <c r="C41" s="99" t="s">
        <v>329</v>
      </c>
      <c r="D41" s="101">
        <f>+SUM(E41,+I41)</f>
        <v>86137</v>
      </c>
      <c r="E41" s="101">
        <f>+SUM(G41+H41)</f>
        <v>1372</v>
      </c>
      <c r="F41" s="125">
        <f>IF(D41&gt;0,E41/D41*100,"-")</f>
        <v>1.5928114515248966</v>
      </c>
      <c r="G41" s="101">
        <v>1372</v>
      </c>
      <c r="H41" s="101">
        <v>0</v>
      </c>
      <c r="I41" s="101">
        <f>+SUM(K41,+M41,O41+P41)</f>
        <v>84765</v>
      </c>
      <c r="J41" s="102">
        <f>IF(D41&gt;0,I41/D41*100,"-")</f>
        <v>98.407188548475105</v>
      </c>
      <c r="K41" s="101">
        <v>34574</v>
      </c>
      <c r="L41" s="102">
        <f>IF(D41&gt;0,K41/D41*100,"-")</f>
        <v>40.13838420191091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50191</v>
      </c>
      <c r="Q41" s="101">
        <v>22726</v>
      </c>
      <c r="R41" s="101">
        <v>27465</v>
      </c>
      <c r="S41" s="101">
        <v>0</v>
      </c>
      <c r="T41" s="102">
        <f>IF(D41&gt;0,P41/D41*100,"-")</f>
        <v>58.268804346564195</v>
      </c>
      <c r="U41" s="101">
        <v>1982</v>
      </c>
      <c r="V41" s="99" t="s">
        <v>263</v>
      </c>
      <c r="W41" s="99"/>
      <c r="X41" s="99"/>
      <c r="Y41" s="99"/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31</v>
      </c>
      <c r="B42" s="100" t="s">
        <v>330</v>
      </c>
      <c r="C42" s="99" t="s">
        <v>331</v>
      </c>
      <c r="D42" s="101">
        <f>+SUM(E42,+I42)</f>
        <v>44078</v>
      </c>
      <c r="E42" s="101">
        <f>+SUM(G42+H42)</f>
        <v>1322</v>
      </c>
      <c r="F42" s="125">
        <f>IF(D42&gt;0,E42/D42*100,"-")</f>
        <v>2.9992286401379373</v>
      </c>
      <c r="G42" s="101">
        <v>1322</v>
      </c>
      <c r="H42" s="101">
        <v>0</v>
      </c>
      <c r="I42" s="101">
        <f>+SUM(K42,+M42,O42+P42)</f>
        <v>42756</v>
      </c>
      <c r="J42" s="102">
        <f>IF(D42&gt;0,I42/D42*100,"-")</f>
        <v>97.000771359862057</v>
      </c>
      <c r="K42" s="101">
        <v>9884</v>
      </c>
      <c r="L42" s="102">
        <f>IF(D42&gt;0,K42/D42*100,"-")</f>
        <v>22.423884931258222</v>
      </c>
      <c r="M42" s="101">
        <v>524</v>
      </c>
      <c r="N42" s="102">
        <f>IF(D42&gt;0,M42/D42*100,"-")</f>
        <v>1.1888016697672308</v>
      </c>
      <c r="O42" s="123">
        <v>5724</v>
      </c>
      <c r="P42" s="101">
        <f>SUM(Q42:S42)</f>
        <v>26624</v>
      </c>
      <c r="Q42" s="101">
        <v>15259</v>
      </c>
      <c r="R42" s="101">
        <v>11365</v>
      </c>
      <c r="S42" s="101">
        <v>0</v>
      </c>
      <c r="T42" s="102">
        <f>IF(D42&gt;0,P42/D42*100,"-")</f>
        <v>60.402014610463276</v>
      </c>
      <c r="U42" s="101">
        <v>2023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31</v>
      </c>
      <c r="B43" s="100" t="s">
        <v>332</v>
      </c>
      <c r="C43" s="99" t="s">
        <v>333</v>
      </c>
      <c r="D43" s="101">
        <f>+SUM(E43,+I43)</f>
        <v>61217</v>
      </c>
      <c r="E43" s="101">
        <f>+SUM(G43+H43)</f>
        <v>128</v>
      </c>
      <c r="F43" s="125">
        <f>IF(D43&gt;0,E43/D43*100,"-")</f>
        <v>0.20909224561804726</v>
      </c>
      <c r="G43" s="101">
        <v>128</v>
      </c>
      <c r="H43" s="101">
        <v>0</v>
      </c>
      <c r="I43" s="101">
        <f>+SUM(K43,+M43,O43+P43)</f>
        <v>61089</v>
      </c>
      <c r="J43" s="102">
        <f>IF(D43&gt;0,I43/D43*100,"-")</f>
        <v>99.790907754381948</v>
      </c>
      <c r="K43" s="101">
        <v>47542</v>
      </c>
      <c r="L43" s="102">
        <f>IF(D43&gt;0,K43/D43*100,"-")</f>
        <v>77.661433915415657</v>
      </c>
      <c r="M43" s="101">
        <v>1766</v>
      </c>
      <c r="N43" s="102">
        <f>IF(D43&gt;0,M43/D43*100,"-")</f>
        <v>2.8848195762614961</v>
      </c>
      <c r="O43" s="123">
        <v>6815</v>
      </c>
      <c r="P43" s="101">
        <f>SUM(Q43:S43)</f>
        <v>4966</v>
      </c>
      <c r="Q43" s="101">
        <v>4574</v>
      </c>
      <c r="R43" s="101">
        <v>392</v>
      </c>
      <c r="S43" s="101">
        <v>0</v>
      </c>
      <c r="T43" s="102">
        <f>IF(D43&gt;0,P43/D43*100,"-")</f>
        <v>8.1121257167126775</v>
      </c>
      <c r="U43" s="101">
        <v>2261</v>
      </c>
      <c r="V43" s="99"/>
      <c r="W43" s="99" t="s">
        <v>263</v>
      </c>
      <c r="X43" s="99"/>
      <c r="Y43" s="99"/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31</v>
      </c>
      <c r="B44" s="100" t="s">
        <v>334</v>
      </c>
      <c r="C44" s="99" t="s">
        <v>335</v>
      </c>
      <c r="D44" s="101">
        <f>+SUM(E44,+I44)</f>
        <v>88929</v>
      </c>
      <c r="E44" s="101">
        <f>+SUM(G44+H44)</f>
        <v>2369</v>
      </c>
      <c r="F44" s="125">
        <f>IF(D44&gt;0,E44/D44*100,"-")</f>
        <v>2.6639229047892137</v>
      </c>
      <c r="G44" s="101">
        <v>2369</v>
      </c>
      <c r="H44" s="101">
        <v>0</v>
      </c>
      <c r="I44" s="101">
        <f>+SUM(K44,+M44,O44+P44)</f>
        <v>86560</v>
      </c>
      <c r="J44" s="102">
        <f>IF(D44&gt;0,I44/D44*100,"-")</f>
        <v>97.336077095210783</v>
      </c>
      <c r="K44" s="101">
        <v>20007</v>
      </c>
      <c r="L44" s="102">
        <f>IF(D44&gt;0,K44/D44*100,"-")</f>
        <v>22.497722902540229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66553</v>
      </c>
      <c r="Q44" s="101">
        <v>39244</v>
      </c>
      <c r="R44" s="101">
        <v>27309</v>
      </c>
      <c r="S44" s="101">
        <v>0</v>
      </c>
      <c r="T44" s="102">
        <f>IF(D44&gt;0,P44/D44*100,"-")</f>
        <v>74.83835419267055</v>
      </c>
      <c r="U44" s="101">
        <v>2502</v>
      </c>
      <c r="V44" s="99"/>
      <c r="W44" s="99"/>
      <c r="X44" s="99"/>
      <c r="Y44" s="99" t="s">
        <v>263</v>
      </c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31</v>
      </c>
      <c r="B45" s="100" t="s">
        <v>336</v>
      </c>
      <c r="C45" s="99" t="s">
        <v>337</v>
      </c>
      <c r="D45" s="101">
        <f>+SUM(E45,+I45)</f>
        <v>60350</v>
      </c>
      <c r="E45" s="101">
        <f>+SUM(G45+H45)</f>
        <v>161</v>
      </c>
      <c r="F45" s="125">
        <f>IF(D45&gt;0,E45/D45*100,"-")</f>
        <v>0.26677713338856673</v>
      </c>
      <c r="G45" s="101">
        <v>161</v>
      </c>
      <c r="H45" s="101">
        <v>0</v>
      </c>
      <c r="I45" s="101">
        <f>+SUM(K45,+M45,O45+P45)</f>
        <v>60189</v>
      </c>
      <c r="J45" s="102">
        <f>IF(D45&gt;0,I45/D45*100,"-")</f>
        <v>99.733222866611442</v>
      </c>
      <c r="K45" s="101">
        <v>50670</v>
      </c>
      <c r="L45" s="102">
        <f>IF(D45&gt;0,K45/D45*100,"-")</f>
        <v>83.960231980115978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9519</v>
      </c>
      <c r="Q45" s="101">
        <v>5290</v>
      </c>
      <c r="R45" s="101">
        <v>4229</v>
      </c>
      <c r="S45" s="101">
        <v>0</v>
      </c>
      <c r="T45" s="102">
        <f>IF(D45&gt;0,P45/D45*100,"-")</f>
        <v>15.772990886495444</v>
      </c>
      <c r="U45" s="101">
        <v>1015</v>
      </c>
      <c r="V45" s="99"/>
      <c r="W45" s="99" t="s">
        <v>263</v>
      </c>
      <c r="X45" s="99"/>
      <c r="Y45" s="99"/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31</v>
      </c>
      <c r="B46" s="100" t="s">
        <v>338</v>
      </c>
      <c r="C46" s="99" t="s">
        <v>339</v>
      </c>
      <c r="D46" s="101">
        <f>+SUM(E46,+I46)</f>
        <v>43801</v>
      </c>
      <c r="E46" s="101">
        <f>+SUM(G46+H46)</f>
        <v>128</v>
      </c>
      <c r="F46" s="125">
        <f>IF(D46&gt;0,E46/D46*100,"-")</f>
        <v>0.29223077098696376</v>
      </c>
      <c r="G46" s="101">
        <v>128</v>
      </c>
      <c r="H46" s="101">
        <v>0</v>
      </c>
      <c r="I46" s="101">
        <f>+SUM(K46,+M46,O46+P46)</f>
        <v>43673</v>
      </c>
      <c r="J46" s="102">
        <f>IF(D46&gt;0,I46/D46*100,"-")</f>
        <v>99.707769229013039</v>
      </c>
      <c r="K46" s="101">
        <v>34421</v>
      </c>
      <c r="L46" s="102">
        <f>IF(D46&gt;0,K46/D46*100,"-")</f>
        <v>78.584963813611566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9252</v>
      </c>
      <c r="Q46" s="101">
        <v>5969</v>
      </c>
      <c r="R46" s="101">
        <v>3283</v>
      </c>
      <c r="S46" s="101">
        <v>0</v>
      </c>
      <c r="T46" s="102">
        <f>IF(D46&gt;0,P46/D46*100,"-")</f>
        <v>21.122805415401473</v>
      </c>
      <c r="U46" s="101">
        <v>1240</v>
      </c>
      <c r="V46" s="99" t="s">
        <v>263</v>
      </c>
      <c r="W46" s="99"/>
      <c r="X46" s="99"/>
      <c r="Y46" s="99"/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31</v>
      </c>
      <c r="B47" s="100" t="s">
        <v>340</v>
      </c>
      <c r="C47" s="99" t="s">
        <v>341</v>
      </c>
      <c r="D47" s="101">
        <f>+SUM(E47,+I47)</f>
        <v>15857</v>
      </c>
      <c r="E47" s="101">
        <f>+SUM(G47+H47)</f>
        <v>25</v>
      </c>
      <c r="F47" s="125">
        <f>IF(D47&gt;0,E47/D47*100,"-")</f>
        <v>0.15765907800971179</v>
      </c>
      <c r="G47" s="101">
        <v>25</v>
      </c>
      <c r="H47" s="101">
        <v>0</v>
      </c>
      <c r="I47" s="101">
        <f>+SUM(K47,+M47,O47+P47)</f>
        <v>15832</v>
      </c>
      <c r="J47" s="102">
        <f>IF(D47&gt;0,I47/D47*100,"-")</f>
        <v>99.842340921990285</v>
      </c>
      <c r="K47" s="101">
        <v>10602</v>
      </c>
      <c r="L47" s="102">
        <f>IF(D47&gt;0,K47/D47*100,"-")</f>
        <v>66.860061802358587</v>
      </c>
      <c r="M47" s="101">
        <v>0</v>
      </c>
      <c r="N47" s="102">
        <f>IF(D47&gt;0,M47/D47*100,"-")</f>
        <v>0</v>
      </c>
      <c r="O47" s="123">
        <v>0</v>
      </c>
      <c r="P47" s="101">
        <f>SUM(Q47:S47)</f>
        <v>5230</v>
      </c>
      <c r="Q47" s="101">
        <v>2145</v>
      </c>
      <c r="R47" s="101">
        <v>3085</v>
      </c>
      <c r="S47" s="101">
        <v>0</v>
      </c>
      <c r="T47" s="102">
        <f>IF(D47&gt;0,P47/D47*100,"-")</f>
        <v>32.982279119631706</v>
      </c>
      <c r="U47" s="101">
        <v>504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31</v>
      </c>
      <c r="B48" s="100" t="s">
        <v>342</v>
      </c>
      <c r="C48" s="99" t="s">
        <v>343</v>
      </c>
      <c r="D48" s="101">
        <f>+SUM(E48,+I48)</f>
        <v>24296</v>
      </c>
      <c r="E48" s="101">
        <f>+SUM(G48+H48)</f>
        <v>463</v>
      </c>
      <c r="F48" s="125">
        <f>IF(D48&gt;0,E48/D48*100,"-")</f>
        <v>1.9056634837010207</v>
      </c>
      <c r="G48" s="101">
        <v>463</v>
      </c>
      <c r="H48" s="101">
        <v>0</v>
      </c>
      <c r="I48" s="101">
        <f>+SUM(K48,+M48,O48+P48)</f>
        <v>23833</v>
      </c>
      <c r="J48" s="102">
        <f>IF(D48&gt;0,I48/D48*100,"-")</f>
        <v>98.094336516298981</v>
      </c>
      <c r="K48" s="101">
        <v>19644</v>
      </c>
      <c r="L48" s="102">
        <f>IF(D48&gt;0,K48/D48*100,"-")</f>
        <v>80.852815278235099</v>
      </c>
      <c r="M48" s="101">
        <v>0</v>
      </c>
      <c r="N48" s="102">
        <f>IF(D48&gt;0,M48/D48*100,"-")</f>
        <v>0</v>
      </c>
      <c r="O48" s="123">
        <v>0</v>
      </c>
      <c r="P48" s="101">
        <f>SUM(Q48:S48)</f>
        <v>4189</v>
      </c>
      <c r="Q48" s="101">
        <v>2454</v>
      </c>
      <c r="R48" s="101">
        <v>1735</v>
      </c>
      <c r="S48" s="101">
        <v>0</v>
      </c>
      <c r="T48" s="102">
        <f>IF(D48&gt;0,P48/D48*100,"-")</f>
        <v>17.241521238063878</v>
      </c>
      <c r="U48" s="101">
        <v>681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31</v>
      </c>
      <c r="B49" s="100" t="s">
        <v>344</v>
      </c>
      <c r="C49" s="99" t="s">
        <v>345</v>
      </c>
      <c r="D49" s="101">
        <f>+SUM(E49,+I49)</f>
        <v>34955</v>
      </c>
      <c r="E49" s="101">
        <f>+SUM(G49+H49)</f>
        <v>738</v>
      </c>
      <c r="F49" s="125">
        <f>IF(D49&gt;0,E49/D49*100,"-")</f>
        <v>2.1112859390645116</v>
      </c>
      <c r="G49" s="101">
        <v>738</v>
      </c>
      <c r="H49" s="101">
        <v>0</v>
      </c>
      <c r="I49" s="101">
        <f>+SUM(K49,+M49,O49+P49)</f>
        <v>34217</v>
      </c>
      <c r="J49" s="102">
        <f>IF(D49&gt;0,I49/D49*100,"-")</f>
        <v>97.888714060935484</v>
      </c>
      <c r="K49" s="101">
        <v>11713</v>
      </c>
      <c r="L49" s="102">
        <f>IF(D49&gt;0,K49/D49*100,"-")</f>
        <v>33.508797024746102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22504</v>
      </c>
      <c r="Q49" s="101">
        <v>13043</v>
      </c>
      <c r="R49" s="101">
        <v>9461</v>
      </c>
      <c r="S49" s="101">
        <v>0</v>
      </c>
      <c r="T49" s="102">
        <f>IF(D49&gt;0,P49/D49*100,"-")</f>
        <v>64.379917036189383</v>
      </c>
      <c r="U49" s="101">
        <v>535</v>
      </c>
      <c r="V49" s="99"/>
      <c r="W49" s="99" t="s">
        <v>263</v>
      </c>
      <c r="X49" s="99"/>
      <c r="Y49" s="99"/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31</v>
      </c>
      <c r="B50" s="100" t="s">
        <v>346</v>
      </c>
      <c r="C50" s="99" t="s">
        <v>347</v>
      </c>
      <c r="D50" s="101">
        <f>+SUM(E50,+I50)</f>
        <v>33151</v>
      </c>
      <c r="E50" s="101">
        <f>+SUM(G50+H50)</f>
        <v>514</v>
      </c>
      <c r="F50" s="125">
        <f>IF(D50&gt;0,E50/D50*100,"-")</f>
        <v>1.5504811317908962</v>
      </c>
      <c r="G50" s="101">
        <v>514</v>
      </c>
      <c r="H50" s="101">
        <v>0</v>
      </c>
      <c r="I50" s="101">
        <f>+SUM(K50,+M50,O50+P50)</f>
        <v>32637</v>
      </c>
      <c r="J50" s="102">
        <f>IF(D50&gt;0,I50/D50*100,"-")</f>
        <v>98.449518868209111</v>
      </c>
      <c r="K50" s="101">
        <v>3707</v>
      </c>
      <c r="L50" s="102">
        <f>IF(D50&gt;0,K50/D50*100,"-")</f>
        <v>11.182166450484148</v>
      </c>
      <c r="M50" s="101">
        <v>0</v>
      </c>
      <c r="N50" s="102">
        <f>IF(D50&gt;0,M50/D50*100,"-")</f>
        <v>0</v>
      </c>
      <c r="O50" s="123">
        <v>0</v>
      </c>
      <c r="P50" s="101">
        <f>SUM(Q50:S50)</f>
        <v>28930</v>
      </c>
      <c r="Q50" s="101">
        <v>0</v>
      </c>
      <c r="R50" s="101">
        <v>22919</v>
      </c>
      <c r="S50" s="101">
        <v>6011</v>
      </c>
      <c r="T50" s="102">
        <f>IF(D50&gt;0,P50/D50*100,"-")</f>
        <v>87.26735241772495</v>
      </c>
      <c r="U50" s="101">
        <v>841</v>
      </c>
      <c r="V50" s="99" t="s">
        <v>263</v>
      </c>
      <c r="W50" s="99"/>
      <c r="X50" s="99"/>
      <c r="Y50" s="99"/>
      <c r="Z50" s="99" t="s">
        <v>263</v>
      </c>
      <c r="AA50" s="99"/>
      <c r="AB50" s="99"/>
      <c r="AC50" s="99"/>
      <c r="AD50" s="206" t="s">
        <v>262</v>
      </c>
      <c r="AE50" s="207"/>
    </row>
    <row r="51" spans="1:31" s="103" customFormat="1" ht="13.5" customHeight="1">
      <c r="A51" s="99" t="s">
        <v>31</v>
      </c>
      <c r="B51" s="100" t="s">
        <v>348</v>
      </c>
      <c r="C51" s="99" t="s">
        <v>349</v>
      </c>
      <c r="D51" s="101">
        <f>+SUM(E51,+I51)</f>
        <v>37317</v>
      </c>
      <c r="E51" s="101">
        <f>+SUM(G51+H51)</f>
        <v>689</v>
      </c>
      <c r="F51" s="125">
        <f>IF(D51&gt;0,E51/D51*100,"-")</f>
        <v>1.8463434895623978</v>
      </c>
      <c r="G51" s="101">
        <v>689</v>
      </c>
      <c r="H51" s="101">
        <v>0</v>
      </c>
      <c r="I51" s="101">
        <f>+SUM(K51,+M51,O51+P51)</f>
        <v>36628</v>
      </c>
      <c r="J51" s="102">
        <f>IF(D51&gt;0,I51/D51*100,"-")</f>
        <v>98.1536565104376</v>
      </c>
      <c r="K51" s="101">
        <v>23799</v>
      </c>
      <c r="L51" s="102">
        <f>IF(D51&gt;0,K51/D51*100,"-")</f>
        <v>63.775223088672725</v>
      </c>
      <c r="M51" s="101">
        <v>316</v>
      </c>
      <c r="N51" s="102">
        <f>IF(D51&gt;0,M51/D51*100,"-")</f>
        <v>0.84679904601120126</v>
      </c>
      <c r="O51" s="123">
        <v>0</v>
      </c>
      <c r="P51" s="101">
        <f>SUM(Q51:S51)</f>
        <v>12513</v>
      </c>
      <c r="Q51" s="101">
        <v>5786</v>
      </c>
      <c r="R51" s="101">
        <v>6727</v>
      </c>
      <c r="S51" s="101">
        <v>0</v>
      </c>
      <c r="T51" s="102">
        <f>IF(D51&gt;0,P51/D51*100,"-")</f>
        <v>33.531634375753676</v>
      </c>
      <c r="U51" s="101">
        <v>1592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31</v>
      </c>
      <c r="B52" s="100" t="s">
        <v>350</v>
      </c>
      <c r="C52" s="99" t="s">
        <v>351</v>
      </c>
      <c r="D52" s="101">
        <f>+SUM(E52,+I52)</f>
        <v>4745</v>
      </c>
      <c r="E52" s="101">
        <f>+SUM(G52+H52)</f>
        <v>40</v>
      </c>
      <c r="F52" s="125">
        <f>IF(D52&gt;0,E52/D52*100,"-")</f>
        <v>0.84299262381454154</v>
      </c>
      <c r="G52" s="101">
        <v>40</v>
      </c>
      <c r="H52" s="101">
        <v>0</v>
      </c>
      <c r="I52" s="101">
        <f>+SUM(K52,+M52,O52+P52)</f>
        <v>4705</v>
      </c>
      <c r="J52" s="102">
        <f>IF(D52&gt;0,I52/D52*100,"-")</f>
        <v>99.157007376185462</v>
      </c>
      <c r="K52" s="101">
        <v>0</v>
      </c>
      <c r="L52" s="102">
        <f>IF(D52&gt;0,K52/D52*100,"-")</f>
        <v>0</v>
      </c>
      <c r="M52" s="101">
        <v>0</v>
      </c>
      <c r="N52" s="102">
        <f>IF(D52&gt;0,M52/D52*100,"-")</f>
        <v>0</v>
      </c>
      <c r="O52" s="123">
        <v>4207</v>
      </c>
      <c r="P52" s="101">
        <f>SUM(Q52:S52)</f>
        <v>498</v>
      </c>
      <c r="Q52" s="101">
        <v>8</v>
      </c>
      <c r="R52" s="101">
        <v>490</v>
      </c>
      <c r="S52" s="101">
        <v>0</v>
      </c>
      <c r="T52" s="102">
        <f>IF(D52&gt;0,P52/D52*100,"-")</f>
        <v>10.495258166491043</v>
      </c>
      <c r="U52" s="101">
        <v>367</v>
      </c>
      <c r="V52" s="99"/>
      <c r="W52" s="99"/>
      <c r="X52" s="99"/>
      <c r="Y52" s="99" t="s">
        <v>263</v>
      </c>
      <c r="Z52" s="99"/>
      <c r="AA52" s="99"/>
      <c r="AB52" s="99"/>
      <c r="AC52" s="99" t="s">
        <v>263</v>
      </c>
      <c r="AD52" s="206" t="s">
        <v>262</v>
      </c>
      <c r="AE52" s="207"/>
    </row>
    <row r="53" spans="1:31" s="103" customFormat="1" ht="13.5" customHeight="1">
      <c r="A53" s="99" t="s">
        <v>31</v>
      </c>
      <c r="B53" s="100" t="s">
        <v>352</v>
      </c>
      <c r="C53" s="99" t="s">
        <v>353</v>
      </c>
      <c r="D53" s="101">
        <f>+SUM(E53,+I53)</f>
        <v>28594</v>
      </c>
      <c r="E53" s="101">
        <f>+SUM(G53+H53)</f>
        <v>596</v>
      </c>
      <c r="F53" s="125">
        <f>IF(D53&gt;0,E53/D53*100,"-")</f>
        <v>2.0843533608449327</v>
      </c>
      <c r="G53" s="101">
        <v>596</v>
      </c>
      <c r="H53" s="101">
        <v>0</v>
      </c>
      <c r="I53" s="101">
        <f>+SUM(K53,+M53,O53+P53)</f>
        <v>27998</v>
      </c>
      <c r="J53" s="102">
        <f>IF(D53&gt;0,I53/D53*100,"-")</f>
        <v>97.915646639155057</v>
      </c>
      <c r="K53" s="101">
        <v>21554</v>
      </c>
      <c r="L53" s="102">
        <f>IF(D53&gt;0,K53/D53*100,"-")</f>
        <v>75.379450234314888</v>
      </c>
      <c r="M53" s="101">
        <v>0</v>
      </c>
      <c r="N53" s="102">
        <f>IF(D53&gt;0,M53/D53*100,"-")</f>
        <v>0</v>
      </c>
      <c r="O53" s="123">
        <v>0</v>
      </c>
      <c r="P53" s="101">
        <f>SUM(Q53:S53)</f>
        <v>6444</v>
      </c>
      <c r="Q53" s="101">
        <v>2835</v>
      </c>
      <c r="R53" s="101">
        <v>3609</v>
      </c>
      <c r="S53" s="101">
        <v>0</v>
      </c>
      <c r="T53" s="102">
        <f>IF(D53&gt;0,P53/D53*100,"-")</f>
        <v>22.536196404840176</v>
      </c>
      <c r="U53" s="101">
        <v>432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31</v>
      </c>
      <c r="B54" s="100" t="s">
        <v>354</v>
      </c>
      <c r="C54" s="99" t="s">
        <v>355</v>
      </c>
      <c r="D54" s="101">
        <f>+SUM(E54,+I54)</f>
        <v>50419</v>
      </c>
      <c r="E54" s="101">
        <f>+SUM(G54+H54)</f>
        <v>357</v>
      </c>
      <c r="F54" s="125">
        <f>IF(D54&gt;0,E54/D54*100,"-")</f>
        <v>0.7080664035383486</v>
      </c>
      <c r="G54" s="101">
        <v>357</v>
      </c>
      <c r="H54" s="101">
        <v>0</v>
      </c>
      <c r="I54" s="101">
        <f>+SUM(K54,+M54,O54+P54)</f>
        <v>50062</v>
      </c>
      <c r="J54" s="102">
        <f>IF(D54&gt;0,I54/D54*100,"-")</f>
        <v>99.291933596461661</v>
      </c>
      <c r="K54" s="101">
        <v>43616</v>
      </c>
      <c r="L54" s="102">
        <f>IF(D54&gt;0,K54/D54*100,"-")</f>
        <v>86.507070747138968</v>
      </c>
      <c r="M54" s="101">
        <v>0</v>
      </c>
      <c r="N54" s="102">
        <f>IF(D54&gt;0,M54/D54*100,"-")</f>
        <v>0</v>
      </c>
      <c r="O54" s="123">
        <v>0</v>
      </c>
      <c r="P54" s="101">
        <f>SUM(Q54:S54)</f>
        <v>6446</v>
      </c>
      <c r="Q54" s="101">
        <v>4777</v>
      </c>
      <c r="R54" s="101">
        <v>1669</v>
      </c>
      <c r="S54" s="101">
        <v>0</v>
      </c>
      <c r="T54" s="102">
        <f>IF(D54&gt;0,P54/D54*100,"-")</f>
        <v>12.784862849322675</v>
      </c>
      <c r="U54" s="101">
        <v>1546</v>
      </c>
      <c r="V54" s="99"/>
      <c r="W54" s="99" t="s">
        <v>263</v>
      </c>
      <c r="X54" s="99"/>
      <c r="Y54" s="99"/>
      <c r="Z54" s="99"/>
      <c r="AA54" s="99"/>
      <c r="AB54" s="99"/>
      <c r="AC54" s="99" t="s">
        <v>263</v>
      </c>
      <c r="AD54" s="206" t="s">
        <v>262</v>
      </c>
      <c r="AE54" s="207"/>
    </row>
    <row r="55" spans="1:31" s="103" customFormat="1" ht="13.5" customHeight="1">
      <c r="A55" s="99" t="s">
        <v>31</v>
      </c>
      <c r="B55" s="100" t="s">
        <v>356</v>
      </c>
      <c r="C55" s="99" t="s">
        <v>357</v>
      </c>
      <c r="D55" s="101">
        <f>+SUM(E55,+I55)</f>
        <v>16459</v>
      </c>
      <c r="E55" s="101">
        <f>+SUM(G55+H55)</f>
        <v>1748</v>
      </c>
      <c r="F55" s="125">
        <f>IF(D55&gt;0,E55/D55*100,"-")</f>
        <v>10.620329303116836</v>
      </c>
      <c r="G55" s="101">
        <v>1748</v>
      </c>
      <c r="H55" s="101">
        <v>0</v>
      </c>
      <c r="I55" s="101">
        <f>+SUM(K55,+M55,O55+P55)</f>
        <v>14711</v>
      </c>
      <c r="J55" s="102">
        <f>IF(D55&gt;0,I55/D55*100,"-")</f>
        <v>89.379670696883167</v>
      </c>
      <c r="K55" s="101">
        <v>0</v>
      </c>
      <c r="L55" s="102">
        <f>IF(D55&gt;0,K55/D55*100,"-")</f>
        <v>0</v>
      </c>
      <c r="M55" s="101">
        <v>0</v>
      </c>
      <c r="N55" s="102">
        <f>IF(D55&gt;0,M55/D55*100,"-")</f>
        <v>0</v>
      </c>
      <c r="O55" s="123">
        <v>1733</v>
      </c>
      <c r="P55" s="101">
        <f>SUM(Q55:S55)</f>
        <v>12978</v>
      </c>
      <c r="Q55" s="101">
        <v>7697</v>
      </c>
      <c r="R55" s="101">
        <v>5281</v>
      </c>
      <c r="S55" s="101">
        <v>0</v>
      </c>
      <c r="T55" s="102">
        <f>IF(D55&gt;0,P55/D55*100,"-")</f>
        <v>78.850476942706109</v>
      </c>
      <c r="U55" s="101">
        <v>318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31</v>
      </c>
      <c r="B56" s="100" t="s">
        <v>358</v>
      </c>
      <c r="C56" s="99" t="s">
        <v>359</v>
      </c>
      <c r="D56" s="101">
        <f>+SUM(E56,+I56)</f>
        <v>21435</v>
      </c>
      <c r="E56" s="101">
        <f>+SUM(G56+H56)</f>
        <v>1065</v>
      </c>
      <c r="F56" s="125">
        <f>IF(D56&gt;0,E56/D56*100,"-")</f>
        <v>4.9685094471658502</v>
      </c>
      <c r="G56" s="101">
        <v>1065</v>
      </c>
      <c r="H56" s="101">
        <v>0</v>
      </c>
      <c r="I56" s="101">
        <f>+SUM(K56,+M56,O56+P56)</f>
        <v>20370</v>
      </c>
      <c r="J56" s="102">
        <f>IF(D56&gt;0,I56/D56*100,"-")</f>
        <v>95.031490552834157</v>
      </c>
      <c r="K56" s="101">
        <v>0</v>
      </c>
      <c r="L56" s="102">
        <f>IF(D56&gt;0,K56/D56*100,"-")</f>
        <v>0</v>
      </c>
      <c r="M56" s="101">
        <v>0</v>
      </c>
      <c r="N56" s="102">
        <f>IF(D56&gt;0,M56/D56*100,"-")</f>
        <v>0</v>
      </c>
      <c r="O56" s="123">
        <v>171</v>
      </c>
      <c r="P56" s="101">
        <f>SUM(Q56:S56)</f>
        <v>20199</v>
      </c>
      <c r="Q56" s="101">
        <v>7507</v>
      </c>
      <c r="R56" s="101">
        <v>12393</v>
      </c>
      <c r="S56" s="101">
        <v>299</v>
      </c>
      <c r="T56" s="102">
        <f>IF(D56&gt;0,P56/D56*100,"-")</f>
        <v>94.233729881035686</v>
      </c>
      <c r="U56" s="101">
        <v>337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>
      <c r="A57" s="99" t="s">
        <v>31</v>
      </c>
      <c r="B57" s="100" t="s">
        <v>360</v>
      </c>
      <c r="C57" s="99" t="s">
        <v>361</v>
      </c>
      <c r="D57" s="101">
        <f>+SUM(E57,+I57)</f>
        <v>43405</v>
      </c>
      <c r="E57" s="101">
        <f>+SUM(G57+H57)</f>
        <v>668</v>
      </c>
      <c r="F57" s="125">
        <f>IF(D57&gt;0,E57/D57*100,"-")</f>
        <v>1.5389932035479783</v>
      </c>
      <c r="G57" s="101">
        <v>668</v>
      </c>
      <c r="H57" s="101">
        <v>0</v>
      </c>
      <c r="I57" s="101">
        <f>+SUM(K57,+M57,O57+P57)</f>
        <v>42737</v>
      </c>
      <c r="J57" s="102">
        <f>IF(D57&gt;0,I57/D57*100,"-")</f>
        <v>98.461006796452025</v>
      </c>
      <c r="K57" s="101">
        <v>31212</v>
      </c>
      <c r="L57" s="102">
        <f>IF(D57&gt;0,K57/D57*100,"-")</f>
        <v>71.908766271166911</v>
      </c>
      <c r="M57" s="101">
        <v>0</v>
      </c>
      <c r="N57" s="102">
        <f>IF(D57&gt;0,M57/D57*100,"-")</f>
        <v>0</v>
      </c>
      <c r="O57" s="123">
        <v>0</v>
      </c>
      <c r="P57" s="101">
        <f>SUM(Q57:S57)</f>
        <v>11525</v>
      </c>
      <c r="Q57" s="101">
        <v>8207</v>
      </c>
      <c r="R57" s="101">
        <v>3318</v>
      </c>
      <c r="S57" s="101">
        <v>0</v>
      </c>
      <c r="T57" s="102">
        <f>IF(D57&gt;0,P57/D57*100,"-")</f>
        <v>26.552240525285104</v>
      </c>
      <c r="U57" s="101">
        <v>1148</v>
      </c>
      <c r="V57" s="99" t="s">
        <v>263</v>
      </c>
      <c r="W57" s="99"/>
      <c r="X57" s="99"/>
      <c r="Y57" s="99"/>
      <c r="Z57" s="99"/>
      <c r="AA57" s="99"/>
      <c r="AB57" s="99"/>
      <c r="AC57" s="99" t="s">
        <v>263</v>
      </c>
      <c r="AD57" s="206" t="s">
        <v>262</v>
      </c>
      <c r="AE57" s="207"/>
    </row>
    <row r="58" spans="1:31" s="103" customFormat="1" ht="13.5" customHeight="1">
      <c r="A58" s="99" t="s">
        <v>31</v>
      </c>
      <c r="B58" s="100" t="s">
        <v>362</v>
      </c>
      <c r="C58" s="99" t="s">
        <v>363</v>
      </c>
      <c r="D58" s="101">
        <f>+SUM(E58,+I58)</f>
        <v>42650</v>
      </c>
      <c r="E58" s="101">
        <f>+SUM(G58+H58)</f>
        <v>269</v>
      </c>
      <c r="F58" s="125">
        <f>IF(D58&gt;0,E58/D58*100,"-")</f>
        <v>0.63071512309495903</v>
      </c>
      <c r="G58" s="101">
        <v>269</v>
      </c>
      <c r="H58" s="101">
        <v>0</v>
      </c>
      <c r="I58" s="101">
        <f>+SUM(K58,+M58,O58+P58)</f>
        <v>42381</v>
      </c>
      <c r="J58" s="102">
        <f>IF(D58&gt;0,I58/D58*100,"-")</f>
        <v>99.369284876905041</v>
      </c>
      <c r="K58" s="101">
        <v>29578</v>
      </c>
      <c r="L58" s="102">
        <f>IF(D58&gt;0,K58/D58*100,"-")</f>
        <v>69.35052754982415</v>
      </c>
      <c r="M58" s="101">
        <v>0</v>
      </c>
      <c r="N58" s="102">
        <f>IF(D58&gt;0,M58/D58*100,"-")</f>
        <v>0</v>
      </c>
      <c r="O58" s="123">
        <v>0</v>
      </c>
      <c r="P58" s="101">
        <f>SUM(Q58:S58)</f>
        <v>12803</v>
      </c>
      <c r="Q58" s="101">
        <v>1097</v>
      </c>
      <c r="R58" s="101">
        <v>11706</v>
      </c>
      <c r="S58" s="101">
        <v>0</v>
      </c>
      <c r="T58" s="102">
        <f>IF(D58&gt;0,P58/D58*100,"-")</f>
        <v>30.018757327080891</v>
      </c>
      <c r="U58" s="101">
        <v>1280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31</v>
      </c>
      <c r="B59" s="100" t="s">
        <v>364</v>
      </c>
      <c r="C59" s="99" t="s">
        <v>365</v>
      </c>
      <c r="D59" s="101">
        <f>+SUM(E59,+I59)</f>
        <v>4539</v>
      </c>
      <c r="E59" s="101">
        <f>+SUM(G59+H59)</f>
        <v>433</v>
      </c>
      <c r="F59" s="125">
        <f>IF(D59&gt;0,E59/D59*100,"-")</f>
        <v>9.5395461555408687</v>
      </c>
      <c r="G59" s="101">
        <v>433</v>
      </c>
      <c r="H59" s="101">
        <v>0</v>
      </c>
      <c r="I59" s="101">
        <f>+SUM(K59,+M59,O59+P59)</f>
        <v>4106</v>
      </c>
      <c r="J59" s="102">
        <f>IF(D59&gt;0,I59/D59*100,"-")</f>
        <v>90.460453844459138</v>
      </c>
      <c r="K59" s="101">
        <v>124</v>
      </c>
      <c r="L59" s="102">
        <f>IF(D59&gt;0,K59/D59*100,"-")</f>
        <v>2.7318792685613569</v>
      </c>
      <c r="M59" s="101">
        <v>0</v>
      </c>
      <c r="N59" s="102">
        <f>IF(D59&gt;0,M59/D59*100,"-")</f>
        <v>0</v>
      </c>
      <c r="O59" s="123">
        <v>1570</v>
      </c>
      <c r="P59" s="101">
        <f>SUM(Q59:S59)</f>
        <v>2412</v>
      </c>
      <c r="Q59" s="101">
        <v>502</v>
      </c>
      <c r="R59" s="101">
        <v>1910</v>
      </c>
      <c r="S59" s="101">
        <v>0</v>
      </c>
      <c r="T59" s="102">
        <f>IF(D59&gt;0,P59/D59*100,"-")</f>
        <v>53.139458030403176</v>
      </c>
      <c r="U59" s="101">
        <v>35</v>
      </c>
      <c r="V59" s="99"/>
      <c r="W59" s="99"/>
      <c r="X59" s="99"/>
      <c r="Y59" s="99" t="s">
        <v>263</v>
      </c>
      <c r="Z59" s="99"/>
      <c r="AA59" s="99"/>
      <c r="AB59" s="99"/>
      <c r="AC59" s="99" t="s">
        <v>263</v>
      </c>
      <c r="AD59" s="206" t="s">
        <v>262</v>
      </c>
      <c r="AE59" s="207"/>
    </row>
    <row r="60" spans="1:31" s="103" customFormat="1" ht="13.5" customHeight="1">
      <c r="A60" s="99" t="s">
        <v>31</v>
      </c>
      <c r="B60" s="100" t="s">
        <v>366</v>
      </c>
      <c r="C60" s="99" t="s">
        <v>367</v>
      </c>
      <c r="D60" s="101">
        <f>+SUM(E60,+I60)</f>
        <v>2959</v>
      </c>
      <c r="E60" s="101">
        <f>+SUM(G60+H60)</f>
        <v>232</v>
      </c>
      <c r="F60" s="125">
        <f>IF(D60&gt;0,E60/D60*100,"-")</f>
        <v>7.8404866508955724</v>
      </c>
      <c r="G60" s="101">
        <v>232</v>
      </c>
      <c r="H60" s="101">
        <v>0</v>
      </c>
      <c r="I60" s="101">
        <f>+SUM(K60,+M60,O60+P60)</f>
        <v>2727</v>
      </c>
      <c r="J60" s="102">
        <f>IF(D60&gt;0,I60/D60*100,"-")</f>
        <v>92.159513349104429</v>
      </c>
      <c r="K60" s="101">
        <v>1401</v>
      </c>
      <c r="L60" s="102">
        <f>IF(D60&gt;0,K60/D60*100,"-")</f>
        <v>47.347076715106454</v>
      </c>
      <c r="M60" s="101">
        <v>0</v>
      </c>
      <c r="N60" s="102">
        <f>IF(D60&gt;0,M60/D60*100,"-")</f>
        <v>0</v>
      </c>
      <c r="O60" s="123">
        <v>214</v>
      </c>
      <c r="P60" s="101">
        <f>SUM(Q60:S60)</f>
        <v>1112</v>
      </c>
      <c r="Q60" s="101">
        <v>579</v>
      </c>
      <c r="R60" s="101">
        <v>533</v>
      </c>
      <c r="S60" s="101">
        <v>0</v>
      </c>
      <c r="T60" s="102">
        <f>IF(D60&gt;0,P60/D60*100,"-")</f>
        <v>37.580263602568436</v>
      </c>
      <c r="U60" s="101">
        <v>14</v>
      </c>
      <c r="V60" s="99"/>
      <c r="W60" s="99"/>
      <c r="X60" s="99"/>
      <c r="Y60" s="99" t="s">
        <v>263</v>
      </c>
      <c r="Z60" s="99"/>
      <c r="AA60" s="99"/>
      <c r="AB60" s="99"/>
      <c r="AC60" s="99" t="s">
        <v>263</v>
      </c>
      <c r="AD60" s="206" t="s">
        <v>262</v>
      </c>
      <c r="AE60" s="207"/>
    </row>
    <row r="61" spans="1:31" s="103" customFormat="1" ht="13.5" customHeight="1">
      <c r="A61" s="99" t="s">
        <v>31</v>
      </c>
      <c r="B61" s="100" t="s">
        <v>368</v>
      </c>
      <c r="C61" s="99" t="s">
        <v>369</v>
      </c>
      <c r="D61" s="101">
        <f>+SUM(E61,+I61)</f>
        <v>1002</v>
      </c>
      <c r="E61" s="101">
        <f>+SUM(G61+H61)</f>
        <v>127</v>
      </c>
      <c r="F61" s="125">
        <f>IF(D61&gt;0,E61/D61*100,"-")</f>
        <v>12.674650698602793</v>
      </c>
      <c r="G61" s="101">
        <v>127</v>
      </c>
      <c r="H61" s="101">
        <v>0</v>
      </c>
      <c r="I61" s="101">
        <f>+SUM(K61,+M61,O61+P61)</f>
        <v>875</v>
      </c>
      <c r="J61" s="102">
        <f>IF(D61&gt;0,I61/D61*100,"-")</f>
        <v>87.32534930139721</v>
      </c>
      <c r="K61" s="101">
        <v>0</v>
      </c>
      <c r="L61" s="102">
        <f>IF(D61&gt;0,K61/D61*100,"-")</f>
        <v>0</v>
      </c>
      <c r="M61" s="101">
        <v>0</v>
      </c>
      <c r="N61" s="102">
        <f>IF(D61&gt;0,M61/D61*100,"-")</f>
        <v>0</v>
      </c>
      <c r="O61" s="123">
        <v>0</v>
      </c>
      <c r="P61" s="101">
        <f>SUM(Q61:S61)</f>
        <v>875</v>
      </c>
      <c r="Q61" s="101">
        <v>127</v>
      </c>
      <c r="R61" s="101">
        <v>748</v>
      </c>
      <c r="S61" s="101">
        <v>0</v>
      </c>
      <c r="T61" s="102">
        <f>IF(D61&gt;0,P61/D61*100,"-")</f>
        <v>87.32534930139721</v>
      </c>
      <c r="U61" s="101">
        <v>18</v>
      </c>
      <c r="V61" s="99"/>
      <c r="W61" s="99"/>
      <c r="X61" s="99"/>
      <c r="Y61" s="99" t="s">
        <v>263</v>
      </c>
      <c r="Z61" s="99"/>
      <c r="AA61" s="99"/>
      <c r="AB61" s="99"/>
      <c r="AC61" s="99" t="s">
        <v>263</v>
      </c>
      <c r="AD61" s="206" t="s">
        <v>262</v>
      </c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61">
    <sortCondition ref="A8:A61"/>
    <sortCondition ref="B8:B61"/>
    <sortCondition ref="C8:C61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愛知県</v>
      </c>
      <c r="B7" s="105" t="str">
        <f>水洗化人口等!B7</f>
        <v>23000</v>
      </c>
      <c r="C7" s="104" t="s">
        <v>199</v>
      </c>
      <c r="D7" s="106">
        <f>SUM(E7,+H7,+K7)</f>
        <v>1161299</v>
      </c>
      <c r="E7" s="106">
        <f>SUM(F7:G7)</f>
        <v>10233</v>
      </c>
      <c r="F7" s="106">
        <f>SUM(F$8:F$207)</f>
        <v>10233</v>
      </c>
      <c r="G7" s="106">
        <f>SUM(G$8:G$207)</f>
        <v>0</v>
      </c>
      <c r="H7" s="106">
        <f>SUM(I7:J7)</f>
        <v>113952</v>
      </c>
      <c r="I7" s="106">
        <f>SUM(I$8:I$207)</f>
        <v>37185</v>
      </c>
      <c r="J7" s="106">
        <f>SUM(J$8:J$207)</f>
        <v>76767</v>
      </c>
      <c r="K7" s="106">
        <f>SUM(L7:M7)</f>
        <v>1037114</v>
      </c>
      <c r="L7" s="106">
        <f>SUM(L$8:L$207)</f>
        <v>34958</v>
      </c>
      <c r="M7" s="106">
        <f>SUM(M$8:M$207)</f>
        <v>1002156</v>
      </c>
      <c r="N7" s="106">
        <f>SUM(O7,+V7,+AC7)</f>
        <v>1161299</v>
      </c>
      <c r="O7" s="106">
        <f>SUM(P7:U7)</f>
        <v>82376</v>
      </c>
      <c r="P7" s="106">
        <f t="shared" ref="P7:U7" si="0">SUM(P$8:P$207)</f>
        <v>65860</v>
      </c>
      <c r="Q7" s="106">
        <f t="shared" si="0"/>
        <v>0</v>
      </c>
      <c r="R7" s="106">
        <f t="shared" si="0"/>
        <v>1442</v>
      </c>
      <c r="S7" s="106">
        <f t="shared" si="0"/>
        <v>15074</v>
      </c>
      <c r="T7" s="106">
        <f t="shared" si="0"/>
        <v>0</v>
      </c>
      <c r="U7" s="106">
        <f t="shared" si="0"/>
        <v>0</v>
      </c>
      <c r="V7" s="106">
        <f>SUM(W7:AB7)</f>
        <v>1078923</v>
      </c>
      <c r="W7" s="106">
        <f t="shared" ref="W7:AB7" si="1">SUM(W$8:W$207)</f>
        <v>918766</v>
      </c>
      <c r="X7" s="106">
        <f t="shared" si="1"/>
        <v>0</v>
      </c>
      <c r="Y7" s="106">
        <f t="shared" si="1"/>
        <v>50423</v>
      </c>
      <c r="Z7" s="106">
        <f t="shared" si="1"/>
        <v>106986</v>
      </c>
      <c r="AA7" s="106">
        <f t="shared" si="1"/>
        <v>2748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25507</v>
      </c>
      <c r="AG7" s="106">
        <f>SUM(AG$8:AG$207)</f>
        <v>24969</v>
      </c>
      <c r="AH7" s="106">
        <f>SUM(AH$8:AH$207)</f>
        <v>0</v>
      </c>
      <c r="AI7" s="106">
        <f>SUM(AI$8:AI$207)</f>
        <v>538</v>
      </c>
      <c r="AJ7" s="106">
        <f>SUM(AK7:AS7)</f>
        <v>42351</v>
      </c>
      <c r="AK7" s="106">
        <f t="shared" ref="AK7:AS7" si="2">SUM(AK$8:AK$207)</f>
        <v>17455</v>
      </c>
      <c r="AL7" s="106">
        <f t="shared" si="2"/>
        <v>431</v>
      </c>
      <c r="AM7" s="106">
        <f t="shared" si="2"/>
        <v>18286</v>
      </c>
      <c r="AN7" s="106">
        <f t="shared" si="2"/>
        <v>1280</v>
      </c>
      <c r="AO7" s="106">
        <f t="shared" si="2"/>
        <v>0</v>
      </c>
      <c r="AP7" s="106">
        <f t="shared" si="2"/>
        <v>0</v>
      </c>
      <c r="AQ7" s="106">
        <f t="shared" si="2"/>
        <v>779</v>
      </c>
      <c r="AR7" s="106">
        <f t="shared" si="2"/>
        <v>2155</v>
      </c>
      <c r="AS7" s="106">
        <f t="shared" si="2"/>
        <v>1965</v>
      </c>
      <c r="AT7" s="106">
        <f>SUM(AU7:AY7)</f>
        <v>1371</v>
      </c>
      <c r="AU7" s="106">
        <f>SUM(AU$8:AU$207)</f>
        <v>504</v>
      </c>
      <c r="AV7" s="106">
        <f>SUM(AV$8:AV$207)</f>
        <v>0</v>
      </c>
      <c r="AW7" s="106">
        <f>SUM(AW$8:AW$207)</f>
        <v>867</v>
      </c>
      <c r="AX7" s="106">
        <f>SUM(AX$8:AX$207)</f>
        <v>0</v>
      </c>
      <c r="AY7" s="106">
        <f>SUM(AY$8:AY$207)</f>
        <v>0</v>
      </c>
      <c r="AZ7" s="106">
        <f>SUM(BA7:BC7)</f>
        <v>907</v>
      </c>
      <c r="BA7" s="106">
        <f>SUM(BA$8:BA$207)</f>
        <v>907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31</v>
      </c>
      <c r="B8" s="111" t="s">
        <v>260</v>
      </c>
      <c r="C8" s="99" t="s">
        <v>261</v>
      </c>
      <c r="D8" s="101">
        <f>SUM(E8,+H8,+K8)</f>
        <v>30010</v>
      </c>
      <c r="E8" s="101">
        <f>SUM(F8:G8)</f>
        <v>8742</v>
      </c>
      <c r="F8" s="101">
        <v>8742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21268</v>
      </c>
      <c r="L8" s="101">
        <v>0</v>
      </c>
      <c r="M8" s="101">
        <v>21268</v>
      </c>
      <c r="N8" s="101">
        <f>SUM(O8,+V8,+AC8)</f>
        <v>30010</v>
      </c>
      <c r="O8" s="101">
        <f>SUM(P8:U8)</f>
        <v>8742</v>
      </c>
      <c r="P8" s="101">
        <v>0</v>
      </c>
      <c r="Q8" s="101">
        <v>0</v>
      </c>
      <c r="R8" s="101">
        <v>0</v>
      </c>
      <c r="S8" s="101">
        <v>8742</v>
      </c>
      <c r="T8" s="101">
        <v>0</v>
      </c>
      <c r="U8" s="101">
        <v>0</v>
      </c>
      <c r="V8" s="101">
        <f>SUM(W8:AB8)</f>
        <v>21268</v>
      </c>
      <c r="W8" s="101">
        <v>0</v>
      </c>
      <c r="X8" s="101">
        <v>0</v>
      </c>
      <c r="Y8" s="101">
        <v>0</v>
      </c>
      <c r="Z8" s="101">
        <v>21268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31</v>
      </c>
      <c r="B9" s="111" t="s">
        <v>264</v>
      </c>
      <c r="C9" s="99" t="s">
        <v>265</v>
      </c>
      <c r="D9" s="101">
        <f>SUM(E9,+H9,+K9)</f>
        <v>51865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51865</v>
      </c>
      <c r="L9" s="101">
        <v>1442</v>
      </c>
      <c r="M9" s="101">
        <v>50423</v>
      </c>
      <c r="N9" s="101">
        <f>SUM(O9,+V9,+AC9)</f>
        <v>51865</v>
      </c>
      <c r="O9" s="101">
        <f>SUM(P9:U9)</f>
        <v>1442</v>
      </c>
      <c r="P9" s="101">
        <v>0</v>
      </c>
      <c r="Q9" s="101">
        <v>0</v>
      </c>
      <c r="R9" s="101">
        <v>1442</v>
      </c>
      <c r="S9" s="101">
        <v>0</v>
      </c>
      <c r="T9" s="101">
        <v>0</v>
      </c>
      <c r="U9" s="101">
        <v>0</v>
      </c>
      <c r="V9" s="101">
        <f>SUM(W9:AB9)</f>
        <v>50423</v>
      </c>
      <c r="W9" s="101">
        <v>0</v>
      </c>
      <c r="X9" s="101">
        <v>0</v>
      </c>
      <c r="Y9" s="101">
        <v>50423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538</v>
      </c>
      <c r="AG9" s="101">
        <v>0</v>
      </c>
      <c r="AH9" s="101">
        <v>0</v>
      </c>
      <c r="AI9" s="101">
        <v>538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31</v>
      </c>
      <c r="B10" s="111" t="s">
        <v>266</v>
      </c>
      <c r="C10" s="99" t="s">
        <v>267</v>
      </c>
      <c r="D10" s="101">
        <f>SUM(E10,+H10,+K10)</f>
        <v>42546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42546</v>
      </c>
      <c r="L10" s="101">
        <v>1910</v>
      </c>
      <c r="M10" s="101">
        <v>40636</v>
      </c>
      <c r="N10" s="101">
        <f>SUM(O10,+V10,+AC10)</f>
        <v>42546</v>
      </c>
      <c r="O10" s="101">
        <f>SUM(P10:U10)</f>
        <v>1910</v>
      </c>
      <c r="P10" s="101">
        <v>1910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40636</v>
      </c>
      <c r="W10" s="101">
        <v>40636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1587</v>
      </c>
      <c r="AG10" s="101">
        <v>1587</v>
      </c>
      <c r="AH10" s="101">
        <v>0</v>
      </c>
      <c r="AI10" s="101">
        <v>0</v>
      </c>
      <c r="AJ10" s="101">
        <f>SUM(AK10:AS10)</f>
        <v>1587</v>
      </c>
      <c r="AK10" s="101">
        <v>0</v>
      </c>
      <c r="AL10" s="101">
        <v>0</v>
      </c>
      <c r="AM10" s="101">
        <v>1587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18</v>
      </c>
      <c r="AU10" s="101">
        <v>0</v>
      </c>
      <c r="AV10" s="101">
        <v>0</v>
      </c>
      <c r="AW10" s="101">
        <v>18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31</v>
      </c>
      <c r="B11" s="111" t="s">
        <v>268</v>
      </c>
      <c r="C11" s="99" t="s">
        <v>269</v>
      </c>
      <c r="D11" s="101">
        <f>SUM(E11,+H11,+K11)</f>
        <v>78598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78598</v>
      </c>
      <c r="L11" s="101">
        <v>9169</v>
      </c>
      <c r="M11" s="101">
        <v>69429</v>
      </c>
      <c r="N11" s="101">
        <f>SUM(O11,+V11,+AC11)</f>
        <v>78598</v>
      </c>
      <c r="O11" s="101">
        <f>SUM(P11:U11)</f>
        <v>9169</v>
      </c>
      <c r="P11" s="101">
        <v>9087</v>
      </c>
      <c r="Q11" s="101">
        <v>0</v>
      </c>
      <c r="R11" s="101">
        <v>0</v>
      </c>
      <c r="S11" s="101">
        <v>82</v>
      </c>
      <c r="T11" s="101">
        <v>0</v>
      </c>
      <c r="U11" s="101">
        <v>0</v>
      </c>
      <c r="V11" s="101">
        <f>SUM(W11:AB11)</f>
        <v>69429</v>
      </c>
      <c r="W11" s="101">
        <v>69147</v>
      </c>
      <c r="X11" s="101">
        <v>0</v>
      </c>
      <c r="Y11" s="101">
        <v>0</v>
      </c>
      <c r="Z11" s="101">
        <v>282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2596</v>
      </c>
      <c r="AG11" s="101">
        <v>2596</v>
      </c>
      <c r="AH11" s="101">
        <v>0</v>
      </c>
      <c r="AI11" s="101">
        <v>0</v>
      </c>
      <c r="AJ11" s="101">
        <f>SUM(AK11:AS11)</f>
        <v>2596</v>
      </c>
      <c r="AK11" s="101">
        <v>0</v>
      </c>
      <c r="AL11" s="101">
        <v>0</v>
      </c>
      <c r="AM11" s="101">
        <v>2596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31</v>
      </c>
      <c r="B12" s="111" t="s">
        <v>270</v>
      </c>
      <c r="C12" s="99" t="s">
        <v>271</v>
      </c>
      <c r="D12" s="101">
        <f>SUM(E12,+H12,+K12)</f>
        <v>30203</v>
      </c>
      <c r="E12" s="101">
        <f>SUM(F12:G12)</f>
        <v>0</v>
      </c>
      <c r="F12" s="101">
        <v>0</v>
      </c>
      <c r="G12" s="101">
        <v>0</v>
      </c>
      <c r="H12" s="101">
        <f>SUM(I12:J12)</f>
        <v>30203</v>
      </c>
      <c r="I12" s="101">
        <v>2932</v>
      </c>
      <c r="J12" s="101">
        <v>27271</v>
      </c>
      <c r="K12" s="101">
        <f>SUM(L12:M12)</f>
        <v>0</v>
      </c>
      <c r="L12" s="101">
        <v>0</v>
      </c>
      <c r="M12" s="101">
        <v>0</v>
      </c>
      <c r="N12" s="101">
        <f>SUM(O12,+V12,+AC12)</f>
        <v>30203</v>
      </c>
      <c r="O12" s="101">
        <f>SUM(P12:U12)</f>
        <v>2932</v>
      </c>
      <c r="P12" s="101">
        <v>2932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27271</v>
      </c>
      <c r="W12" s="101">
        <v>27271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518</v>
      </c>
      <c r="AG12" s="101">
        <v>518</v>
      </c>
      <c r="AH12" s="101">
        <v>0</v>
      </c>
      <c r="AI12" s="101">
        <v>0</v>
      </c>
      <c r="AJ12" s="101">
        <f>SUM(AK12:AS12)</f>
        <v>518</v>
      </c>
      <c r="AK12" s="101">
        <v>0</v>
      </c>
      <c r="AL12" s="101">
        <v>0</v>
      </c>
      <c r="AM12" s="101">
        <v>0</v>
      </c>
      <c r="AN12" s="101">
        <v>518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31</v>
      </c>
      <c r="B13" s="111" t="s">
        <v>272</v>
      </c>
      <c r="C13" s="99" t="s">
        <v>273</v>
      </c>
      <c r="D13" s="101">
        <f>SUM(E13,+H13,+K13)</f>
        <v>18934</v>
      </c>
      <c r="E13" s="101">
        <f>SUM(F13:G13)</f>
        <v>0</v>
      </c>
      <c r="F13" s="101">
        <v>0</v>
      </c>
      <c r="G13" s="101">
        <v>0</v>
      </c>
      <c r="H13" s="101">
        <f>SUM(I13:J13)</f>
        <v>1378</v>
      </c>
      <c r="I13" s="101">
        <v>1378</v>
      </c>
      <c r="J13" s="101">
        <v>0</v>
      </c>
      <c r="K13" s="101">
        <f>SUM(L13:M13)</f>
        <v>17556</v>
      </c>
      <c r="L13" s="101">
        <v>0</v>
      </c>
      <c r="M13" s="101">
        <v>17556</v>
      </c>
      <c r="N13" s="101">
        <f>SUM(O13,+V13,+AC13)</f>
        <v>18934</v>
      </c>
      <c r="O13" s="101">
        <f>SUM(P13:U13)</f>
        <v>1378</v>
      </c>
      <c r="P13" s="101">
        <v>1378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17556</v>
      </c>
      <c r="W13" s="101">
        <v>17556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606</v>
      </c>
      <c r="AG13" s="101">
        <v>606</v>
      </c>
      <c r="AH13" s="101">
        <v>0</v>
      </c>
      <c r="AI13" s="101">
        <v>0</v>
      </c>
      <c r="AJ13" s="101">
        <f>SUM(AK13:AS13)</f>
        <v>606</v>
      </c>
      <c r="AK13" s="101">
        <v>0</v>
      </c>
      <c r="AL13" s="101">
        <v>0</v>
      </c>
      <c r="AM13" s="101">
        <v>78</v>
      </c>
      <c r="AN13" s="101">
        <v>0</v>
      </c>
      <c r="AO13" s="101">
        <v>0</v>
      </c>
      <c r="AP13" s="101">
        <v>0</v>
      </c>
      <c r="AQ13" s="101">
        <v>0</v>
      </c>
      <c r="AR13" s="101">
        <v>528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31</v>
      </c>
      <c r="B14" s="111" t="s">
        <v>274</v>
      </c>
      <c r="C14" s="99" t="s">
        <v>275</v>
      </c>
      <c r="D14" s="101">
        <f>SUM(E14,+H14,+K14)</f>
        <v>53747</v>
      </c>
      <c r="E14" s="101">
        <f>SUM(F14:G14)</f>
        <v>548</v>
      </c>
      <c r="F14" s="101">
        <v>548</v>
      </c>
      <c r="G14" s="101">
        <v>0</v>
      </c>
      <c r="H14" s="101">
        <f>SUM(I14:J14)</f>
        <v>5221</v>
      </c>
      <c r="I14" s="101">
        <v>5221</v>
      </c>
      <c r="J14" s="101">
        <v>0</v>
      </c>
      <c r="K14" s="101">
        <f>SUM(L14:M14)</f>
        <v>47978</v>
      </c>
      <c r="L14" s="101">
        <v>0</v>
      </c>
      <c r="M14" s="101">
        <v>47978</v>
      </c>
      <c r="N14" s="101">
        <f>SUM(O14,+V14,+AC14)</f>
        <v>53747</v>
      </c>
      <c r="O14" s="101">
        <f>SUM(P14:U14)</f>
        <v>5769</v>
      </c>
      <c r="P14" s="101">
        <v>5769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47978</v>
      </c>
      <c r="W14" s="101">
        <v>47978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135</v>
      </c>
      <c r="AG14" s="101">
        <v>135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135</v>
      </c>
      <c r="AU14" s="101">
        <v>135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31</v>
      </c>
      <c r="B15" s="111" t="s">
        <v>276</v>
      </c>
      <c r="C15" s="99" t="s">
        <v>277</v>
      </c>
      <c r="D15" s="101">
        <f>SUM(E15,+H15,+K15)</f>
        <v>19922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19922</v>
      </c>
      <c r="L15" s="101">
        <v>1140</v>
      </c>
      <c r="M15" s="101">
        <v>18782</v>
      </c>
      <c r="N15" s="101">
        <f>SUM(O15,+V15,+AC15)</f>
        <v>19922</v>
      </c>
      <c r="O15" s="101">
        <f>SUM(P15:U15)</f>
        <v>1140</v>
      </c>
      <c r="P15" s="101">
        <v>0</v>
      </c>
      <c r="Q15" s="101">
        <v>0</v>
      </c>
      <c r="R15" s="101">
        <v>0</v>
      </c>
      <c r="S15" s="101">
        <v>1140</v>
      </c>
      <c r="T15" s="101">
        <v>0</v>
      </c>
      <c r="U15" s="101">
        <v>0</v>
      </c>
      <c r="V15" s="101">
        <f>SUM(W15:AB15)</f>
        <v>18782</v>
      </c>
      <c r="W15" s="101">
        <v>0</v>
      </c>
      <c r="X15" s="101">
        <v>0</v>
      </c>
      <c r="Y15" s="101">
        <v>0</v>
      </c>
      <c r="Z15" s="101">
        <v>18782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31</v>
      </c>
      <c r="B16" s="111" t="s">
        <v>278</v>
      </c>
      <c r="C16" s="99" t="s">
        <v>279</v>
      </c>
      <c r="D16" s="101">
        <f>SUM(E16,+H16,+K16)</f>
        <v>22774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22774</v>
      </c>
      <c r="L16" s="101">
        <v>922</v>
      </c>
      <c r="M16" s="101">
        <v>21852</v>
      </c>
      <c r="N16" s="101">
        <f>SUM(O16,+V16,+AC16)</f>
        <v>22774</v>
      </c>
      <c r="O16" s="101">
        <f>SUM(P16:U16)</f>
        <v>922</v>
      </c>
      <c r="P16" s="101">
        <v>922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21852</v>
      </c>
      <c r="W16" s="101">
        <v>21852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1149</v>
      </c>
      <c r="AG16" s="101">
        <v>1149</v>
      </c>
      <c r="AH16" s="101">
        <v>0</v>
      </c>
      <c r="AI16" s="101">
        <v>0</v>
      </c>
      <c r="AJ16" s="101">
        <f>SUM(AK16:AS16)</f>
        <v>16051</v>
      </c>
      <c r="AK16" s="101">
        <v>14988</v>
      </c>
      <c r="AL16" s="101">
        <v>0</v>
      </c>
      <c r="AM16" s="101">
        <v>1063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136</v>
      </c>
      <c r="AU16" s="101">
        <v>86</v>
      </c>
      <c r="AV16" s="101">
        <v>0</v>
      </c>
      <c r="AW16" s="101">
        <v>50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31</v>
      </c>
      <c r="B17" s="111" t="s">
        <v>280</v>
      </c>
      <c r="C17" s="99" t="s">
        <v>281</v>
      </c>
      <c r="D17" s="101">
        <f>SUM(E17,+H17,+K17)</f>
        <v>17083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17083</v>
      </c>
      <c r="L17" s="101">
        <v>1054</v>
      </c>
      <c r="M17" s="101">
        <v>16029</v>
      </c>
      <c r="N17" s="101">
        <f>SUM(O17,+V17,+AC17)</f>
        <v>17083</v>
      </c>
      <c r="O17" s="101">
        <f>SUM(P17:U17)</f>
        <v>1054</v>
      </c>
      <c r="P17" s="101">
        <v>0</v>
      </c>
      <c r="Q17" s="101">
        <v>0</v>
      </c>
      <c r="R17" s="101">
        <v>0</v>
      </c>
      <c r="S17" s="101">
        <v>1054</v>
      </c>
      <c r="T17" s="101">
        <v>0</v>
      </c>
      <c r="U17" s="101">
        <v>0</v>
      </c>
      <c r="V17" s="101">
        <f>SUM(W17:AB17)</f>
        <v>16029</v>
      </c>
      <c r="W17" s="101">
        <v>0</v>
      </c>
      <c r="X17" s="101">
        <v>0</v>
      </c>
      <c r="Y17" s="101">
        <v>0</v>
      </c>
      <c r="Z17" s="101">
        <v>16029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31</v>
      </c>
      <c r="B18" s="111" t="s">
        <v>282</v>
      </c>
      <c r="C18" s="99" t="s">
        <v>283</v>
      </c>
      <c r="D18" s="101">
        <f>SUM(E18,+H18,+K18)</f>
        <v>20117</v>
      </c>
      <c r="E18" s="101">
        <f>SUM(F18:G18)</f>
        <v>0</v>
      </c>
      <c r="F18" s="101">
        <v>0</v>
      </c>
      <c r="G18" s="101">
        <v>0</v>
      </c>
      <c r="H18" s="101">
        <f>SUM(I18:J18)</f>
        <v>20117</v>
      </c>
      <c r="I18" s="101">
        <v>828</v>
      </c>
      <c r="J18" s="101">
        <v>19289</v>
      </c>
      <c r="K18" s="101">
        <f>SUM(L18:M18)</f>
        <v>0</v>
      </c>
      <c r="L18" s="101">
        <v>0</v>
      </c>
      <c r="M18" s="101">
        <v>0</v>
      </c>
      <c r="N18" s="101">
        <f>SUM(O18,+V18,+AC18)</f>
        <v>20117</v>
      </c>
      <c r="O18" s="101">
        <f>SUM(P18:U18)</f>
        <v>828</v>
      </c>
      <c r="P18" s="101">
        <v>497</v>
      </c>
      <c r="Q18" s="101">
        <v>0</v>
      </c>
      <c r="R18" s="101">
        <v>0</v>
      </c>
      <c r="S18" s="101">
        <v>331</v>
      </c>
      <c r="T18" s="101">
        <v>0</v>
      </c>
      <c r="U18" s="101">
        <v>0</v>
      </c>
      <c r="V18" s="101">
        <f>SUM(W18:AB18)</f>
        <v>19289</v>
      </c>
      <c r="W18" s="101">
        <v>11573</v>
      </c>
      <c r="X18" s="101">
        <v>0</v>
      </c>
      <c r="Y18" s="101">
        <v>0</v>
      </c>
      <c r="Z18" s="101">
        <v>7716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114</v>
      </c>
      <c r="AG18" s="101">
        <v>114</v>
      </c>
      <c r="AH18" s="101">
        <v>0</v>
      </c>
      <c r="AI18" s="101">
        <v>0</v>
      </c>
      <c r="AJ18" s="101">
        <f>SUM(AK18:AS18)</f>
        <v>143</v>
      </c>
      <c r="AK18" s="101">
        <v>143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114</v>
      </c>
      <c r="AU18" s="101">
        <v>114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31</v>
      </c>
      <c r="B19" s="111" t="s">
        <v>284</v>
      </c>
      <c r="C19" s="99" t="s">
        <v>285</v>
      </c>
      <c r="D19" s="101">
        <f>SUM(E19,+H19,+K19)</f>
        <v>110018</v>
      </c>
      <c r="E19" s="101">
        <f>SUM(F19:G19)</f>
        <v>463</v>
      </c>
      <c r="F19" s="101">
        <v>463</v>
      </c>
      <c r="G19" s="101">
        <v>0</v>
      </c>
      <c r="H19" s="101">
        <f>SUM(I19:J19)</f>
        <v>5696</v>
      </c>
      <c r="I19" s="101">
        <v>5696</v>
      </c>
      <c r="J19" s="101">
        <v>0</v>
      </c>
      <c r="K19" s="101">
        <f>SUM(L19:M19)</f>
        <v>103859</v>
      </c>
      <c r="L19" s="101">
        <v>0</v>
      </c>
      <c r="M19" s="101">
        <v>103859</v>
      </c>
      <c r="N19" s="101">
        <f>SUM(O19,+V19,+AC19)</f>
        <v>110018</v>
      </c>
      <c r="O19" s="101">
        <f>SUM(P19:U19)</f>
        <v>6159</v>
      </c>
      <c r="P19" s="101">
        <v>6159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103859</v>
      </c>
      <c r="W19" s="101">
        <v>103859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1952</v>
      </c>
      <c r="AG19" s="101">
        <v>1952</v>
      </c>
      <c r="AH19" s="101">
        <v>0</v>
      </c>
      <c r="AI19" s="101">
        <v>0</v>
      </c>
      <c r="AJ19" s="101">
        <f>SUM(AK19:AS19)</f>
        <v>1952</v>
      </c>
      <c r="AK19" s="101">
        <v>0</v>
      </c>
      <c r="AL19" s="101">
        <v>0</v>
      </c>
      <c r="AM19" s="101">
        <v>1910</v>
      </c>
      <c r="AN19" s="101">
        <v>0</v>
      </c>
      <c r="AO19" s="101">
        <v>0</v>
      </c>
      <c r="AP19" s="101">
        <v>0</v>
      </c>
      <c r="AQ19" s="101">
        <v>0</v>
      </c>
      <c r="AR19" s="101">
        <v>42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348</v>
      </c>
      <c r="BA19" s="101">
        <v>348</v>
      </c>
      <c r="BB19" s="101">
        <v>0</v>
      </c>
      <c r="BC19" s="101">
        <v>0</v>
      </c>
    </row>
    <row r="20" spans="1:55" s="103" customFormat="1" ht="13.5" customHeight="1">
      <c r="A20" s="113" t="s">
        <v>31</v>
      </c>
      <c r="B20" s="111" t="s">
        <v>286</v>
      </c>
      <c r="C20" s="99" t="s">
        <v>287</v>
      </c>
      <c r="D20" s="101">
        <f>SUM(E20,+H20,+K20)</f>
        <v>31767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31767</v>
      </c>
      <c r="L20" s="101">
        <v>1467</v>
      </c>
      <c r="M20" s="101">
        <v>30300</v>
      </c>
      <c r="N20" s="101">
        <f>SUM(O20,+V20,+AC20)</f>
        <v>31767</v>
      </c>
      <c r="O20" s="101">
        <f>SUM(P20:U20)</f>
        <v>1467</v>
      </c>
      <c r="P20" s="101">
        <v>1467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30300</v>
      </c>
      <c r="W20" s="101">
        <v>30300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1017</v>
      </c>
      <c r="AG20" s="101">
        <v>1017</v>
      </c>
      <c r="AH20" s="101">
        <v>0</v>
      </c>
      <c r="AI20" s="101">
        <v>0</v>
      </c>
      <c r="AJ20" s="101">
        <f>SUM(AK20:AS20)</f>
        <v>1017</v>
      </c>
      <c r="AK20" s="101">
        <v>0</v>
      </c>
      <c r="AL20" s="101">
        <v>0</v>
      </c>
      <c r="AM20" s="101">
        <v>1017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132</v>
      </c>
      <c r="AU20" s="101">
        <v>0</v>
      </c>
      <c r="AV20" s="101">
        <v>0</v>
      </c>
      <c r="AW20" s="101">
        <v>132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31</v>
      </c>
      <c r="B21" s="111" t="s">
        <v>288</v>
      </c>
      <c r="C21" s="99" t="s">
        <v>289</v>
      </c>
      <c r="D21" s="101">
        <f>SUM(E21,+H21,+K21)</f>
        <v>36734</v>
      </c>
      <c r="E21" s="101">
        <f>SUM(F21:G21)</f>
        <v>0</v>
      </c>
      <c r="F21" s="101">
        <v>0</v>
      </c>
      <c r="G21" s="101">
        <v>0</v>
      </c>
      <c r="H21" s="101">
        <f>SUM(I21:J21)</f>
        <v>2339</v>
      </c>
      <c r="I21" s="101">
        <v>2339</v>
      </c>
      <c r="J21" s="101">
        <v>0</v>
      </c>
      <c r="K21" s="101">
        <f>SUM(L21:M21)</f>
        <v>34395</v>
      </c>
      <c r="L21" s="101">
        <v>0</v>
      </c>
      <c r="M21" s="101">
        <v>34395</v>
      </c>
      <c r="N21" s="101">
        <f>SUM(O21,+V21,+AC21)</f>
        <v>36734</v>
      </c>
      <c r="O21" s="101">
        <f>SUM(P21:U21)</f>
        <v>2339</v>
      </c>
      <c r="P21" s="101">
        <v>2339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34395</v>
      </c>
      <c r="W21" s="101">
        <v>34395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1517</v>
      </c>
      <c r="AG21" s="101">
        <v>1517</v>
      </c>
      <c r="AH21" s="101">
        <v>0</v>
      </c>
      <c r="AI21" s="101">
        <v>0</v>
      </c>
      <c r="AJ21" s="101">
        <f>SUM(AK21:AS21)</f>
        <v>1517</v>
      </c>
      <c r="AK21" s="101">
        <v>0</v>
      </c>
      <c r="AL21" s="101">
        <v>0</v>
      </c>
      <c r="AM21" s="101">
        <v>1517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31</v>
      </c>
      <c r="B22" s="111" t="s">
        <v>290</v>
      </c>
      <c r="C22" s="99" t="s">
        <v>291</v>
      </c>
      <c r="D22" s="101">
        <f>SUM(E22,+H22,+K22)</f>
        <v>17552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17552</v>
      </c>
      <c r="L22" s="101">
        <v>1972</v>
      </c>
      <c r="M22" s="101">
        <v>15580</v>
      </c>
      <c r="N22" s="101">
        <f>SUM(O22,+V22,+AC22)</f>
        <v>17552</v>
      </c>
      <c r="O22" s="101">
        <f>SUM(P22:U22)</f>
        <v>1972</v>
      </c>
      <c r="P22" s="101">
        <v>0</v>
      </c>
      <c r="Q22" s="101">
        <v>0</v>
      </c>
      <c r="R22" s="101">
        <v>0</v>
      </c>
      <c r="S22" s="101">
        <v>1972</v>
      </c>
      <c r="T22" s="101">
        <v>0</v>
      </c>
      <c r="U22" s="101">
        <v>0</v>
      </c>
      <c r="V22" s="101">
        <f>SUM(W22:AB22)</f>
        <v>15580</v>
      </c>
      <c r="W22" s="101">
        <v>0</v>
      </c>
      <c r="X22" s="101">
        <v>0</v>
      </c>
      <c r="Y22" s="101">
        <v>0</v>
      </c>
      <c r="Z22" s="101">
        <v>15580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31</v>
      </c>
      <c r="B23" s="111" t="s">
        <v>292</v>
      </c>
      <c r="C23" s="99" t="s">
        <v>293</v>
      </c>
      <c r="D23" s="101">
        <f>SUM(E23,+H23,+K23)</f>
        <v>15484</v>
      </c>
      <c r="E23" s="101">
        <f>SUM(F23:G23)</f>
        <v>0</v>
      </c>
      <c r="F23" s="101">
        <v>0</v>
      </c>
      <c r="G23" s="101">
        <v>0</v>
      </c>
      <c r="H23" s="101">
        <f>SUM(I23:J23)</f>
        <v>1329</v>
      </c>
      <c r="I23" s="101">
        <v>1329</v>
      </c>
      <c r="J23" s="101">
        <v>0</v>
      </c>
      <c r="K23" s="101">
        <f>SUM(L23:M23)</f>
        <v>14155</v>
      </c>
      <c r="L23" s="101">
        <v>0</v>
      </c>
      <c r="M23" s="101">
        <v>14155</v>
      </c>
      <c r="N23" s="101">
        <f>SUM(O23,+V23,+AC23)</f>
        <v>15484</v>
      </c>
      <c r="O23" s="101">
        <f>SUM(P23:U23)</f>
        <v>1329</v>
      </c>
      <c r="P23" s="101">
        <v>1329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14155</v>
      </c>
      <c r="W23" s="101">
        <v>14155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418</v>
      </c>
      <c r="AG23" s="101">
        <v>418</v>
      </c>
      <c r="AH23" s="101">
        <v>0</v>
      </c>
      <c r="AI23" s="101">
        <v>0</v>
      </c>
      <c r="AJ23" s="101">
        <f>SUM(AK23:AS23)</f>
        <v>418</v>
      </c>
      <c r="AK23" s="101">
        <v>0</v>
      </c>
      <c r="AL23" s="101">
        <v>0</v>
      </c>
      <c r="AM23" s="101">
        <v>43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375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31</v>
      </c>
      <c r="B24" s="111" t="s">
        <v>294</v>
      </c>
      <c r="C24" s="99" t="s">
        <v>295</v>
      </c>
      <c r="D24" s="101">
        <f>SUM(E24,+H24,+K24)</f>
        <v>25254</v>
      </c>
      <c r="E24" s="101">
        <f>SUM(F24:G24)</f>
        <v>0</v>
      </c>
      <c r="F24" s="101">
        <v>0</v>
      </c>
      <c r="G24" s="101">
        <v>0</v>
      </c>
      <c r="H24" s="101">
        <f>SUM(I24:J24)</f>
        <v>1860</v>
      </c>
      <c r="I24" s="101">
        <v>1860</v>
      </c>
      <c r="J24" s="101">
        <v>0</v>
      </c>
      <c r="K24" s="101">
        <f>SUM(L24:M24)</f>
        <v>23394</v>
      </c>
      <c r="L24" s="101">
        <v>0</v>
      </c>
      <c r="M24" s="101">
        <v>23394</v>
      </c>
      <c r="N24" s="101">
        <f>SUM(O24,+V24,+AC24)</f>
        <v>25254</v>
      </c>
      <c r="O24" s="101">
        <f>SUM(P24:U24)</f>
        <v>1860</v>
      </c>
      <c r="P24" s="101">
        <v>1860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23394</v>
      </c>
      <c r="W24" s="101">
        <v>23394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798</v>
      </c>
      <c r="AG24" s="101">
        <v>798</v>
      </c>
      <c r="AH24" s="101">
        <v>0</v>
      </c>
      <c r="AI24" s="101">
        <v>0</v>
      </c>
      <c r="AJ24" s="101">
        <f>SUM(AK24:AS24)</f>
        <v>798</v>
      </c>
      <c r="AK24" s="101">
        <v>0</v>
      </c>
      <c r="AL24" s="101">
        <v>0</v>
      </c>
      <c r="AM24" s="101">
        <v>102</v>
      </c>
      <c r="AN24" s="101">
        <v>0</v>
      </c>
      <c r="AO24" s="101">
        <v>0</v>
      </c>
      <c r="AP24" s="101">
        <v>0</v>
      </c>
      <c r="AQ24" s="101">
        <v>0</v>
      </c>
      <c r="AR24" s="101">
        <v>696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31</v>
      </c>
      <c r="B25" s="111" t="s">
        <v>296</v>
      </c>
      <c r="C25" s="99" t="s">
        <v>297</v>
      </c>
      <c r="D25" s="101">
        <f>SUM(E25,+H25,+K25)</f>
        <v>38157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38157</v>
      </c>
      <c r="L25" s="101">
        <v>2063</v>
      </c>
      <c r="M25" s="101">
        <v>36094</v>
      </c>
      <c r="N25" s="101">
        <f>SUM(O25,+V25,+AC25)</f>
        <v>38157</v>
      </c>
      <c r="O25" s="101">
        <f>SUM(P25:U25)</f>
        <v>2063</v>
      </c>
      <c r="P25" s="101">
        <v>2063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36094</v>
      </c>
      <c r="W25" s="101">
        <v>36094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1035</v>
      </c>
      <c r="AG25" s="101">
        <v>1035</v>
      </c>
      <c r="AH25" s="101">
        <v>0</v>
      </c>
      <c r="AI25" s="101">
        <v>0</v>
      </c>
      <c r="AJ25" s="101">
        <f>SUM(AK25:AS25)</f>
        <v>1035</v>
      </c>
      <c r="AK25" s="101">
        <v>0</v>
      </c>
      <c r="AL25" s="101">
        <v>0</v>
      </c>
      <c r="AM25" s="101">
        <v>106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929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31</v>
      </c>
      <c r="B26" s="111" t="s">
        <v>298</v>
      </c>
      <c r="C26" s="99" t="s">
        <v>299</v>
      </c>
      <c r="D26" s="101">
        <f>SUM(E26,+H26,+K26)</f>
        <v>22859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22859</v>
      </c>
      <c r="L26" s="101">
        <v>1097</v>
      </c>
      <c r="M26" s="101">
        <v>21762</v>
      </c>
      <c r="N26" s="101">
        <f>SUM(O26,+V26,+AC26)</f>
        <v>22859</v>
      </c>
      <c r="O26" s="101">
        <f>SUM(P26:U26)</f>
        <v>1097</v>
      </c>
      <c r="P26" s="101">
        <v>1097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21762</v>
      </c>
      <c r="W26" s="101">
        <v>21762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842</v>
      </c>
      <c r="AG26" s="101">
        <v>842</v>
      </c>
      <c r="AH26" s="101">
        <v>0</v>
      </c>
      <c r="AI26" s="101">
        <v>0</v>
      </c>
      <c r="AJ26" s="101">
        <f>SUM(AK26:AS26)</f>
        <v>842</v>
      </c>
      <c r="AK26" s="101">
        <v>0</v>
      </c>
      <c r="AL26" s="101">
        <v>0</v>
      </c>
      <c r="AM26" s="101">
        <v>842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31</v>
      </c>
      <c r="B27" s="111" t="s">
        <v>300</v>
      </c>
      <c r="C27" s="99" t="s">
        <v>301</v>
      </c>
      <c r="D27" s="101">
        <f>SUM(E27,+H27,+K27)</f>
        <v>44977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44977</v>
      </c>
      <c r="L27" s="101">
        <v>2648</v>
      </c>
      <c r="M27" s="101">
        <v>42329</v>
      </c>
      <c r="N27" s="101">
        <f>SUM(O27,+V27,+AC27)</f>
        <v>44977</v>
      </c>
      <c r="O27" s="101">
        <f>SUM(P27:U27)</f>
        <v>2648</v>
      </c>
      <c r="P27" s="101">
        <v>2648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42329</v>
      </c>
      <c r="W27" s="101">
        <v>42329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1773</v>
      </c>
      <c r="AG27" s="101">
        <v>1773</v>
      </c>
      <c r="AH27" s="101">
        <v>0</v>
      </c>
      <c r="AI27" s="101">
        <v>0</v>
      </c>
      <c r="AJ27" s="101">
        <f>SUM(AK27:AS27)</f>
        <v>1773</v>
      </c>
      <c r="AK27" s="101">
        <v>0</v>
      </c>
      <c r="AL27" s="101">
        <v>0</v>
      </c>
      <c r="AM27" s="101">
        <v>1773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195</v>
      </c>
      <c r="AU27" s="101">
        <v>0</v>
      </c>
      <c r="AV27" s="101">
        <v>0</v>
      </c>
      <c r="AW27" s="101">
        <v>195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31</v>
      </c>
      <c r="B28" s="111" t="s">
        <v>302</v>
      </c>
      <c r="C28" s="99" t="s">
        <v>303</v>
      </c>
      <c r="D28" s="101">
        <f>SUM(E28,+H28,+K28)</f>
        <v>15206</v>
      </c>
      <c r="E28" s="101">
        <f>SUM(F28:G28)</f>
        <v>0</v>
      </c>
      <c r="F28" s="101">
        <v>0</v>
      </c>
      <c r="G28" s="101">
        <v>0</v>
      </c>
      <c r="H28" s="101">
        <f>SUM(I28:J28)</f>
        <v>1310</v>
      </c>
      <c r="I28" s="101">
        <v>1310</v>
      </c>
      <c r="J28" s="101">
        <v>0</v>
      </c>
      <c r="K28" s="101">
        <f>SUM(L28:M28)</f>
        <v>13896</v>
      </c>
      <c r="L28" s="101">
        <v>0</v>
      </c>
      <c r="M28" s="101">
        <v>13896</v>
      </c>
      <c r="N28" s="101">
        <f>SUM(O28,+V28,+AC28)</f>
        <v>15206</v>
      </c>
      <c r="O28" s="101">
        <f>SUM(P28:U28)</f>
        <v>1310</v>
      </c>
      <c r="P28" s="101">
        <v>0</v>
      </c>
      <c r="Q28" s="101">
        <v>0</v>
      </c>
      <c r="R28" s="101">
        <v>0</v>
      </c>
      <c r="S28" s="101">
        <v>1310</v>
      </c>
      <c r="T28" s="101">
        <v>0</v>
      </c>
      <c r="U28" s="101">
        <v>0</v>
      </c>
      <c r="V28" s="101">
        <f>SUM(W28:AB28)</f>
        <v>13896</v>
      </c>
      <c r="W28" s="101">
        <v>0</v>
      </c>
      <c r="X28" s="101">
        <v>0</v>
      </c>
      <c r="Y28" s="101">
        <v>0</v>
      </c>
      <c r="Z28" s="101">
        <v>13896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31</v>
      </c>
      <c r="B29" s="111" t="s">
        <v>304</v>
      </c>
      <c r="C29" s="99" t="s">
        <v>305</v>
      </c>
      <c r="D29" s="101">
        <f>SUM(E29,+H29,+K29)</f>
        <v>19962</v>
      </c>
      <c r="E29" s="101">
        <f>SUM(F29:G29)</f>
        <v>0</v>
      </c>
      <c r="F29" s="101">
        <v>0</v>
      </c>
      <c r="G29" s="101">
        <v>0</v>
      </c>
      <c r="H29" s="101">
        <f>SUM(I29:J29)</f>
        <v>1890</v>
      </c>
      <c r="I29" s="101">
        <v>1890</v>
      </c>
      <c r="J29" s="101">
        <v>0</v>
      </c>
      <c r="K29" s="101">
        <f>SUM(L29:M29)</f>
        <v>18072</v>
      </c>
      <c r="L29" s="101">
        <v>0</v>
      </c>
      <c r="M29" s="101">
        <v>18072</v>
      </c>
      <c r="N29" s="101">
        <f>SUM(O29,+V29,+AC29)</f>
        <v>19962</v>
      </c>
      <c r="O29" s="101">
        <f>SUM(P29:U29)</f>
        <v>1890</v>
      </c>
      <c r="P29" s="101">
        <v>1890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18072</v>
      </c>
      <c r="W29" s="101">
        <v>18072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181</v>
      </c>
      <c r="AG29" s="101">
        <v>181</v>
      </c>
      <c r="AH29" s="101">
        <v>0</v>
      </c>
      <c r="AI29" s="101">
        <v>0</v>
      </c>
      <c r="AJ29" s="101">
        <f>SUM(AK29:AS29)</f>
        <v>470</v>
      </c>
      <c r="AK29" s="101">
        <v>326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144</v>
      </c>
      <c r="AR29" s="101">
        <v>0</v>
      </c>
      <c r="AS29" s="101">
        <v>0</v>
      </c>
      <c r="AT29" s="101">
        <f>SUM(AU29:AY29)</f>
        <v>37</v>
      </c>
      <c r="AU29" s="101">
        <v>37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31</v>
      </c>
      <c r="B30" s="111" t="s">
        <v>306</v>
      </c>
      <c r="C30" s="99" t="s">
        <v>307</v>
      </c>
      <c r="D30" s="101">
        <f>SUM(E30,+H30,+K30)</f>
        <v>15392</v>
      </c>
      <c r="E30" s="101">
        <f>SUM(F30:G30)</f>
        <v>0</v>
      </c>
      <c r="F30" s="101">
        <v>0</v>
      </c>
      <c r="G30" s="101">
        <v>0</v>
      </c>
      <c r="H30" s="101">
        <f>SUM(I30:J30)</f>
        <v>1034</v>
      </c>
      <c r="I30" s="101">
        <v>1034</v>
      </c>
      <c r="J30" s="101">
        <v>0</v>
      </c>
      <c r="K30" s="101">
        <f>SUM(L30:M30)</f>
        <v>14358</v>
      </c>
      <c r="L30" s="101">
        <v>0</v>
      </c>
      <c r="M30" s="101">
        <v>14358</v>
      </c>
      <c r="N30" s="101">
        <f>SUM(O30,+V30,+AC30)</f>
        <v>15392</v>
      </c>
      <c r="O30" s="101">
        <f>SUM(P30:U30)</f>
        <v>1034</v>
      </c>
      <c r="P30" s="101">
        <v>1034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14358</v>
      </c>
      <c r="W30" s="101">
        <v>14358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327</v>
      </c>
      <c r="AG30" s="101">
        <v>327</v>
      </c>
      <c r="AH30" s="101">
        <v>0</v>
      </c>
      <c r="AI30" s="101">
        <v>0</v>
      </c>
      <c r="AJ30" s="101">
        <f>SUM(AK30:AS30)</f>
        <v>327</v>
      </c>
      <c r="AK30" s="101">
        <v>0</v>
      </c>
      <c r="AL30" s="101">
        <v>0</v>
      </c>
      <c r="AM30" s="101">
        <v>327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31</v>
      </c>
      <c r="B31" s="111" t="s">
        <v>308</v>
      </c>
      <c r="C31" s="99" t="s">
        <v>309</v>
      </c>
      <c r="D31" s="101">
        <f>SUM(E31,+H31,+K31)</f>
        <v>4823</v>
      </c>
      <c r="E31" s="101">
        <f>SUM(F31:G31)</f>
        <v>0</v>
      </c>
      <c r="F31" s="101">
        <v>0</v>
      </c>
      <c r="G31" s="101">
        <v>0</v>
      </c>
      <c r="H31" s="101">
        <f>SUM(I31:J31)</f>
        <v>914</v>
      </c>
      <c r="I31" s="101">
        <v>914</v>
      </c>
      <c r="J31" s="101">
        <v>0</v>
      </c>
      <c r="K31" s="101">
        <f>SUM(L31:M31)</f>
        <v>3909</v>
      </c>
      <c r="L31" s="101">
        <v>0</v>
      </c>
      <c r="M31" s="101">
        <v>3909</v>
      </c>
      <c r="N31" s="101">
        <f>SUM(O31,+V31,+AC31)</f>
        <v>4823</v>
      </c>
      <c r="O31" s="101">
        <f>SUM(P31:U31)</f>
        <v>914</v>
      </c>
      <c r="P31" s="101">
        <v>914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3909</v>
      </c>
      <c r="W31" s="101">
        <v>3909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44</v>
      </c>
      <c r="AG31" s="101">
        <v>44</v>
      </c>
      <c r="AH31" s="101">
        <v>0</v>
      </c>
      <c r="AI31" s="101">
        <v>0</v>
      </c>
      <c r="AJ31" s="101">
        <f>SUM(AK31:AS31)</f>
        <v>114</v>
      </c>
      <c r="AK31" s="101">
        <v>79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35</v>
      </c>
      <c r="AR31" s="101">
        <v>0</v>
      </c>
      <c r="AS31" s="101">
        <v>0</v>
      </c>
      <c r="AT31" s="101">
        <f>SUM(AU31:AY31)</f>
        <v>9</v>
      </c>
      <c r="AU31" s="101">
        <v>9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31</v>
      </c>
      <c r="B32" s="111" t="s">
        <v>310</v>
      </c>
      <c r="C32" s="99" t="s">
        <v>311</v>
      </c>
      <c r="D32" s="101">
        <f>SUM(E32,+H32,+K32)</f>
        <v>17596</v>
      </c>
      <c r="E32" s="101">
        <f>SUM(F32:G32)</f>
        <v>0</v>
      </c>
      <c r="F32" s="101">
        <v>0</v>
      </c>
      <c r="G32" s="101">
        <v>0</v>
      </c>
      <c r="H32" s="101">
        <f>SUM(I32:J32)</f>
        <v>17596</v>
      </c>
      <c r="I32" s="101">
        <v>681</v>
      </c>
      <c r="J32" s="101">
        <v>16915</v>
      </c>
      <c r="K32" s="101">
        <f>SUM(L32:M32)</f>
        <v>0</v>
      </c>
      <c r="L32" s="101">
        <v>0</v>
      </c>
      <c r="M32" s="101">
        <v>0</v>
      </c>
      <c r="N32" s="101">
        <f>SUM(O32,+V32,+AC32)</f>
        <v>17596</v>
      </c>
      <c r="O32" s="101">
        <f>SUM(P32:U32)</f>
        <v>681</v>
      </c>
      <c r="P32" s="101">
        <v>681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16915</v>
      </c>
      <c r="W32" s="101">
        <v>16915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90</v>
      </c>
      <c r="AG32" s="101">
        <v>90</v>
      </c>
      <c r="AH32" s="101">
        <v>0</v>
      </c>
      <c r="AI32" s="101">
        <v>0</v>
      </c>
      <c r="AJ32" s="101">
        <f>SUM(AK32:AS32)</f>
        <v>87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87</v>
      </c>
      <c r="AR32" s="101">
        <v>0</v>
      </c>
      <c r="AS32" s="101">
        <v>0</v>
      </c>
      <c r="AT32" s="101">
        <f>SUM(AU32:AY32)</f>
        <v>3</v>
      </c>
      <c r="AU32" s="101">
        <v>3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31</v>
      </c>
      <c r="B33" s="111" t="s">
        <v>312</v>
      </c>
      <c r="C33" s="99" t="s">
        <v>313</v>
      </c>
      <c r="D33" s="101">
        <f>SUM(E33,+H33,+K33)</f>
        <v>14586</v>
      </c>
      <c r="E33" s="101">
        <f>SUM(F33:G33)</f>
        <v>0</v>
      </c>
      <c r="F33" s="101">
        <v>0</v>
      </c>
      <c r="G33" s="101">
        <v>0</v>
      </c>
      <c r="H33" s="101">
        <f>SUM(I33:J33)</f>
        <v>412</v>
      </c>
      <c r="I33" s="101">
        <v>412</v>
      </c>
      <c r="J33" s="101">
        <v>0</v>
      </c>
      <c r="K33" s="101">
        <f>SUM(L33:M33)</f>
        <v>14174</v>
      </c>
      <c r="L33" s="101">
        <v>0</v>
      </c>
      <c r="M33" s="101">
        <v>14174</v>
      </c>
      <c r="N33" s="101">
        <f>SUM(O33,+V33,+AC33)</f>
        <v>14586</v>
      </c>
      <c r="O33" s="101">
        <f>SUM(P33:U33)</f>
        <v>412</v>
      </c>
      <c r="P33" s="101">
        <v>412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14174</v>
      </c>
      <c r="W33" s="101">
        <v>14174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18</v>
      </c>
      <c r="AG33" s="101">
        <v>18</v>
      </c>
      <c r="AH33" s="101">
        <v>0</v>
      </c>
      <c r="AI33" s="101">
        <v>0</v>
      </c>
      <c r="AJ33" s="101">
        <f>SUM(AK33:AS33)</f>
        <v>3</v>
      </c>
      <c r="AK33" s="101">
        <v>3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18</v>
      </c>
      <c r="AU33" s="101">
        <v>18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31</v>
      </c>
      <c r="B34" s="111" t="s">
        <v>314</v>
      </c>
      <c r="C34" s="99" t="s">
        <v>315</v>
      </c>
      <c r="D34" s="101">
        <f>SUM(E34,+H34,+K34)</f>
        <v>13876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13876</v>
      </c>
      <c r="L34" s="101">
        <v>443</v>
      </c>
      <c r="M34" s="101">
        <v>13433</v>
      </c>
      <c r="N34" s="101">
        <f>SUM(O34,+V34,+AC34)</f>
        <v>13876</v>
      </c>
      <c r="O34" s="101">
        <f>SUM(P34:U34)</f>
        <v>443</v>
      </c>
      <c r="P34" s="101">
        <v>0</v>
      </c>
      <c r="Q34" s="101">
        <v>0</v>
      </c>
      <c r="R34" s="101">
        <v>0</v>
      </c>
      <c r="S34" s="101">
        <v>443</v>
      </c>
      <c r="T34" s="101">
        <v>0</v>
      </c>
      <c r="U34" s="101">
        <v>0</v>
      </c>
      <c r="V34" s="101">
        <f>SUM(W34:AB34)</f>
        <v>13433</v>
      </c>
      <c r="W34" s="101">
        <v>0</v>
      </c>
      <c r="X34" s="101">
        <v>0</v>
      </c>
      <c r="Y34" s="101">
        <v>0</v>
      </c>
      <c r="Z34" s="101">
        <v>13433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0</v>
      </c>
      <c r="AG34" s="101">
        <v>0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31</v>
      </c>
      <c r="B35" s="111" t="s">
        <v>316</v>
      </c>
      <c r="C35" s="99" t="s">
        <v>317</v>
      </c>
      <c r="D35" s="101">
        <f>SUM(E35,+H35,+K35)</f>
        <v>9660</v>
      </c>
      <c r="E35" s="101">
        <f>SUM(F35:G35)</f>
        <v>0</v>
      </c>
      <c r="F35" s="101">
        <v>0</v>
      </c>
      <c r="G35" s="101">
        <v>0</v>
      </c>
      <c r="H35" s="101">
        <f>SUM(I35:J35)</f>
        <v>390</v>
      </c>
      <c r="I35" s="101">
        <v>390</v>
      </c>
      <c r="J35" s="101">
        <v>0</v>
      </c>
      <c r="K35" s="101">
        <f>SUM(L35:M35)</f>
        <v>9270</v>
      </c>
      <c r="L35" s="101">
        <v>0</v>
      </c>
      <c r="M35" s="101">
        <v>9270</v>
      </c>
      <c r="N35" s="101">
        <f>SUM(O35,+V35,+AC35)</f>
        <v>9660</v>
      </c>
      <c r="O35" s="101">
        <f>SUM(P35:U35)</f>
        <v>390</v>
      </c>
      <c r="P35" s="101">
        <v>390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9270</v>
      </c>
      <c r="W35" s="101">
        <v>9270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261</v>
      </c>
      <c r="AG35" s="101">
        <v>261</v>
      </c>
      <c r="AH35" s="101">
        <v>0</v>
      </c>
      <c r="AI35" s="101">
        <v>0</v>
      </c>
      <c r="AJ35" s="101">
        <f>SUM(AK35:AS35)</f>
        <v>261</v>
      </c>
      <c r="AK35" s="101">
        <v>0</v>
      </c>
      <c r="AL35" s="101">
        <v>0</v>
      </c>
      <c r="AM35" s="101">
        <v>27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234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31</v>
      </c>
      <c r="B36" s="111" t="s">
        <v>318</v>
      </c>
      <c r="C36" s="99" t="s">
        <v>319</v>
      </c>
      <c r="D36" s="101">
        <f>SUM(E36,+H36,+K36)</f>
        <v>9203</v>
      </c>
      <c r="E36" s="101">
        <f>SUM(F36:G36)</f>
        <v>0</v>
      </c>
      <c r="F36" s="101">
        <v>0</v>
      </c>
      <c r="G36" s="101">
        <v>0</v>
      </c>
      <c r="H36" s="101">
        <f>SUM(I36:J36)</f>
        <v>498</v>
      </c>
      <c r="I36" s="101">
        <v>498</v>
      </c>
      <c r="J36" s="101">
        <v>0</v>
      </c>
      <c r="K36" s="101">
        <f>SUM(L36:M36)</f>
        <v>8705</v>
      </c>
      <c r="L36" s="101">
        <v>0</v>
      </c>
      <c r="M36" s="101">
        <v>8705</v>
      </c>
      <c r="N36" s="101">
        <f>SUM(O36,+V36,+AC36)</f>
        <v>9203</v>
      </c>
      <c r="O36" s="101">
        <f>SUM(P36:U36)</f>
        <v>498</v>
      </c>
      <c r="P36" s="101">
        <v>498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8705</v>
      </c>
      <c r="W36" s="101">
        <v>8705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195</v>
      </c>
      <c r="AG36" s="101">
        <v>195</v>
      </c>
      <c r="AH36" s="101">
        <v>0</v>
      </c>
      <c r="AI36" s="101">
        <v>0</v>
      </c>
      <c r="AJ36" s="101">
        <f>SUM(AK36:AS36)</f>
        <v>195</v>
      </c>
      <c r="AK36" s="101">
        <v>0</v>
      </c>
      <c r="AL36" s="101">
        <v>0</v>
      </c>
      <c r="AM36" s="101">
        <v>195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6</v>
      </c>
      <c r="AU36" s="101">
        <v>0</v>
      </c>
      <c r="AV36" s="101">
        <v>0</v>
      </c>
      <c r="AW36" s="101">
        <v>6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31</v>
      </c>
      <c r="B37" s="111" t="s">
        <v>320</v>
      </c>
      <c r="C37" s="99" t="s">
        <v>321</v>
      </c>
      <c r="D37" s="101">
        <f>SUM(E37,+H37,+K37)</f>
        <v>14849</v>
      </c>
      <c r="E37" s="101">
        <f>SUM(F37:G37)</f>
        <v>0</v>
      </c>
      <c r="F37" s="101">
        <v>0</v>
      </c>
      <c r="G37" s="101">
        <v>0</v>
      </c>
      <c r="H37" s="101">
        <f>SUM(I37:J37)</f>
        <v>326</v>
      </c>
      <c r="I37" s="101">
        <v>326</v>
      </c>
      <c r="J37" s="101">
        <v>0</v>
      </c>
      <c r="K37" s="101">
        <f>SUM(L37:M37)</f>
        <v>14523</v>
      </c>
      <c r="L37" s="101">
        <v>0</v>
      </c>
      <c r="M37" s="101">
        <v>14523</v>
      </c>
      <c r="N37" s="101">
        <f>SUM(O37,+V37,+AC37)</f>
        <v>14849</v>
      </c>
      <c r="O37" s="101">
        <f>SUM(P37:U37)</f>
        <v>326</v>
      </c>
      <c r="P37" s="101">
        <v>326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14523</v>
      </c>
      <c r="W37" s="101">
        <v>14523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344</v>
      </c>
      <c r="AG37" s="101">
        <v>344</v>
      </c>
      <c r="AH37" s="101">
        <v>0</v>
      </c>
      <c r="AI37" s="101">
        <v>0</v>
      </c>
      <c r="AJ37" s="101">
        <f>SUM(AK37:AS37)</f>
        <v>344</v>
      </c>
      <c r="AK37" s="101">
        <v>0</v>
      </c>
      <c r="AL37" s="101">
        <v>0</v>
      </c>
      <c r="AM37" s="101">
        <v>2</v>
      </c>
      <c r="AN37" s="101">
        <v>0</v>
      </c>
      <c r="AO37" s="101">
        <v>0</v>
      </c>
      <c r="AP37" s="101">
        <v>0</v>
      </c>
      <c r="AQ37" s="101">
        <v>342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31</v>
      </c>
      <c r="B38" s="111" t="s">
        <v>322</v>
      </c>
      <c r="C38" s="99" t="s">
        <v>323</v>
      </c>
      <c r="D38" s="101">
        <f>SUM(E38,+H38,+K38)</f>
        <v>9617</v>
      </c>
      <c r="E38" s="101">
        <f>SUM(F38:G38)</f>
        <v>480</v>
      </c>
      <c r="F38" s="101">
        <v>480</v>
      </c>
      <c r="G38" s="101">
        <v>0</v>
      </c>
      <c r="H38" s="101">
        <f>SUM(I38:J38)</f>
        <v>2748</v>
      </c>
      <c r="I38" s="101">
        <v>0</v>
      </c>
      <c r="J38" s="101">
        <v>2748</v>
      </c>
      <c r="K38" s="101">
        <f>SUM(L38:M38)</f>
        <v>6389</v>
      </c>
      <c r="L38" s="101">
        <v>0</v>
      </c>
      <c r="M38" s="101">
        <v>6389</v>
      </c>
      <c r="N38" s="101">
        <f>SUM(O38,+V38,+AC38)</f>
        <v>9617</v>
      </c>
      <c r="O38" s="101">
        <f>SUM(P38:U38)</f>
        <v>480</v>
      </c>
      <c r="P38" s="101">
        <v>480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9137</v>
      </c>
      <c r="W38" s="101">
        <v>6389</v>
      </c>
      <c r="X38" s="101">
        <v>0</v>
      </c>
      <c r="Y38" s="101">
        <v>0</v>
      </c>
      <c r="Z38" s="101">
        <v>0</v>
      </c>
      <c r="AA38" s="101">
        <v>2748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4</v>
      </c>
      <c r="AG38" s="101">
        <v>4</v>
      </c>
      <c r="AH38" s="101">
        <v>0</v>
      </c>
      <c r="AI38" s="101">
        <v>0</v>
      </c>
      <c r="AJ38" s="101">
        <f>SUM(AK38:AS38)</f>
        <v>105</v>
      </c>
      <c r="AK38" s="101">
        <v>0</v>
      </c>
      <c r="AL38" s="101">
        <v>101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4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101</v>
      </c>
      <c r="BA38" s="101">
        <v>101</v>
      </c>
      <c r="BB38" s="101">
        <v>0</v>
      </c>
      <c r="BC38" s="101">
        <v>0</v>
      </c>
    </row>
    <row r="39" spans="1:55" s="103" customFormat="1" ht="13.5" customHeight="1">
      <c r="A39" s="113" t="s">
        <v>31</v>
      </c>
      <c r="B39" s="111" t="s">
        <v>324</v>
      </c>
      <c r="C39" s="99" t="s">
        <v>325</v>
      </c>
      <c r="D39" s="101">
        <f>SUM(E39,+H39,+K39)</f>
        <v>21194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21194</v>
      </c>
      <c r="L39" s="101">
        <v>1353</v>
      </c>
      <c r="M39" s="101">
        <v>19841</v>
      </c>
      <c r="N39" s="101">
        <f>SUM(O39,+V39,+AC39)</f>
        <v>21194</v>
      </c>
      <c r="O39" s="101">
        <f>SUM(P39:U39)</f>
        <v>1353</v>
      </c>
      <c r="P39" s="101">
        <v>1353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19841</v>
      </c>
      <c r="W39" s="101">
        <v>19841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1023</v>
      </c>
      <c r="AG39" s="101">
        <v>1023</v>
      </c>
      <c r="AH39" s="101">
        <v>0</v>
      </c>
      <c r="AI39" s="101">
        <v>0</v>
      </c>
      <c r="AJ39" s="101">
        <f>SUM(AK39:AS39)</f>
        <v>1023</v>
      </c>
      <c r="AK39" s="101">
        <v>0</v>
      </c>
      <c r="AL39" s="101">
        <v>0</v>
      </c>
      <c r="AM39" s="101">
        <v>350</v>
      </c>
      <c r="AN39" s="101">
        <v>106</v>
      </c>
      <c r="AO39" s="101">
        <v>0</v>
      </c>
      <c r="AP39" s="101">
        <v>0</v>
      </c>
      <c r="AQ39" s="101">
        <v>0</v>
      </c>
      <c r="AR39" s="101">
        <v>567</v>
      </c>
      <c r="AS39" s="101">
        <v>0</v>
      </c>
      <c r="AT39" s="101">
        <f>SUM(AU39:AY39)</f>
        <v>47</v>
      </c>
      <c r="AU39" s="101">
        <v>0</v>
      </c>
      <c r="AV39" s="101">
        <v>0</v>
      </c>
      <c r="AW39" s="101">
        <v>47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31</v>
      </c>
      <c r="B40" s="111" t="s">
        <v>326</v>
      </c>
      <c r="C40" s="99" t="s">
        <v>327</v>
      </c>
      <c r="D40" s="101">
        <f>SUM(E40,+H40,+K40)</f>
        <v>31913</v>
      </c>
      <c r="E40" s="101">
        <f>SUM(F40:G40)</f>
        <v>0</v>
      </c>
      <c r="F40" s="101">
        <v>0</v>
      </c>
      <c r="G40" s="101">
        <v>0</v>
      </c>
      <c r="H40" s="101">
        <f>SUM(I40:J40)</f>
        <v>1713</v>
      </c>
      <c r="I40" s="101">
        <v>1713</v>
      </c>
      <c r="J40" s="101">
        <v>0</v>
      </c>
      <c r="K40" s="101">
        <f>SUM(L40:M40)</f>
        <v>30200</v>
      </c>
      <c r="L40" s="101">
        <v>0</v>
      </c>
      <c r="M40" s="101">
        <v>30200</v>
      </c>
      <c r="N40" s="101">
        <f>SUM(O40,+V40,+AC40)</f>
        <v>31913</v>
      </c>
      <c r="O40" s="101">
        <f>SUM(P40:U40)</f>
        <v>1713</v>
      </c>
      <c r="P40" s="101">
        <v>1713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30200</v>
      </c>
      <c r="W40" s="101">
        <v>30200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48</v>
      </c>
      <c r="AG40" s="101">
        <v>48</v>
      </c>
      <c r="AH40" s="101">
        <v>0</v>
      </c>
      <c r="AI40" s="101">
        <v>0</v>
      </c>
      <c r="AJ40" s="101">
        <f>SUM(AK40:AS40)</f>
        <v>265</v>
      </c>
      <c r="AK40" s="101">
        <v>0</v>
      </c>
      <c r="AL40" s="101">
        <v>217</v>
      </c>
      <c r="AM40" s="101">
        <v>45</v>
      </c>
      <c r="AN40" s="101">
        <v>0</v>
      </c>
      <c r="AO40" s="101">
        <v>0</v>
      </c>
      <c r="AP40" s="101">
        <v>0</v>
      </c>
      <c r="AQ40" s="101">
        <v>0</v>
      </c>
      <c r="AR40" s="101">
        <v>3</v>
      </c>
      <c r="AS40" s="101">
        <v>0</v>
      </c>
      <c r="AT40" s="101">
        <f>SUM(AU40:AY40)</f>
        <v>9</v>
      </c>
      <c r="AU40" s="101">
        <v>0</v>
      </c>
      <c r="AV40" s="101">
        <v>0</v>
      </c>
      <c r="AW40" s="101">
        <v>9</v>
      </c>
      <c r="AX40" s="101">
        <v>0</v>
      </c>
      <c r="AY40" s="101">
        <v>0</v>
      </c>
      <c r="AZ40" s="101">
        <f>SUM(BA40:BC40)</f>
        <v>217</v>
      </c>
      <c r="BA40" s="101">
        <v>217</v>
      </c>
      <c r="BB40" s="101">
        <v>0</v>
      </c>
      <c r="BC40" s="101">
        <v>0</v>
      </c>
    </row>
    <row r="41" spans="1:55" s="103" customFormat="1" ht="13.5" customHeight="1">
      <c r="A41" s="113" t="s">
        <v>31</v>
      </c>
      <c r="B41" s="111" t="s">
        <v>328</v>
      </c>
      <c r="C41" s="99" t="s">
        <v>329</v>
      </c>
      <c r="D41" s="101">
        <f>SUM(E41,+H41,+K41)</f>
        <v>25723</v>
      </c>
      <c r="E41" s="101">
        <f>SUM(F41:G41)</f>
        <v>0</v>
      </c>
      <c r="F41" s="101">
        <v>0</v>
      </c>
      <c r="G41" s="101">
        <v>0</v>
      </c>
      <c r="H41" s="101">
        <f>SUM(I41:J41)</f>
        <v>1290</v>
      </c>
      <c r="I41" s="101">
        <v>1290</v>
      </c>
      <c r="J41" s="101">
        <v>0</v>
      </c>
      <c r="K41" s="101">
        <f>SUM(L41:M41)</f>
        <v>24433</v>
      </c>
      <c r="L41" s="101">
        <v>0</v>
      </c>
      <c r="M41" s="101">
        <v>24433</v>
      </c>
      <c r="N41" s="101">
        <f>SUM(O41,+V41,+AC41)</f>
        <v>25723</v>
      </c>
      <c r="O41" s="101">
        <f>SUM(P41:U41)</f>
        <v>1290</v>
      </c>
      <c r="P41" s="101">
        <v>1290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24433</v>
      </c>
      <c r="W41" s="101">
        <v>24433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473</v>
      </c>
      <c r="AG41" s="101">
        <v>473</v>
      </c>
      <c r="AH41" s="101">
        <v>0</v>
      </c>
      <c r="AI41" s="101">
        <v>0</v>
      </c>
      <c r="AJ41" s="101">
        <f>SUM(AK41:AS41)</f>
        <v>473</v>
      </c>
      <c r="AK41" s="101">
        <v>0</v>
      </c>
      <c r="AL41" s="101">
        <v>0</v>
      </c>
      <c r="AM41" s="101">
        <v>473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67</v>
      </c>
      <c r="AU41" s="101">
        <v>0</v>
      </c>
      <c r="AV41" s="101">
        <v>0</v>
      </c>
      <c r="AW41" s="101">
        <v>67</v>
      </c>
      <c r="AX41" s="101">
        <v>0</v>
      </c>
      <c r="AY41" s="101">
        <v>0</v>
      </c>
      <c r="AZ41" s="101">
        <f>SUM(BA41:BC41)</f>
        <v>102</v>
      </c>
      <c r="BA41" s="101">
        <v>102</v>
      </c>
      <c r="BB41" s="101">
        <v>0</v>
      </c>
      <c r="BC41" s="101">
        <v>0</v>
      </c>
    </row>
    <row r="42" spans="1:55" s="103" customFormat="1" ht="13.5" customHeight="1">
      <c r="A42" s="113" t="s">
        <v>31</v>
      </c>
      <c r="B42" s="111" t="s">
        <v>330</v>
      </c>
      <c r="C42" s="99" t="s">
        <v>331</v>
      </c>
      <c r="D42" s="101">
        <f>SUM(E42,+H42,+K42)</f>
        <v>26634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26634</v>
      </c>
      <c r="L42" s="101">
        <v>1361</v>
      </c>
      <c r="M42" s="101">
        <v>25273</v>
      </c>
      <c r="N42" s="101">
        <f>SUM(O42,+V42,+AC42)</f>
        <v>26634</v>
      </c>
      <c r="O42" s="101">
        <f>SUM(P42:U42)</f>
        <v>1361</v>
      </c>
      <c r="P42" s="101">
        <v>1361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25273</v>
      </c>
      <c r="W42" s="101">
        <v>25273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1302</v>
      </c>
      <c r="AG42" s="101">
        <v>1302</v>
      </c>
      <c r="AH42" s="101">
        <v>0</v>
      </c>
      <c r="AI42" s="101">
        <v>0</v>
      </c>
      <c r="AJ42" s="101">
        <f>SUM(AK42:AS42)</f>
        <v>1302</v>
      </c>
      <c r="AK42" s="101">
        <v>0</v>
      </c>
      <c r="AL42" s="101">
        <v>0</v>
      </c>
      <c r="AM42" s="101">
        <v>1206</v>
      </c>
      <c r="AN42" s="101">
        <v>96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160</v>
      </c>
      <c r="AU42" s="101">
        <v>0</v>
      </c>
      <c r="AV42" s="101">
        <v>0</v>
      </c>
      <c r="AW42" s="101">
        <v>160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31</v>
      </c>
      <c r="B43" s="111" t="s">
        <v>332</v>
      </c>
      <c r="C43" s="99" t="s">
        <v>333</v>
      </c>
      <c r="D43" s="101">
        <f>SUM(E43,+H43,+K43)</f>
        <v>5238</v>
      </c>
      <c r="E43" s="101">
        <f>SUM(F43:G43)</f>
        <v>0</v>
      </c>
      <c r="F43" s="101">
        <v>0</v>
      </c>
      <c r="G43" s="101">
        <v>0</v>
      </c>
      <c r="H43" s="101">
        <f>SUM(I43:J43)</f>
        <v>5238</v>
      </c>
      <c r="I43" s="101">
        <v>341</v>
      </c>
      <c r="J43" s="101">
        <v>4897</v>
      </c>
      <c r="K43" s="101">
        <f>SUM(L43:M43)</f>
        <v>0</v>
      </c>
      <c r="L43" s="101">
        <v>0</v>
      </c>
      <c r="M43" s="101">
        <v>0</v>
      </c>
      <c r="N43" s="101">
        <f>SUM(O43,+V43,+AC43)</f>
        <v>5238</v>
      </c>
      <c r="O43" s="101">
        <f>SUM(P43:U43)</f>
        <v>341</v>
      </c>
      <c r="P43" s="101">
        <v>341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4897</v>
      </c>
      <c r="W43" s="101">
        <v>4897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3</v>
      </c>
      <c r="AG43" s="101">
        <v>3</v>
      </c>
      <c r="AH43" s="101">
        <v>0</v>
      </c>
      <c r="AI43" s="101">
        <v>0</v>
      </c>
      <c r="AJ43" s="101">
        <f>SUM(AK43:AS43)</f>
        <v>1901</v>
      </c>
      <c r="AK43" s="101">
        <v>1901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3</v>
      </c>
      <c r="AU43" s="101">
        <v>3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31</v>
      </c>
      <c r="B44" s="111" t="s">
        <v>334</v>
      </c>
      <c r="C44" s="99" t="s">
        <v>335</v>
      </c>
      <c r="D44" s="101">
        <f>SUM(E44,+H44,+K44)</f>
        <v>32979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32979</v>
      </c>
      <c r="L44" s="101">
        <v>2012</v>
      </c>
      <c r="M44" s="101">
        <v>30967</v>
      </c>
      <c r="N44" s="101">
        <f>SUM(O44,+V44,+AC44)</f>
        <v>32979</v>
      </c>
      <c r="O44" s="101">
        <f>SUM(P44:U44)</f>
        <v>2012</v>
      </c>
      <c r="P44" s="101">
        <v>2012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30967</v>
      </c>
      <c r="W44" s="101">
        <v>30967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813</v>
      </c>
      <c r="AG44" s="101">
        <v>813</v>
      </c>
      <c r="AH44" s="101">
        <v>0</v>
      </c>
      <c r="AI44" s="101">
        <v>0</v>
      </c>
      <c r="AJ44" s="101">
        <f>SUM(AK44:AS44)</f>
        <v>926</v>
      </c>
      <c r="AK44" s="101">
        <v>0</v>
      </c>
      <c r="AL44" s="101">
        <v>113</v>
      </c>
      <c r="AM44" s="101">
        <v>277</v>
      </c>
      <c r="AN44" s="101">
        <v>534</v>
      </c>
      <c r="AO44" s="101">
        <v>0</v>
      </c>
      <c r="AP44" s="101">
        <v>0</v>
      </c>
      <c r="AQ44" s="101">
        <v>0</v>
      </c>
      <c r="AR44" s="101">
        <v>2</v>
      </c>
      <c r="AS44" s="101">
        <v>0</v>
      </c>
      <c r="AT44" s="101">
        <f>SUM(AU44:AY44)</f>
        <v>39</v>
      </c>
      <c r="AU44" s="101">
        <v>0</v>
      </c>
      <c r="AV44" s="101">
        <v>0</v>
      </c>
      <c r="AW44" s="101">
        <v>39</v>
      </c>
      <c r="AX44" s="101">
        <v>0</v>
      </c>
      <c r="AY44" s="101">
        <v>0</v>
      </c>
      <c r="AZ44" s="101">
        <f>SUM(BA44:BC44)</f>
        <v>113</v>
      </c>
      <c r="BA44" s="101">
        <v>113</v>
      </c>
      <c r="BB44" s="101">
        <v>0</v>
      </c>
      <c r="BC44" s="101">
        <v>0</v>
      </c>
    </row>
    <row r="45" spans="1:55" s="103" customFormat="1" ht="13.5" customHeight="1">
      <c r="A45" s="113" t="s">
        <v>31</v>
      </c>
      <c r="B45" s="111" t="s">
        <v>336</v>
      </c>
      <c r="C45" s="99" t="s">
        <v>337</v>
      </c>
      <c r="D45" s="101">
        <f>SUM(E45,+H45,+K45)</f>
        <v>4656</v>
      </c>
      <c r="E45" s="101">
        <f>SUM(F45:G45)</f>
        <v>0</v>
      </c>
      <c r="F45" s="101">
        <v>0</v>
      </c>
      <c r="G45" s="101">
        <v>0</v>
      </c>
      <c r="H45" s="101">
        <f>SUM(I45:J45)</f>
        <v>636</v>
      </c>
      <c r="I45" s="101">
        <v>636</v>
      </c>
      <c r="J45" s="101">
        <v>0</v>
      </c>
      <c r="K45" s="101">
        <f>SUM(L45:M45)</f>
        <v>4020</v>
      </c>
      <c r="L45" s="101">
        <v>0</v>
      </c>
      <c r="M45" s="101">
        <v>4020</v>
      </c>
      <c r="N45" s="101">
        <f>SUM(O45,+V45,+AC45)</f>
        <v>4656</v>
      </c>
      <c r="O45" s="101">
        <f>SUM(P45:U45)</f>
        <v>636</v>
      </c>
      <c r="P45" s="101">
        <v>636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4020</v>
      </c>
      <c r="W45" s="101">
        <v>4020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0</v>
      </c>
      <c r="AG45" s="101">
        <v>0</v>
      </c>
      <c r="AH45" s="101">
        <v>0</v>
      </c>
      <c r="AI45" s="101">
        <v>0</v>
      </c>
      <c r="AJ45" s="101">
        <f>SUM(AK45:AS45)</f>
        <v>15</v>
      </c>
      <c r="AK45" s="101">
        <v>15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31</v>
      </c>
      <c r="B46" s="111" t="s">
        <v>338</v>
      </c>
      <c r="C46" s="99" t="s">
        <v>339</v>
      </c>
      <c r="D46" s="101">
        <f>SUM(E46,+H46,+K46)</f>
        <v>7092</v>
      </c>
      <c r="E46" s="101">
        <f>SUM(F46:G46)</f>
        <v>0</v>
      </c>
      <c r="F46" s="101">
        <v>0</v>
      </c>
      <c r="G46" s="101">
        <v>0</v>
      </c>
      <c r="H46" s="101">
        <f>SUM(I46:J46)</f>
        <v>226</v>
      </c>
      <c r="I46" s="101">
        <v>226</v>
      </c>
      <c r="J46" s="101">
        <v>0</v>
      </c>
      <c r="K46" s="101">
        <f>SUM(L46:M46)</f>
        <v>6866</v>
      </c>
      <c r="L46" s="101">
        <v>0</v>
      </c>
      <c r="M46" s="101">
        <v>6866</v>
      </c>
      <c r="N46" s="101">
        <f>SUM(O46,+V46,+AC46)</f>
        <v>7092</v>
      </c>
      <c r="O46" s="101">
        <f>SUM(P46:U46)</f>
        <v>226</v>
      </c>
      <c r="P46" s="101">
        <v>226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6866</v>
      </c>
      <c r="W46" s="101">
        <v>6866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172</v>
      </c>
      <c r="AG46" s="101">
        <v>172</v>
      </c>
      <c r="AH46" s="101">
        <v>0</v>
      </c>
      <c r="AI46" s="101">
        <v>0</v>
      </c>
      <c r="AJ46" s="101">
        <f>SUM(AK46:AS46)</f>
        <v>172</v>
      </c>
      <c r="AK46" s="101">
        <v>0</v>
      </c>
      <c r="AL46" s="101">
        <v>0</v>
      </c>
      <c r="AM46" s="101">
        <v>1</v>
      </c>
      <c r="AN46" s="101">
        <v>0</v>
      </c>
      <c r="AO46" s="101">
        <v>0</v>
      </c>
      <c r="AP46" s="101">
        <v>0</v>
      </c>
      <c r="AQ46" s="101">
        <v>171</v>
      </c>
      <c r="AR46" s="101">
        <v>0</v>
      </c>
      <c r="AS46" s="101">
        <v>0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31</v>
      </c>
      <c r="B47" s="111" t="s">
        <v>340</v>
      </c>
      <c r="C47" s="99" t="s">
        <v>341</v>
      </c>
      <c r="D47" s="101">
        <f>SUM(E47,+H47,+K47)</f>
        <v>7301</v>
      </c>
      <c r="E47" s="101">
        <f>SUM(F47:G47)</f>
        <v>0</v>
      </c>
      <c r="F47" s="101">
        <v>0</v>
      </c>
      <c r="G47" s="101">
        <v>0</v>
      </c>
      <c r="H47" s="101">
        <f>SUM(I47:J47)</f>
        <v>4412</v>
      </c>
      <c r="I47" s="101">
        <v>267</v>
      </c>
      <c r="J47" s="101">
        <v>4145</v>
      </c>
      <c r="K47" s="101">
        <f>SUM(L47:M47)</f>
        <v>2889</v>
      </c>
      <c r="L47" s="101">
        <v>0</v>
      </c>
      <c r="M47" s="101">
        <v>2889</v>
      </c>
      <c r="N47" s="101">
        <f>SUM(O47,+V47,+AC47)</f>
        <v>7301</v>
      </c>
      <c r="O47" s="101">
        <f>SUM(P47:U47)</f>
        <v>267</v>
      </c>
      <c r="P47" s="101">
        <v>267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7034</v>
      </c>
      <c r="W47" s="101">
        <v>7034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141</v>
      </c>
      <c r="AG47" s="101">
        <v>141</v>
      </c>
      <c r="AH47" s="101">
        <v>0</v>
      </c>
      <c r="AI47" s="101">
        <v>0</v>
      </c>
      <c r="AJ47" s="101">
        <f>SUM(AK47:AS47)</f>
        <v>141</v>
      </c>
      <c r="AK47" s="101">
        <v>0</v>
      </c>
      <c r="AL47" s="101">
        <v>0</v>
      </c>
      <c r="AM47" s="101">
        <v>141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19</v>
      </c>
      <c r="AU47" s="101">
        <v>0</v>
      </c>
      <c r="AV47" s="101">
        <v>0</v>
      </c>
      <c r="AW47" s="101">
        <v>19</v>
      </c>
      <c r="AX47" s="101">
        <v>0</v>
      </c>
      <c r="AY47" s="101">
        <v>0</v>
      </c>
      <c r="AZ47" s="101">
        <f>SUM(BA47:BC47)</f>
        <v>14</v>
      </c>
      <c r="BA47" s="101">
        <v>14</v>
      </c>
      <c r="BB47" s="101">
        <v>0</v>
      </c>
      <c r="BC47" s="101">
        <v>0</v>
      </c>
    </row>
    <row r="48" spans="1:55" s="103" customFormat="1" ht="13.5" customHeight="1">
      <c r="A48" s="113" t="s">
        <v>31</v>
      </c>
      <c r="B48" s="111" t="s">
        <v>342</v>
      </c>
      <c r="C48" s="99" t="s">
        <v>343</v>
      </c>
      <c r="D48" s="101">
        <f>SUM(E48,+H48,+K48)</f>
        <v>3004</v>
      </c>
      <c r="E48" s="101">
        <f>SUM(F48:G48)</f>
        <v>0</v>
      </c>
      <c r="F48" s="101">
        <v>0</v>
      </c>
      <c r="G48" s="101">
        <v>0</v>
      </c>
      <c r="H48" s="101">
        <f>SUM(I48:J48)</f>
        <v>0</v>
      </c>
      <c r="I48" s="101">
        <v>0</v>
      </c>
      <c r="J48" s="101">
        <v>0</v>
      </c>
      <c r="K48" s="101">
        <f>SUM(L48:M48)</f>
        <v>3004</v>
      </c>
      <c r="L48" s="101">
        <v>320</v>
      </c>
      <c r="M48" s="101">
        <v>2684</v>
      </c>
      <c r="N48" s="101">
        <f>SUM(O48,+V48,+AC48)</f>
        <v>3004</v>
      </c>
      <c r="O48" s="101">
        <f>SUM(P48:U48)</f>
        <v>320</v>
      </c>
      <c r="P48" s="101">
        <v>320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2684</v>
      </c>
      <c r="W48" s="101">
        <v>2684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81</v>
      </c>
      <c r="AG48" s="101">
        <v>81</v>
      </c>
      <c r="AH48" s="101">
        <v>0</v>
      </c>
      <c r="AI48" s="101">
        <v>0</v>
      </c>
      <c r="AJ48" s="101">
        <f>SUM(AK48:AS48)</f>
        <v>81</v>
      </c>
      <c r="AK48" s="101">
        <v>0</v>
      </c>
      <c r="AL48" s="101">
        <v>0</v>
      </c>
      <c r="AM48" s="101">
        <v>8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73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 t="s">
        <v>31</v>
      </c>
      <c r="B49" s="111" t="s">
        <v>344</v>
      </c>
      <c r="C49" s="99" t="s">
        <v>345</v>
      </c>
      <c r="D49" s="101">
        <f>SUM(E49,+H49,+K49)</f>
        <v>14600</v>
      </c>
      <c r="E49" s="101">
        <f>SUM(F49:G49)</f>
        <v>0</v>
      </c>
      <c r="F49" s="101">
        <v>0</v>
      </c>
      <c r="G49" s="101">
        <v>0</v>
      </c>
      <c r="H49" s="101">
        <f>SUM(I49:J49)</f>
        <v>753</v>
      </c>
      <c r="I49" s="101">
        <v>753</v>
      </c>
      <c r="J49" s="101">
        <v>0</v>
      </c>
      <c r="K49" s="101">
        <f>SUM(L49:M49)</f>
        <v>13847</v>
      </c>
      <c r="L49" s="101">
        <v>0</v>
      </c>
      <c r="M49" s="101">
        <v>13847</v>
      </c>
      <c r="N49" s="101">
        <f>SUM(O49,+V49,+AC49)</f>
        <v>14600</v>
      </c>
      <c r="O49" s="101">
        <f>SUM(P49:U49)</f>
        <v>753</v>
      </c>
      <c r="P49" s="101">
        <v>753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13847</v>
      </c>
      <c r="W49" s="101">
        <v>13847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394</v>
      </c>
      <c r="AG49" s="101">
        <v>394</v>
      </c>
      <c r="AH49" s="101">
        <v>0</v>
      </c>
      <c r="AI49" s="101">
        <v>0</v>
      </c>
      <c r="AJ49" s="101">
        <f>SUM(AK49:AS49)</f>
        <v>394</v>
      </c>
      <c r="AK49" s="101">
        <v>0</v>
      </c>
      <c r="AL49" s="101">
        <v>0</v>
      </c>
      <c r="AM49" s="101">
        <v>40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354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 t="s">
        <v>31</v>
      </c>
      <c r="B50" s="111" t="s">
        <v>346</v>
      </c>
      <c r="C50" s="99" t="s">
        <v>347</v>
      </c>
      <c r="D50" s="101">
        <f>SUM(E50,+H50,+K50)</f>
        <v>13860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13860</v>
      </c>
      <c r="L50" s="101">
        <v>399</v>
      </c>
      <c r="M50" s="101">
        <v>13461</v>
      </c>
      <c r="N50" s="101">
        <f>SUM(O50,+V50,+AC50)</f>
        <v>13860</v>
      </c>
      <c r="O50" s="101">
        <f>SUM(P50:U50)</f>
        <v>399</v>
      </c>
      <c r="P50" s="101">
        <v>399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13461</v>
      </c>
      <c r="W50" s="101">
        <v>13461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395</v>
      </c>
      <c r="AG50" s="101">
        <v>395</v>
      </c>
      <c r="AH50" s="101">
        <v>0</v>
      </c>
      <c r="AI50" s="101">
        <v>0</v>
      </c>
      <c r="AJ50" s="101">
        <f>SUM(AK50:AS50)</f>
        <v>356</v>
      </c>
      <c r="AK50" s="101">
        <v>0</v>
      </c>
      <c r="AL50" s="101">
        <v>0</v>
      </c>
      <c r="AM50" s="101">
        <v>356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f>SUM(AU50:AY50)</f>
        <v>109</v>
      </c>
      <c r="AU50" s="101">
        <v>39</v>
      </c>
      <c r="AV50" s="101">
        <v>0</v>
      </c>
      <c r="AW50" s="101">
        <v>70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>
      <c r="A51" s="113" t="s">
        <v>31</v>
      </c>
      <c r="B51" s="111" t="s">
        <v>348</v>
      </c>
      <c r="C51" s="99" t="s">
        <v>349</v>
      </c>
      <c r="D51" s="101">
        <f>SUM(E51,+H51,+K51)</f>
        <v>15646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15646</v>
      </c>
      <c r="L51" s="101">
        <v>510</v>
      </c>
      <c r="M51" s="101">
        <v>15136</v>
      </c>
      <c r="N51" s="101">
        <f>SUM(O51,+V51,+AC51)</f>
        <v>15646</v>
      </c>
      <c r="O51" s="101">
        <f>SUM(P51:U51)</f>
        <v>510</v>
      </c>
      <c r="P51" s="101">
        <v>510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15136</v>
      </c>
      <c r="W51" s="101">
        <v>15136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859</v>
      </c>
      <c r="AG51" s="101">
        <v>859</v>
      </c>
      <c r="AH51" s="101">
        <v>0</v>
      </c>
      <c r="AI51" s="101">
        <v>0</v>
      </c>
      <c r="AJ51" s="101">
        <f>SUM(AK51:AS51)</f>
        <v>859</v>
      </c>
      <c r="AK51" s="101">
        <v>0</v>
      </c>
      <c r="AL51" s="101">
        <v>0</v>
      </c>
      <c r="AM51" s="101">
        <v>859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0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 t="s">
        <v>31</v>
      </c>
      <c r="B52" s="111" t="s">
        <v>350</v>
      </c>
      <c r="C52" s="99" t="s">
        <v>351</v>
      </c>
      <c r="D52" s="101">
        <f>SUM(E52,+H52,+K52)</f>
        <v>7189</v>
      </c>
      <c r="E52" s="101">
        <f>SUM(F52:G52)</f>
        <v>0</v>
      </c>
      <c r="F52" s="101">
        <v>0</v>
      </c>
      <c r="G52" s="101">
        <v>0</v>
      </c>
      <c r="H52" s="101">
        <f>SUM(I52:J52)</f>
        <v>0</v>
      </c>
      <c r="I52" s="101">
        <v>0</v>
      </c>
      <c r="J52" s="101">
        <v>0</v>
      </c>
      <c r="K52" s="101">
        <f>SUM(L52:M52)</f>
        <v>7189</v>
      </c>
      <c r="L52" s="101">
        <v>261</v>
      </c>
      <c r="M52" s="101">
        <v>6928</v>
      </c>
      <c r="N52" s="101">
        <f>SUM(O52,+V52,+AC52)</f>
        <v>7189</v>
      </c>
      <c r="O52" s="101">
        <f>SUM(P52:U52)</f>
        <v>261</v>
      </c>
      <c r="P52" s="101">
        <v>261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6928</v>
      </c>
      <c r="W52" s="101">
        <v>6928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395</v>
      </c>
      <c r="AG52" s="101">
        <v>395</v>
      </c>
      <c r="AH52" s="101">
        <v>0</v>
      </c>
      <c r="AI52" s="101">
        <v>0</v>
      </c>
      <c r="AJ52" s="101">
        <f>SUM(AK52:AS52)</f>
        <v>395</v>
      </c>
      <c r="AK52" s="101">
        <v>0</v>
      </c>
      <c r="AL52" s="101">
        <v>0</v>
      </c>
      <c r="AM52" s="101">
        <v>369</v>
      </c>
      <c r="AN52" s="101">
        <v>26</v>
      </c>
      <c r="AO52" s="101">
        <v>0</v>
      </c>
      <c r="AP52" s="101">
        <v>0</v>
      </c>
      <c r="AQ52" s="101">
        <v>0</v>
      </c>
      <c r="AR52" s="101">
        <v>0</v>
      </c>
      <c r="AS52" s="101">
        <v>0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 t="s">
        <v>31</v>
      </c>
      <c r="B53" s="111" t="s">
        <v>352</v>
      </c>
      <c r="C53" s="99" t="s">
        <v>353</v>
      </c>
      <c r="D53" s="101">
        <f>SUM(E53,+H53,+K53)</f>
        <v>6062</v>
      </c>
      <c r="E53" s="101">
        <f>SUM(F53:G53)</f>
        <v>0</v>
      </c>
      <c r="F53" s="101">
        <v>0</v>
      </c>
      <c r="G53" s="101">
        <v>0</v>
      </c>
      <c r="H53" s="101">
        <f>SUM(I53:J53)</f>
        <v>504</v>
      </c>
      <c r="I53" s="101">
        <v>504</v>
      </c>
      <c r="J53" s="101">
        <v>0</v>
      </c>
      <c r="K53" s="101">
        <f>SUM(L53:M53)</f>
        <v>5558</v>
      </c>
      <c r="L53" s="101">
        <v>0</v>
      </c>
      <c r="M53" s="101">
        <v>5558</v>
      </c>
      <c r="N53" s="101">
        <f>SUM(O53,+V53,+AC53)</f>
        <v>6062</v>
      </c>
      <c r="O53" s="101">
        <f>SUM(P53:U53)</f>
        <v>504</v>
      </c>
      <c r="P53" s="101">
        <v>504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5558</v>
      </c>
      <c r="W53" s="101">
        <v>5558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129</v>
      </c>
      <c r="AG53" s="101">
        <v>129</v>
      </c>
      <c r="AH53" s="101">
        <v>0</v>
      </c>
      <c r="AI53" s="101">
        <v>0</v>
      </c>
      <c r="AJ53" s="101">
        <f>SUM(AK53:AS53)</f>
        <v>129</v>
      </c>
      <c r="AK53" s="101">
        <v>0</v>
      </c>
      <c r="AL53" s="101">
        <v>0</v>
      </c>
      <c r="AM53" s="101">
        <v>129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01">
        <f>SUM(AU53:AY53)</f>
        <v>4</v>
      </c>
      <c r="AU53" s="101">
        <v>0</v>
      </c>
      <c r="AV53" s="101">
        <v>0</v>
      </c>
      <c r="AW53" s="101">
        <v>4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31</v>
      </c>
      <c r="B54" s="111" t="s">
        <v>354</v>
      </c>
      <c r="C54" s="99" t="s">
        <v>355</v>
      </c>
      <c r="D54" s="101">
        <f>SUM(E54,+H54,+K54)</f>
        <v>10670</v>
      </c>
      <c r="E54" s="101">
        <f>SUM(F54:G54)</f>
        <v>0</v>
      </c>
      <c r="F54" s="101">
        <v>0</v>
      </c>
      <c r="G54" s="101">
        <v>0</v>
      </c>
      <c r="H54" s="101">
        <f>SUM(I54:J54)</f>
        <v>1054</v>
      </c>
      <c r="I54" s="101">
        <v>1054</v>
      </c>
      <c r="J54" s="101">
        <v>0</v>
      </c>
      <c r="K54" s="101">
        <f>SUM(L54:M54)</f>
        <v>9616</v>
      </c>
      <c r="L54" s="101">
        <v>0</v>
      </c>
      <c r="M54" s="101">
        <v>9616</v>
      </c>
      <c r="N54" s="101">
        <f>SUM(O54,+V54,+AC54)</f>
        <v>10670</v>
      </c>
      <c r="O54" s="101">
        <f>SUM(P54:U54)</f>
        <v>1054</v>
      </c>
      <c r="P54" s="101">
        <v>1054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9616</v>
      </c>
      <c r="W54" s="101">
        <v>9616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227</v>
      </c>
      <c r="AG54" s="101">
        <v>227</v>
      </c>
      <c r="AH54" s="101">
        <v>0</v>
      </c>
      <c r="AI54" s="101">
        <v>0</v>
      </c>
      <c r="AJ54" s="101">
        <f>SUM(AK54:AS54)</f>
        <v>227</v>
      </c>
      <c r="AK54" s="101">
        <v>0</v>
      </c>
      <c r="AL54" s="101">
        <v>0</v>
      </c>
      <c r="AM54" s="101">
        <v>227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0</v>
      </c>
      <c r="AT54" s="101">
        <f>SUM(AU54:AY54)</f>
        <v>6</v>
      </c>
      <c r="AU54" s="101">
        <v>0</v>
      </c>
      <c r="AV54" s="101">
        <v>0</v>
      </c>
      <c r="AW54" s="101">
        <v>6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31</v>
      </c>
      <c r="B55" s="111" t="s">
        <v>356</v>
      </c>
      <c r="C55" s="99" t="s">
        <v>357</v>
      </c>
      <c r="D55" s="101">
        <f>SUM(E55,+H55,+K55)</f>
        <v>13636</v>
      </c>
      <c r="E55" s="101">
        <f>SUM(F55:G55)</f>
        <v>0</v>
      </c>
      <c r="F55" s="101">
        <v>0</v>
      </c>
      <c r="G55" s="101">
        <v>0</v>
      </c>
      <c r="H55" s="101">
        <f>SUM(I55:J55)</f>
        <v>1626</v>
      </c>
      <c r="I55" s="101">
        <v>124</v>
      </c>
      <c r="J55" s="101">
        <v>1502</v>
      </c>
      <c r="K55" s="101">
        <f>SUM(L55:M55)</f>
        <v>12010</v>
      </c>
      <c r="L55" s="101">
        <v>1151</v>
      </c>
      <c r="M55" s="101">
        <v>10859</v>
      </c>
      <c r="N55" s="101">
        <f>SUM(O55,+V55,+AC55)</f>
        <v>13636</v>
      </c>
      <c r="O55" s="101">
        <f>SUM(P55:U55)</f>
        <v>1275</v>
      </c>
      <c r="P55" s="101">
        <v>1275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12361</v>
      </c>
      <c r="W55" s="101">
        <v>12361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0</v>
      </c>
      <c r="AD55" s="101">
        <v>0</v>
      </c>
      <c r="AE55" s="101">
        <v>0</v>
      </c>
      <c r="AF55" s="101">
        <f>SUM(AG55:AI55)</f>
        <v>108</v>
      </c>
      <c r="AG55" s="101">
        <v>108</v>
      </c>
      <c r="AH55" s="101">
        <v>0</v>
      </c>
      <c r="AI55" s="101">
        <v>0</v>
      </c>
      <c r="AJ55" s="101">
        <f>SUM(AK55:AS55)</f>
        <v>83</v>
      </c>
      <c r="AK55" s="101">
        <v>0</v>
      </c>
      <c r="AL55" s="101">
        <v>0</v>
      </c>
      <c r="AM55" s="101">
        <v>83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25</v>
      </c>
      <c r="AU55" s="101">
        <v>25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0</v>
      </c>
      <c r="BA55" s="101">
        <v>0</v>
      </c>
      <c r="BB55" s="101">
        <v>0</v>
      </c>
      <c r="BC55" s="101">
        <v>0</v>
      </c>
    </row>
    <row r="56" spans="1:55" s="103" customFormat="1" ht="13.5" customHeight="1">
      <c r="A56" s="113" t="s">
        <v>31</v>
      </c>
      <c r="B56" s="111" t="s">
        <v>358</v>
      </c>
      <c r="C56" s="99" t="s">
        <v>359</v>
      </c>
      <c r="D56" s="101">
        <f>SUM(E56,+H56,+K56)</f>
        <v>14606</v>
      </c>
      <c r="E56" s="101">
        <f>SUM(F56:G56)</f>
        <v>0</v>
      </c>
      <c r="F56" s="101">
        <v>0</v>
      </c>
      <c r="G56" s="101">
        <v>0</v>
      </c>
      <c r="H56" s="101">
        <f>SUM(I56:J56)</f>
        <v>0</v>
      </c>
      <c r="I56" s="101">
        <v>0</v>
      </c>
      <c r="J56" s="101">
        <v>0</v>
      </c>
      <c r="K56" s="101">
        <f>SUM(L56:M56)</f>
        <v>14606</v>
      </c>
      <c r="L56" s="101">
        <v>1243</v>
      </c>
      <c r="M56" s="101">
        <v>13363</v>
      </c>
      <c r="N56" s="101">
        <f>SUM(O56,+V56,+AC56)</f>
        <v>14606</v>
      </c>
      <c r="O56" s="101">
        <f>SUM(P56:U56)</f>
        <v>1243</v>
      </c>
      <c r="P56" s="101">
        <v>1243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13363</v>
      </c>
      <c r="W56" s="101">
        <v>13363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72</v>
      </c>
      <c r="AG56" s="101">
        <v>72</v>
      </c>
      <c r="AH56" s="101">
        <v>0</v>
      </c>
      <c r="AI56" s="101">
        <v>0</v>
      </c>
      <c r="AJ56" s="101">
        <f>SUM(AK56:AS56)</f>
        <v>44</v>
      </c>
      <c r="AK56" s="101">
        <v>0</v>
      </c>
      <c r="AL56" s="101">
        <v>0</v>
      </c>
      <c r="AM56" s="101">
        <v>44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f>SUM(AU56:AY56)</f>
        <v>28</v>
      </c>
      <c r="AU56" s="101">
        <v>28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0</v>
      </c>
      <c r="BA56" s="101">
        <v>0</v>
      </c>
      <c r="BB56" s="101">
        <v>0</v>
      </c>
      <c r="BC56" s="101">
        <v>0</v>
      </c>
    </row>
    <row r="57" spans="1:55" s="103" customFormat="1" ht="13.5" customHeight="1">
      <c r="A57" s="113" t="s">
        <v>31</v>
      </c>
      <c r="B57" s="111" t="s">
        <v>360</v>
      </c>
      <c r="C57" s="99" t="s">
        <v>361</v>
      </c>
      <c r="D57" s="101">
        <f>SUM(E57,+H57,+K57)</f>
        <v>11133</v>
      </c>
      <c r="E57" s="101">
        <f>SUM(F57:G57)</f>
        <v>0</v>
      </c>
      <c r="F57" s="101">
        <v>0</v>
      </c>
      <c r="G57" s="101">
        <v>0</v>
      </c>
      <c r="H57" s="101">
        <f>SUM(I57:J57)</f>
        <v>1239</v>
      </c>
      <c r="I57" s="101">
        <v>1239</v>
      </c>
      <c r="J57" s="101">
        <v>0</v>
      </c>
      <c r="K57" s="101">
        <f>SUM(L57:M57)</f>
        <v>9894</v>
      </c>
      <c r="L57" s="101">
        <v>0</v>
      </c>
      <c r="M57" s="101">
        <v>9894</v>
      </c>
      <c r="N57" s="101">
        <f>SUM(O57,+V57,+AC57)</f>
        <v>11133</v>
      </c>
      <c r="O57" s="101">
        <f>SUM(P57:U57)</f>
        <v>1239</v>
      </c>
      <c r="P57" s="101">
        <v>1239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9894</v>
      </c>
      <c r="W57" s="101">
        <v>9894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359</v>
      </c>
      <c r="AG57" s="101">
        <v>359</v>
      </c>
      <c r="AH57" s="101">
        <v>0</v>
      </c>
      <c r="AI57" s="101">
        <v>0</v>
      </c>
      <c r="AJ57" s="101">
        <f>SUM(AK57:AS57)</f>
        <v>359</v>
      </c>
      <c r="AK57" s="101">
        <v>0</v>
      </c>
      <c r="AL57" s="101">
        <v>0</v>
      </c>
      <c r="AM57" s="101">
        <v>46</v>
      </c>
      <c r="AN57" s="101">
        <v>0</v>
      </c>
      <c r="AO57" s="101">
        <v>0</v>
      </c>
      <c r="AP57" s="101">
        <v>0</v>
      </c>
      <c r="AQ57" s="101">
        <v>0</v>
      </c>
      <c r="AR57" s="101">
        <v>313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31</v>
      </c>
      <c r="B58" s="111" t="s">
        <v>362</v>
      </c>
      <c r="C58" s="99" t="s">
        <v>363</v>
      </c>
      <c r="D58" s="101">
        <f>SUM(E58,+H58,+K58)</f>
        <v>8684</v>
      </c>
      <c r="E58" s="101">
        <f>SUM(F58:G58)</f>
        <v>0</v>
      </c>
      <c r="F58" s="101">
        <v>0</v>
      </c>
      <c r="G58" s="101">
        <v>0</v>
      </c>
      <c r="H58" s="101">
        <f>SUM(I58:J58)</f>
        <v>0</v>
      </c>
      <c r="I58" s="101">
        <v>0</v>
      </c>
      <c r="J58" s="101">
        <v>0</v>
      </c>
      <c r="K58" s="101">
        <f>SUM(L58:M58)</f>
        <v>8684</v>
      </c>
      <c r="L58" s="101">
        <v>502</v>
      </c>
      <c r="M58" s="101">
        <v>8182</v>
      </c>
      <c r="N58" s="101">
        <f>SUM(O58,+V58,+AC58)</f>
        <v>8684</v>
      </c>
      <c r="O58" s="101">
        <f>SUM(P58:U58)</f>
        <v>502</v>
      </c>
      <c r="P58" s="101">
        <v>502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f>SUM(W58:AB58)</f>
        <v>8182</v>
      </c>
      <c r="W58" s="101">
        <v>8182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447</v>
      </c>
      <c r="AG58" s="101">
        <v>447</v>
      </c>
      <c r="AH58" s="101">
        <v>0</v>
      </c>
      <c r="AI58" s="101">
        <v>0</v>
      </c>
      <c r="AJ58" s="101">
        <f>SUM(AK58:AS58)</f>
        <v>447</v>
      </c>
      <c r="AK58" s="101">
        <v>0</v>
      </c>
      <c r="AL58" s="101">
        <v>0</v>
      </c>
      <c r="AM58" s="101">
        <v>447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f>SUM(AU58:AY58)</f>
        <v>45</v>
      </c>
      <c r="AU58" s="101">
        <v>0</v>
      </c>
      <c r="AV58" s="101">
        <v>0</v>
      </c>
      <c r="AW58" s="101">
        <v>45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31</v>
      </c>
      <c r="B59" s="111" t="s">
        <v>364</v>
      </c>
      <c r="C59" s="99" t="s">
        <v>365</v>
      </c>
      <c r="D59" s="101">
        <f>SUM(E59,+H59,+K59)</f>
        <v>3996</v>
      </c>
      <c r="E59" s="101">
        <f>SUM(F59:G59)</f>
        <v>0</v>
      </c>
      <c r="F59" s="101">
        <v>0</v>
      </c>
      <c r="G59" s="101">
        <v>0</v>
      </c>
      <c r="H59" s="101">
        <f>SUM(I59:J59)</f>
        <v>0</v>
      </c>
      <c r="I59" s="101">
        <v>0</v>
      </c>
      <c r="J59" s="101">
        <v>0</v>
      </c>
      <c r="K59" s="101">
        <f>SUM(L59:M59)</f>
        <v>3996</v>
      </c>
      <c r="L59" s="101">
        <v>344</v>
      </c>
      <c r="M59" s="101">
        <v>3652</v>
      </c>
      <c r="N59" s="101">
        <f>SUM(O59,+V59,+AC59)</f>
        <v>3996</v>
      </c>
      <c r="O59" s="101">
        <f>SUM(P59:U59)</f>
        <v>344</v>
      </c>
      <c r="P59" s="101">
        <v>344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3652</v>
      </c>
      <c r="W59" s="101">
        <v>3652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0</v>
      </c>
      <c r="AD59" s="101">
        <v>0</v>
      </c>
      <c r="AE59" s="101">
        <v>0</v>
      </c>
      <c r="AF59" s="101">
        <f>SUM(AG59:AI59)</f>
        <v>5</v>
      </c>
      <c r="AG59" s="101">
        <v>5</v>
      </c>
      <c r="AH59" s="101">
        <v>0</v>
      </c>
      <c r="AI59" s="101">
        <v>0</v>
      </c>
      <c r="AJ59" s="101">
        <f>SUM(AK59:AS59)</f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f>SUM(AU59:AY59)</f>
        <v>5</v>
      </c>
      <c r="AU59" s="101">
        <v>5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7</v>
      </c>
      <c r="BA59" s="101">
        <v>7</v>
      </c>
      <c r="BB59" s="101">
        <v>0</v>
      </c>
      <c r="BC59" s="101">
        <v>0</v>
      </c>
    </row>
    <row r="60" spans="1:55" s="103" customFormat="1" ht="13.5" customHeight="1">
      <c r="A60" s="113" t="s">
        <v>31</v>
      </c>
      <c r="B60" s="111" t="s">
        <v>366</v>
      </c>
      <c r="C60" s="99" t="s">
        <v>367</v>
      </c>
      <c r="D60" s="101">
        <f>SUM(E60,+H60,+K60)</f>
        <v>933</v>
      </c>
      <c r="E60" s="101">
        <f>SUM(F60:G60)</f>
        <v>0</v>
      </c>
      <c r="F60" s="101">
        <v>0</v>
      </c>
      <c r="G60" s="101">
        <v>0</v>
      </c>
      <c r="H60" s="101">
        <f>SUM(I60:J60)</f>
        <v>0</v>
      </c>
      <c r="I60" s="101">
        <v>0</v>
      </c>
      <c r="J60" s="101">
        <v>0</v>
      </c>
      <c r="K60" s="101">
        <f>SUM(L60:M60)</f>
        <v>933</v>
      </c>
      <c r="L60" s="101">
        <v>98</v>
      </c>
      <c r="M60" s="101">
        <v>835</v>
      </c>
      <c r="N60" s="101">
        <f>SUM(O60,+V60,+AC60)</f>
        <v>933</v>
      </c>
      <c r="O60" s="101">
        <f>SUM(P60:U60)</f>
        <v>98</v>
      </c>
      <c r="P60" s="101">
        <v>98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835</v>
      </c>
      <c r="W60" s="101">
        <v>835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0</v>
      </c>
      <c r="AD60" s="101">
        <v>0</v>
      </c>
      <c r="AE60" s="101">
        <v>0</v>
      </c>
      <c r="AF60" s="101">
        <f>SUM(AG60:AI60)</f>
        <v>1</v>
      </c>
      <c r="AG60" s="101">
        <v>1</v>
      </c>
      <c r="AH60" s="101">
        <v>0</v>
      </c>
      <c r="AI60" s="101">
        <v>0</v>
      </c>
      <c r="AJ60" s="101">
        <f>SUM(AK60:AS60)</f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0</v>
      </c>
      <c r="AT60" s="101">
        <f>SUM(AU60:AY60)</f>
        <v>1</v>
      </c>
      <c r="AU60" s="101">
        <v>1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2</v>
      </c>
      <c r="BA60" s="101">
        <v>2</v>
      </c>
      <c r="BB60" s="101">
        <v>0</v>
      </c>
      <c r="BC60" s="101">
        <v>0</v>
      </c>
    </row>
    <row r="61" spans="1:55" s="103" customFormat="1" ht="13.5" customHeight="1">
      <c r="A61" s="113" t="s">
        <v>31</v>
      </c>
      <c r="B61" s="111" t="s">
        <v>368</v>
      </c>
      <c r="C61" s="99" t="s">
        <v>369</v>
      </c>
      <c r="D61" s="101">
        <f>SUM(E61,+H61,+K61)</f>
        <v>1179</v>
      </c>
      <c r="E61" s="101">
        <f>SUM(F61:G61)</f>
        <v>0</v>
      </c>
      <c r="F61" s="101">
        <v>0</v>
      </c>
      <c r="G61" s="101">
        <v>0</v>
      </c>
      <c r="H61" s="101">
        <f>SUM(I61:J61)</f>
        <v>0</v>
      </c>
      <c r="I61" s="101">
        <v>0</v>
      </c>
      <c r="J61" s="101">
        <v>0</v>
      </c>
      <c r="K61" s="101">
        <f>SUM(L61:M61)</f>
        <v>1179</v>
      </c>
      <c r="L61" s="101">
        <v>77</v>
      </c>
      <c r="M61" s="101">
        <v>1102</v>
      </c>
      <c r="N61" s="101">
        <f>SUM(O61,+V61,+AC61)</f>
        <v>1179</v>
      </c>
      <c r="O61" s="101">
        <f>SUM(P61:U61)</f>
        <v>77</v>
      </c>
      <c r="P61" s="101">
        <v>77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1102</v>
      </c>
      <c r="W61" s="101">
        <v>1102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1</v>
      </c>
      <c r="AG61" s="101">
        <v>1</v>
      </c>
      <c r="AH61" s="101">
        <v>0</v>
      </c>
      <c r="AI61" s="101">
        <v>0</v>
      </c>
      <c r="AJ61" s="101">
        <f>SUM(AK61:AS61)</f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f>SUM(AU61:AY61)</f>
        <v>1</v>
      </c>
      <c r="AU61" s="101">
        <v>1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3</v>
      </c>
      <c r="BA61" s="101">
        <v>3</v>
      </c>
      <c r="BB61" s="101">
        <v>0</v>
      </c>
      <c r="BC61" s="101">
        <v>0</v>
      </c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23000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23100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23201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23202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23203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23204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23205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23206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23207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23208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23209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23210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23211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23212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23213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23214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23215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23216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23217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23219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23220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23221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23222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23223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23224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23225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23226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23227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23228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23229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23230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23231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23232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23233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23234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23235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23236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23237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23238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23302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23342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23361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23362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23424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23425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23427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23441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23442</v>
      </c>
      <c r="AG54" s="10">
        <v>54</v>
      </c>
    </row>
    <row r="55" spans="27:36">
      <c r="AD55" s="10"/>
      <c r="AF55" s="10" t="str">
        <f>+水洗化人口等!B55</f>
        <v>23445</v>
      </c>
      <c r="AG55" s="10">
        <v>55</v>
      </c>
    </row>
    <row r="56" spans="27:36">
      <c r="AF56" s="10" t="str">
        <f>+水洗化人口等!B56</f>
        <v>23446</v>
      </c>
      <c r="AG56" s="10">
        <v>56</v>
      </c>
    </row>
    <row r="57" spans="27:36">
      <c r="AF57" s="10" t="str">
        <f>+水洗化人口等!B57</f>
        <v>23447</v>
      </c>
      <c r="AG57" s="10">
        <v>57</v>
      </c>
    </row>
    <row r="58" spans="27:36">
      <c r="AF58" s="10" t="str">
        <f>+水洗化人口等!B58</f>
        <v>23501</v>
      </c>
      <c r="AG58" s="10">
        <v>58</v>
      </c>
    </row>
    <row r="59" spans="27:36">
      <c r="AF59" s="10" t="str">
        <f>+水洗化人口等!B59</f>
        <v>23561</v>
      </c>
      <c r="AG59" s="10">
        <v>59</v>
      </c>
    </row>
    <row r="60" spans="27:36">
      <c r="AF60" s="10" t="str">
        <f>+水洗化人口等!B60</f>
        <v>23562</v>
      </c>
      <c r="AG60" s="10">
        <v>60</v>
      </c>
    </row>
    <row r="61" spans="27:36">
      <c r="AF61" s="10" t="str">
        <f>+水洗化人口等!B61</f>
        <v>23563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2023-02-13T09:11:41Z</dcterms:modified>
</cp:coreProperties>
</file>