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2静岡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N9" i="2"/>
  <c r="N13" i="2"/>
  <c r="N15" i="2"/>
  <c r="N19" i="2"/>
  <c r="N21" i="2"/>
  <c r="N25" i="2"/>
  <c r="N27" i="2"/>
  <c r="N31" i="2"/>
  <c r="N33" i="2"/>
  <c r="N37" i="2"/>
  <c r="N3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D8" i="2" s="1"/>
  <c r="H9" i="2"/>
  <c r="D9" i="2" s="1"/>
  <c r="H10" i="2"/>
  <c r="H11" i="2"/>
  <c r="H12" i="2"/>
  <c r="D12" i="2" s="1"/>
  <c r="H13" i="2"/>
  <c r="H14" i="2"/>
  <c r="D14" i="2" s="1"/>
  <c r="H15" i="2"/>
  <c r="D15" i="2" s="1"/>
  <c r="H16" i="2"/>
  <c r="H17" i="2"/>
  <c r="H18" i="2"/>
  <c r="D18" i="2" s="1"/>
  <c r="H19" i="2"/>
  <c r="H20" i="2"/>
  <c r="D20" i="2" s="1"/>
  <c r="H21" i="2"/>
  <c r="D21" i="2" s="1"/>
  <c r="H22" i="2"/>
  <c r="H23" i="2"/>
  <c r="H24" i="2"/>
  <c r="D24" i="2" s="1"/>
  <c r="H25" i="2"/>
  <c r="H26" i="2"/>
  <c r="D26" i="2" s="1"/>
  <c r="H27" i="2"/>
  <c r="D27" i="2" s="1"/>
  <c r="H28" i="2"/>
  <c r="H29" i="2"/>
  <c r="H30" i="2"/>
  <c r="D30" i="2" s="1"/>
  <c r="H31" i="2"/>
  <c r="H32" i="2"/>
  <c r="D32" i="2" s="1"/>
  <c r="H33" i="2"/>
  <c r="D33" i="2" s="1"/>
  <c r="H34" i="2"/>
  <c r="H35" i="2"/>
  <c r="H36" i="2"/>
  <c r="D36" i="2" s="1"/>
  <c r="H37" i="2"/>
  <c r="H38" i="2"/>
  <c r="D38" i="2" s="1"/>
  <c r="H39" i="2"/>
  <c r="D39" i="2" s="1"/>
  <c r="H40" i="2"/>
  <c r="H41" i="2"/>
  <c r="H42" i="2"/>
  <c r="D42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D11" i="2"/>
  <c r="D13" i="2"/>
  <c r="D17" i="2"/>
  <c r="D19" i="2"/>
  <c r="D23" i="2"/>
  <c r="D25" i="2"/>
  <c r="D29" i="2"/>
  <c r="D31" i="2"/>
  <c r="D35" i="2"/>
  <c r="D37" i="2"/>
  <c r="D41" i="2"/>
  <c r="P8" i="1"/>
  <c r="P9" i="1"/>
  <c r="P10" i="1"/>
  <c r="P11" i="1"/>
  <c r="P12" i="1"/>
  <c r="I12" i="1" s="1"/>
  <c r="D12" i="1" s="1"/>
  <c r="P13" i="1"/>
  <c r="I13" i="1" s="1"/>
  <c r="D13" i="1" s="1"/>
  <c r="P14" i="1"/>
  <c r="P15" i="1"/>
  <c r="P16" i="1"/>
  <c r="P17" i="1"/>
  <c r="P18" i="1"/>
  <c r="I18" i="1" s="1"/>
  <c r="D18" i="1" s="1"/>
  <c r="P19" i="1"/>
  <c r="I19" i="1" s="1"/>
  <c r="P20" i="1"/>
  <c r="P21" i="1"/>
  <c r="P22" i="1"/>
  <c r="P23" i="1"/>
  <c r="P24" i="1"/>
  <c r="I24" i="1" s="1"/>
  <c r="D24" i="1" s="1"/>
  <c r="P25" i="1"/>
  <c r="I25" i="1" s="1"/>
  <c r="D25" i="1" s="1"/>
  <c r="P26" i="1"/>
  <c r="P27" i="1"/>
  <c r="P28" i="1"/>
  <c r="P29" i="1"/>
  <c r="P30" i="1"/>
  <c r="I30" i="1" s="1"/>
  <c r="D30" i="1" s="1"/>
  <c r="P31" i="1"/>
  <c r="I31" i="1" s="1"/>
  <c r="P32" i="1"/>
  <c r="P33" i="1"/>
  <c r="P34" i="1"/>
  <c r="P35" i="1"/>
  <c r="P36" i="1"/>
  <c r="I36" i="1" s="1"/>
  <c r="D36" i="1" s="1"/>
  <c r="P37" i="1"/>
  <c r="I37" i="1" s="1"/>
  <c r="P38" i="1"/>
  <c r="P39" i="1"/>
  <c r="P40" i="1"/>
  <c r="P41" i="1"/>
  <c r="P42" i="1"/>
  <c r="I42" i="1" s="1"/>
  <c r="D42" i="1" s="1"/>
  <c r="I8" i="1"/>
  <c r="I9" i="1"/>
  <c r="D9" i="1" s="1"/>
  <c r="I10" i="1"/>
  <c r="D10" i="1" s="1"/>
  <c r="I11" i="1"/>
  <c r="D11" i="1" s="1"/>
  <c r="I14" i="1"/>
  <c r="I15" i="1"/>
  <c r="D15" i="1" s="1"/>
  <c r="I16" i="1"/>
  <c r="D16" i="1" s="1"/>
  <c r="I17" i="1"/>
  <c r="D17" i="1" s="1"/>
  <c r="I20" i="1"/>
  <c r="I21" i="1"/>
  <c r="D21" i="1" s="1"/>
  <c r="I22" i="1"/>
  <c r="D22" i="1" s="1"/>
  <c r="I23" i="1"/>
  <c r="D23" i="1" s="1"/>
  <c r="I26" i="1"/>
  <c r="I27" i="1"/>
  <c r="D27" i="1" s="1"/>
  <c r="I28" i="1"/>
  <c r="D28" i="1" s="1"/>
  <c r="I29" i="1"/>
  <c r="D29" i="1" s="1"/>
  <c r="I32" i="1"/>
  <c r="I33" i="1"/>
  <c r="D33" i="1" s="1"/>
  <c r="I34" i="1"/>
  <c r="D34" i="1" s="1"/>
  <c r="I35" i="1"/>
  <c r="D35" i="1" s="1"/>
  <c r="I38" i="1"/>
  <c r="I39" i="1"/>
  <c r="D39" i="1" s="1"/>
  <c r="I40" i="1"/>
  <c r="D40" i="1" s="1"/>
  <c r="I41" i="1"/>
  <c r="D41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8" i="1"/>
  <c r="D14" i="1"/>
  <c r="D20" i="1"/>
  <c r="D26" i="1"/>
  <c r="D32" i="1"/>
  <c r="D38" i="1"/>
  <c r="L41" i="1" l="1"/>
  <c r="N41" i="1"/>
  <c r="T41" i="1"/>
  <c r="F41" i="1"/>
  <c r="J41" i="1"/>
  <c r="T33" i="1"/>
  <c r="F33" i="1"/>
  <c r="J33" i="1"/>
  <c r="L33" i="1"/>
  <c r="N33" i="1"/>
  <c r="J36" i="1"/>
  <c r="T36" i="1"/>
  <c r="L36" i="1"/>
  <c r="N36" i="1"/>
  <c r="F36" i="1"/>
  <c r="L30" i="1"/>
  <c r="T30" i="1"/>
  <c r="N30" i="1"/>
  <c r="F30" i="1"/>
  <c r="J30" i="1"/>
  <c r="T38" i="1"/>
  <c r="J38" i="1"/>
  <c r="L38" i="1"/>
  <c r="N38" i="1"/>
  <c r="F38" i="1"/>
  <c r="N22" i="1"/>
  <c r="T22" i="1"/>
  <c r="F22" i="1"/>
  <c r="J22" i="1"/>
  <c r="L22" i="1"/>
  <c r="J32" i="1"/>
  <c r="L32" i="1"/>
  <c r="T32" i="1"/>
  <c r="F32" i="1"/>
  <c r="N32" i="1"/>
  <c r="T39" i="1"/>
  <c r="F39" i="1"/>
  <c r="L39" i="1"/>
  <c r="J39" i="1"/>
  <c r="N39" i="1"/>
  <c r="N29" i="1"/>
  <c r="T29" i="1"/>
  <c r="F29" i="1"/>
  <c r="J29" i="1"/>
  <c r="L29" i="1"/>
  <c r="T21" i="1"/>
  <c r="F21" i="1"/>
  <c r="L21" i="1"/>
  <c r="J21" i="1"/>
  <c r="N21" i="1"/>
  <c r="F26" i="1"/>
  <c r="N26" i="1"/>
  <c r="J26" i="1"/>
  <c r="L26" i="1"/>
  <c r="T26" i="1"/>
  <c r="J28" i="1"/>
  <c r="T28" i="1"/>
  <c r="F28" i="1"/>
  <c r="L28" i="1"/>
  <c r="N28" i="1"/>
  <c r="J10" i="1"/>
  <c r="T10" i="1"/>
  <c r="F10" i="1"/>
  <c r="L10" i="1"/>
  <c r="N10" i="1"/>
  <c r="N20" i="1"/>
  <c r="J20" i="1"/>
  <c r="L20" i="1"/>
  <c r="T20" i="1"/>
  <c r="F20" i="1"/>
  <c r="N35" i="1"/>
  <c r="T35" i="1"/>
  <c r="F35" i="1"/>
  <c r="J35" i="1"/>
  <c r="L35" i="1"/>
  <c r="T27" i="1"/>
  <c r="F27" i="1"/>
  <c r="J27" i="1"/>
  <c r="N27" i="1"/>
  <c r="L27" i="1"/>
  <c r="L17" i="1"/>
  <c r="N17" i="1"/>
  <c r="T17" i="1"/>
  <c r="F17" i="1"/>
  <c r="J17" i="1"/>
  <c r="F9" i="1"/>
  <c r="T9" i="1"/>
  <c r="L9" i="1"/>
  <c r="J9" i="1"/>
  <c r="N9" i="1"/>
  <c r="T14" i="1"/>
  <c r="F14" i="1"/>
  <c r="J14" i="1"/>
  <c r="N14" i="1"/>
  <c r="L14" i="1"/>
  <c r="T34" i="1"/>
  <c r="F34" i="1"/>
  <c r="J34" i="1"/>
  <c r="L34" i="1"/>
  <c r="N34" i="1"/>
  <c r="J16" i="1"/>
  <c r="T16" i="1"/>
  <c r="F16" i="1"/>
  <c r="L16" i="1"/>
  <c r="N16" i="1"/>
  <c r="D37" i="1"/>
  <c r="D31" i="1"/>
  <c r="J25" i="1"/>
  <c r="L25" i="1"/>
  <c r="N25" i="1"/>
  <c r="T25" i="1"/>
  <c r="F25" i="1"/>
  <c r="D19" i="1"/>
  <c r="J13" i="1"/>
  <c r="L13" i="1"/>
  <c r="N13" i="1"/>
  <c r="T13" i="1"/>
  <c r="F13" i="1"/>
  <c r="J8" i="1"/>
  <c r="L8" i="1"/>
  <c r="N8" i="1"/>
  <c r="T8" i="1"/>
  <c r="F8" i="1"/>
  <c r="N23" i="1"/>
  <c r="T23" i="1"/>
  <c r="F23" i="1"/>
  <c r="J23" i="1"/>
  <c r="L23" i="1"/>
  <c r="T12" i="1"/>
  <c r="L12" i="1"/>
  <c r="N12" i="1"/>
  <c r="F12" i="1"/>
  <c r="J12" i="1"/>
  <c r="L15" i="1"/>
  <c r="T15" i="1"/>
  <c r="F15" i="1"/>
  <c r="J15" i="1"/>
  <c r="N15" i="1"/>
  <c r="F18" i="1"/>
  <c r="L18" i="1"/>
  <c r="N18" i="1"/>
  <c r="J18" i="1"/>
  <c r="T18" i="1"/>
  <c r="L42" i="1"/>
  <c r="F42" i="1"/>
  <c r="N42" i="1"/>
  <c r="J42" i="1"/>
  <c r="T42" i="1"/>
  <c r="J24" i="1"/>
  <c r="L24" i="1"/>
  <c r="N24" i="1"/>
  <c r="T24" i="1"/>
  <c r="F24" i="1"/>
  <c r="N40" i="1"/>
  <c r="T40" i="1"/>
  <c r="F40" i="1"/>
  <c r="L40" i="1"/>
  <c r="J40" i="1"/>
  <c r="N11" i="1"/>
  <c r="T11" i="1"/>
  <c r="F11" i="1"/>
  <c r="J11" i="1"/>
  <c r="L1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19" i="1" l="1"/>
  <c r="L19" i="1"/>
  <c r="N19" i="1"/>
  <c r="T19" i="1"/>
  <c r="F19" i="1"/>
  <c r="J31" i="1"/>
  <c r="L31" i="1"/>
  <c r="N31" i="1"/>
  <c r="T31" i="1"/>
  <c r="F31" i="1"/>
  <c r="J37" i="1"/>
  <c r="L37" i="1"/>
  <c r="N37" i="1"/>
  <c r="T37" i="1"/>
  <c r="F3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I7" i="1" l="1"/>
  <c r="E7" i="2"/>
  <c r="E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<sst xmlns="http://schemas.openxmlformats.org/spreadsheetml/2006/main" count="809" uniqueCount="332">
  <si>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</si>
  <si>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</si>
  <si>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</si>
  <si>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</si>
  <si>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</si>
  <si>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</si>
  <si>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</si>
  <si>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</si>
  <si>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</si>
  <si>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</si>
  <si>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</si>
  <si>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</si>
  <si>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</si>
  <si>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</si>
  <si>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</si>
  <si>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</si>
  <si>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</si>
  <si>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</si>
  <si>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</si>
  <si>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</si>
  <si>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</si>
  <si>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</si>
  <si>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</si>
  <si>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</si>
  <si>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</si>
  <si>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</si>
  <si>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</si>
  <si>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</si>
  <si>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</si>
  <si>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</si>
  <si>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</si>
  <si>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</si>
  <si>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</si>
  <si>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</si>
  <si>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</si>
  <si>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</si>
  <si>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</si>
  <si>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</si>
  <si>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</si>
  <si>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</si>
  <si>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</si>
  <si>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</si>
  <si>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</si>
  <si>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</si>
  <si>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</si>
  <si>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</si>
  <si>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</si>
  <si>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</si>
  <si>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</si>
  <si>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</si>
  <si>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</si>
  <si>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</si>
  <si>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</si>
  <si>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</si>
  <si>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</si>
  <si>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</si>
  <si>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</si>
  <si>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</si>
  <si>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</si>
  <si>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</si>
  <si>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</si>
  <si>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</si>
  <si>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</si>
  <si>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</si>
  <si>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</si>
  <si>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</si>
  <si>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</si>
  <si>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</si>
  <si>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</si>
  <si>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</si>
  <si>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</si>
  <si>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</si>
  <si>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</si>
  <si>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</si>
  <si>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</si>
  <si>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</si>
  <si>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</si>
  <si>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</si>
  <si>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</si>
  <si>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</si>
  <si>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</si>
  <si>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</si>
  <si>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</si>
  <si>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</si>
  <si>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</si>
  <si>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</si>
  <si>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</si>
  <si>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</si>
  <si>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</si>
  <si>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</si>
  <si>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</si>
  <si>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</si>
  <si>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</si>
  <si>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</si>
  <si>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</si>
  <si>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</si>
  <si>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</si>
  <si>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</si>
  <si>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</si>
  <si>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</si>
  <si>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</si>
  <si>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</si>
  <si>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</si>
  <si>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</si>
  <si>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</si>
  <si>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</si>
  <si>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</si>
  <si>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</si>
  <si>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</si>
  <si>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</si>
  <si>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</si>
  <si>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</si>
  <si>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</si>
  <si>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</si>
  <si>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</si>
  <si>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</si>
  <si>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</si>
  <si>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</si>
  <si>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</si>
  <si>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</si>
  <si>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</si>
  <si>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</si>
  <si>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</si>
  <si>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</si>
  <si>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</si>
  <si>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</si>
  <si>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</si>
  <si>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</si>
  <si>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</si>
  <si>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</si>
  <si>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</si>
  <si>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</si>
  <si>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</si>
  <si>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</si>
  <si>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</si>
  <si>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</si>
  <si>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</si>
  <si>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</si>
  <si>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</si>
  <si>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</si>
  <si>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</si>
  <si>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</si>
  <si>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</si>
  <si>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</si>
  <si>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</si>
  <si>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</si>
  <si>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</si>
  <si>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</si>
  <si>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</si>
  <si>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</si>
  <si>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</si>
  <si>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</si>
  <si>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</si>
  <si>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</si>
  <si>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</si>
  <si>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</si>
  <si>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</si>
  <si>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</si>
  <si>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</si>
  <si>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</si>
  <si>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</si>
  <si>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</si>
  <si>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</si>
  <si>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</si>
  <si>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</si>
  <si>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</si>
  <si>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</si>
  <si>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</si>
  <si>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</si>
  <si>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</si>
  <si>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</si>
  <si>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</si>
  <si>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</si>
  <si>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</si>
  <si>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</si>
  <si>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</si>
  <si>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</si>
  <si>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</si>
  <si>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</si>
  <si>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</si>
  <si>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</si>
  <si>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</si>
  <si>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</si>
  <si>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</si>
  <si>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</si>
  <si>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</si>
  <si>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</si>
  <si>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</si>
  <si>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</si>
  <si>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</si>
  <si>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</si>
  <si>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</si>
  <si>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</si>
  <si>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</si>
  <si>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</si>
  <si>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</si>
  <si>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</si>
  <si>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</si>
  <si>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</si>
  <si>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</si>
  <si>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</si>
  <si>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</si>
  <si>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</si>
  <si>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</si>
  <si>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</si>
  <si>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</si>
  <si>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</si>
  <si>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</si>
  <si>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</si>
  <si>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</si>
  <si>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</si>
  <si>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</si>
  <si>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</si>
  <si>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</si>
  <si>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</si>
  <si>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</si>
  <si>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</si>
  <si>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</si>
  <si>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</si>
  <si>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</si>
  <si>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</si>
  <si>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</si>
  <si>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</si>
  <si>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</si>
  <si>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</si>
  <si>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</si>
  <si>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</si>
  <si>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</si>
  <si>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</si>
  <si>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</si>
  <si>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</si>
  <si>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</si>
  <si>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</si>
  <si>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</si>
  <si>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</si>
  <si>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</si>
  <si>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</si>
  <si>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</si>
  <si>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</si>
  <si>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</si>
  <si>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</si>
  <si>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</si>
  <si>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</si>
  <si>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</si>
  <si>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</si>
  <si>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</si>
  <si>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</si>
  <si>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</si>
  <si>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</si>
  <si>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</si>
  <si>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</si>
  <si>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</si>
  <si>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</si>
  <si>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</si>
  <si>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</si>
  <si>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</si>
  <si>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</si>
  <si>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22000</t>
  </si>
  <si>
    <t>水洗化人口等（令和3年度実績）</t>
    <phoneticPr fontId="3"/>
  </si>
  <si>
    <t>し尿処理の状況（令和3年度実績）</t>
    <phoneticPr fontId="3"/>
  </si>
  <si>
    <t>22100</t>
  </si>
  <si>
    <t>静岡市</t>
  </si>
  <si>
    <t/>
  </si>
  <si>
    <t>○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</si>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</sst>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32</v>
      </c>
      <c r="B7" s="127" t="s">
        <v>257</v>
      </c>
      <c r="C7" s="107" t="s">
        <v>199</v>
      </c>
      <c r="D7" s="108">
        <f>+SUM(E7,+I7)</f>
        <v>3663938</v>
      </c>
      <c r="E7" s="108">
        <f>+SUM(G7+H7)</f>
        <v>59698</v>
      </c>
      <c r="F7" s="109">
        <f>IF(D7&gt;0,E7/D7*100,"-")</f>
        <v>1.6293397977804209</v>
      </c>
      <c r="G7" s="108">
        <f>SUM(G$8:G$207)</f>
        <v>58580</v>
      </c>
      <c r="H7" s="108">
        <f>SUM(H$8:H$207)</f>
        <v>1118</v>
      </c>
      <c r="I7" s="108">
        <f>+SUM(K7,+M7,O7+P7)</f>
        <v>3604240</v>
      </c>
      <c r="J7" s="109">
        <f>IF(D7&gt;0,I7/D7*100,"-")</f>
        <v>98.370660202219582</v>
      </c>
      <c r="K7" s="108">
        <f>SUM(K$8:K$207)</f>
        <v>2193065</v>
      </c>
      <c r="L7" s="109">
        <f>IF(D7&gt;0,K7/D7*100,"-")</f>
        <v>59.855406941929687</v>
      </c>
      <c r="M7" s="108">
        <f>SUM(M$8:M$207)</f>
        <v>13881</v>
      </c>
      <c r="N7" s="109">
        <f>IF(D7&gt;0,M7/D7*100,"-")</f>
        <v>0.37885466402542839</v>
      </c>
      <c r="O7" s="106">
        <f>SUM(O$8:O$207)</f>
        <v>23612</v>
      </c>
      <c r="P7" s="108">
        <f>SUM(Q7:S7)</f>
        <v>1373682</v>
      </c>
      <c r="Q7" s="108">
        <f>SUM(Q$8:Q$207)</f>
        <v>616574</v>
      </c>
      <c r="R7" s="108">
        <f>SUM(R$8:R$207)</f>
        <v>717174</v>
      </c>
      <c r="S7" s="108">
        <f>SUM(S$8:S$207)</f>
        <v>39934</v>
      </c>
      <c r="T7" s="109">
        <f>IF(D7&gt;0,P7/D7*100,"-")</f>
        <v>37.491955376974175</v>
      </c>
      <c r="U7" s="108">
        <f>SUM(U$8:U$207)</f>
        <v>96178</v>
      </c>
      <c r="V7" s="110">
        <f t="shared" ref="V7:AC7" si="0">COUNTIF(V$8:V$207,"○")</f>
        <v>19</v>
      </c>
      <c r="W7" s="110">
        <f t="shared" si="0"/>
        <v>0</v>
      </c>
      <c r="X7" s="110">
        <f t="shared" si="0"/>
        <v>1</v>
      </c>
      <c r="Y7" s="110">
        <f t="shared" si="0"/>
        <v>15</v>
      </c>
      <c r="Z7" s="110">
        <f t="shared" si="0"/>
        <v>15</v>
      </c>
      <c r="AA7" s="110">
        <f t="shared" si="0"/>
        <v>0</v>
      </c>
      <c r="AB7" s="110">
        <f t="shared" si="0"/>
        <v>1</v>
      </c>
      <c r="AC7" s="110">
        <f t="shared" si="0"/>
        <v>19</v>
      </c>
      <c r="AD7" s="205"/>
      <c r="AE7" s="205"/>
    </row>
    <row r="8" spans="1:31" s="103" customFormat="1" ht="13.5" customHeight="1">
      <c r="A8" s="99" t="s">
        <v>32</v>
      </c>
      <c r="B8" s="100" t="s">
        <v>260</v>
      </c>
      <c r="C8" s="99" t="s">
        <v>261</v>
      </c>
      <c r="D8" s="101">
        <f>+SUM(E8,+I8)</f>
        <v>690431</v>
      </c>
      <c r="E8" s="101">
        <f>+SUM(G8+H8)</f>
        <v>5970</v>
      </c>
      <c r="F8" s="125">
        <f>IF(D8&gt;0,E8/D8*100,"-")</f>
        <v>0.86467728129241017</v>
      </c>
      <c r="G8" s="101">
        <v>5794</v>
      </c>
      <c r="H8" s="101">
        <v>176</v>
      </c>
      <c r="I8" s="101">
        <f>+SUM(K8,+M8,O8+P8)</f>
        <v>684461</v>
      </c>
      <c r="J8" s="102">
        <f>IF(D8&gt;0,I8/D8*100,"-")</f>
        <v>99.135322718707584</v>
      </c>
      <c r="K8" s="101">
        <v>539551</v>
      </c>
      <c r="L8" s="102">
        <f>IF(D8&gt;0,K8/D8*100,"-")</f>
        <v>78.146983550854472</v>
      </c>
      <c r="M8" s="101">
        <v>0</v>
      </c>
      <c r="N8" s="102">
        <f>IF(D8&gt;0,M8/D8*100,"-")</f>
        <v>0</v>
      </c>
      <c r="O8" s="123">
        <v>3290</v>
      </c>
      <c r="P8" s="101">
        <f>SUM(Q8:S8)</f>
        <v>141620</v>
      </c>
      <c r="Q8" s="101">
        <v>87804</v>
      </c>
      <c r="R8" s="101">
        <v>53816</v>
      </c>
      <c r="S8" s="101">
        <v>0</v>
      </c>
      <c r="T8" s="102">
        <f>IF(D8&gt;0,P8/D8*100,"-")</f>
        <v>20.511825222216267</v>
      </c>
      <c r="U8" s="101">
        <v>10806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32</v>
      </c>
      <c r="B9" s="100" t="s">
        <v>264</v>
      </c>
      <c r="C9" s="99" t="s">
        <v>265</v>
      </c>
      <c r="D9" s="101">
        <f>+SUM(E9,+I9)</f>
        <v>796829</v>
      </c>
      <c r="E9" s="101">
        <f>+SUM(G9+H9)</f>
        <v>17899</v>
      </c>
      <c r="F9" s="125">
        <f>IF(D9&gt;0,E9/D9*100,"-")</f>
        <v>2.2462786871461757</v>
      </c>
      <c r="G9" s="101">
        <v>17406</v>
      </c>
      <c r="H9" s="101">
        <v>493</v>
      </c>
      <c r="I9" s="101">
        <f>+SUM(K9,+M9,O9+P9)</f>
        <v>778930</v>
      </c>
      <c r="J9" s="102">
        <f>IF(D9&gt;0,I9/D9*100,"-")</f>
        <v>97.753721312853827</v>
      </c>
      <c r="K9" s="101">
        <v>626881</v>
      </c>
      <c r="L9" s="102">
        <f>IF(D9&gt;0,K9/D9*100,"-")</f>
        <v>78.67196098535571</v>
      </c>
      <c r="M9" s="101">
        <v>0</v>
      </c>
      <c r="N9" s="102">
        <f>IF(D9&gt;0,M9/D9*100,"-")</f>
        <v>0</v>
      </c>
      <c r="O9" s="123">
        <v>1709</v>
      </c>
      <c r="P9" s="101">
        <f>SUM(Q9:S9)</f>
        <v>150340</v>
      </c>
      <c r="Q9" s="101">
        <v>76040</v>
      </c>
      <c r="R9" s="101">
        <v>74300</v>
      </c>
      <c r="S9" s="101">
        <v>0</v>
      </c>
      <c r="T9" s="102">
        <f>IF(D9&gt;0,P9/D9*100,"-")</f>
        <v>18.86728520171831</v>
      </c>
      <c r="U9" s="101">
        <v>25224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32</v>
      </c>
      <c r="B10" s="100" t="s">
        <v>266</v>
      </c>
      <c r="C10" s="99" t="s">
        <v>267</v>
      </c>
      <c r="D10" s="101">
        <f>+SUM(E10,+I10)</f>
        <v>191810</v>
      </c>
      <c r="E10" s="101">
        <f>+SUM(G10+H10)</f>
        <v>1727</v>
      </c>
      <c r="F10" s="125">
        <f>IF(D10&gt;0,E10/D10*100,"-")</f>
        <v>0.90037015796882325</v>
      </c>
      <c r="G10" s="101">
        <v>1727</v>
      </c>
      <c r="H10" s="101">
        <v>0</v>
      </c>
      <c r="I10" s="101">
        <f>+SUM(K10,+M10,O10+P10)</f>
        <v>190083</v>
      </c>
      <c r="J10" s="102">
        <f>IF(D10&gt;0,I10/D10*100,"-")</f>
        <v>99.099629842031177</v>
      </c>
      <c r="K10" s="101">
        <v>103206</v>
      </c>
      <c r="L10" s="102">
        <f>IF(D10&gt;0,K10/D10*100,"-")</f>
        <v>53.806370887857781</v>
      </c>
      <c r="M10" s="101">
        <v>162</v>
      </c>
      <c r="N10" s="102">
        <f>IF(D10&gt;0,M10/D10*100,"-")</f>
        <v>8.4458578801939424E-2</v>
      </c>
      <c r="O10" s="123">
        <v>51</v>
      </c>
      <c r="P10" s="101">
        <f>SUM(Q10:S10)</f>
        <v>86664</v>
      </c>
      <c r="Q10" s="101">
        <v>1393</v>
      </c>
      <c r="R10" s="101">
        <v>85271</v>
      </c>
      <c r="S10" s="101">
        <v>0</v>
      </c>
      <c r="T10" s="102">
        <f>IF(D10&gt;0,P10/D10*100,"-")</f>
        <v>45.182211563526408</v>
      </c>
      <c r="U10" s="101">
        <v>4332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32</v>
      </c>
      <c r="B11" s="100" t="s">
        <v>268</v>
      </c>
      <c r="C11" s="99" t="s">
        <v>269</v>
      </c>
      <c r="D11" s="101">
        <f>+SUM(E11,+I11)</f>
        <v>35331</v>
      </c>
      <c r="E11" s="101">
        <f>+SUM(G11+H11)</f>
        <v>292</v>
      </c>
      <c r="F11" s="125">
        <f>IF(D11&gt;0,E11/D11*100,"-")</f>
        <v>0.82646967252554404</v>
      </c>
      <c r="G11" s="101">
        <v>292</v>
      </c>
      <c r="H11" s="101">
        <v>0</v>
      </c>
      <c r="I11" s="101">
        <f>+SUM(K11,+M11,O11+P11)</f>
        <v>35039</v>
      </c>
      <c r="J11" s="102">
        <f>IF(D11&gt;0,I11/D11*100,"-")</f>
        <v>99.173530327474452</v>
      </c>
      <c r="K11" s="101">
        <v>21071</v>
      </c>
      <c r="L11" s="102">
        <f>IF(D11&gt;0,K11/D11*100,"-")</f>
        <v>59.638844074608699</v>
      </c>
      <c r="M11" s="101">
        <v>0</v>
      </c>
      <c r="N11" s="102">
        <f>IF(D11&gt;0,M11/D11*100,"-")</f>
        <v>0</v>
      </c>
      <c r="O11" s="123">
        <v>114</v>
      </c>
      <c r="P11" s="101">
        <f>SUM(Q11:S11)</f>
        <v>13854</v>
      </c>
      <c r="Q11" s="101">
        <v>10182</v>
      </c>
      <c r="R11" s="101">
        <v>3672</v>
      </c>
      <c r="S11" s="101">
        <v>0</v>
      </c>
      <c r="T11" s="102">
        <f>IF(D11&gt;0,P11/D11*100,"-")</f>
        <v>39.212023435509892</v>
      </c>
      <c r="U11" s="101">
        <v>653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32</v>
      </c>
      <c r="B12" s="100" t="s">
        <v>270</v>
      </c>
      <c r="C12" s="99" t="s">
        <v>271</v>
      </c>
      <c r="D12" s="101">
        <f>+SUM(E12,+I12)</f>
        <v>108466</v>
      </c>
      <c r="E12" s="101">
        <f>+SUM(G12+H12)</f>
        <v>226</v>
      </c>
      <c r="F12" s="125">
        <f>IF(D12&gt;0,E12/D12*100,"-")</f>
        <v>0.20836022348016889</v>
      </c>
      <c r="G12" s="101">
        <v>226</v>
      </c>
      <c r="H12" s="101">
        <v>0</v>
      </c>
      <c r="I12" s="101">
        <f>+SUM(K12,+M12,O12+P12)</f>
        <v>108240</v>
      </c>
      <c r="J12" s="102">
        <f>IF(D12&gt;0,I12/D12*100,"-")</f>
        <v>99.79163977651983</v>
      </c>
      <c r="K12" s="101">
        <v>84975</v>
      </c>
      <c r="L12" s="102">
        <f>IF(D12&gt;0,K12/D12*100,"-")</f>
        <v>78.342522080652003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23265</v>
      </c>
      <c r="Q12" s="101">
        <v>11907</v>
      </c>
      <c r="R12" s="101">
        <v>11358</v>
      </c>
      <c r="S12" s="101">
        <v>0</v>
      </c>
      <c r="T12" s="102">
        <f>IF(D12&gt;0,P12/D12*100,"-")</f>
        <v>21.44911769586783</v>
      </c>
      <c r="U12" s="101">
        <v>1375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32</v>
      </c>
      <c r="B13" s="100" t="s">
        <v>272</v>
      </c>
      <c r="C13" s="99" t="s">
        <v>273</v>
      </c>
      <c r="D13" s="101">
        <f>+SUM(E13,+I13)</f>
        <v>130371</v>
      </c>
      <c r="E13" s="101">
        <f>+SUM(G13+H13)</f>
        <v>2522</v>
      </c>
      <c r="F13" s="125">
        <f>IF(D13&gt;0,E13/D13*100,"-")</f>
        <v>1.9344792937079567</v>
      </c>
      <c r="G13" s="101">
        <v>2522</v>
      </c>
      <c r="H13" s="101">
        <v>0</v>
      </c>
      <c r="I13" s="101">
        <f>+SUM(K13,+M13,O13+P13)</f>
        <v>127849</v>
      </c>
      <c r="J13" s="102">
        <f>IF(D13&gt;0,I13/D13*100,"-")</f>
        <v>98.065520706292048</v>
      </c>
      <c r="K13" s="101">
        <v>62644</v>
      </c>
      <c r="L13" s="102">
        <f>IF(D13&gt;0,K13/D13*100,"-")</f>
        <v>48.050563392165436</v>
      </c>
      <c r="M13" s="101">
        <v>0</v>
      </c>
      <c r="N13" s="102">
        <f>IF(D13&gt;0,M13/D13*100,"-")</f>
        <v>0</v>
      </c>
      <c r="O13" s="123">
        <v>125</v>
      </c>
      <c r="P13" s="101">
        <f>SUM(Q13:S13)</f>
        <v>65080</v>
      </c>
      <c r="Q13" s="101">
        <v>40486</v>
      </c>
      <c r="R13" s="101">
        <v>24594</v>
      </c>
      <c r="S13" s="101">
        <v>0</v>
      </c>
      <c r="T13" s="102">
        <f>IF(D13&gt;0,P13/D13*100,"-")</f>
        <v>49.919077095366298</v>
      </c>
      <c r="U13" s="101">
        <v>2301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32</v>
      </c>
      <c r="B14" s="100" t="s">
        <v>274</v>
      </c>
      <c r="C14" s="99" t="s">
        <v>275</v>
      </c>
      <c r="D14" s="101">
        <f>+SUM(E14,+I14)</f>
        <v>67231</v>
      </c>
      <c r="E14" s="101">
        <f>+SUM(G14+H14)</f>
        <v>90</v>
      </c>
      <c r="F14" s="125">
        <f>IF(D14&gt;0,E14/D14*100,"-")</f>
        <v>0.13386681739078699</v>
      </c>
      <c r="G14" s="101">
        <v>90</v>
      </c>
      <c r="H14" s="101">
        <v>0</v>
      </c>
      <c r="I14" s="101">
        <f>+SUM(K14,+M14,O14+P14)</f>
        <v>67141</v>
      </c>
      <c r="J14" s="102">
        <f>IF(D14&gt;0,I14/D14*100,"-")</f>
        <v>99.866133182609218</v>
      </c>
      <c r="K14" s="101">
        <v>21774</v>
      </c>
      <c r="L14" s="102">
        <f>IF(D14&gt;0,K14/D14*100,"-")</f>
        <v>32.386845354077728</v>
      </c>
      <c r="M14" s="101">
        <v>1749</v>
      </c>
      <c r="N14" s="102">
        <f>IF(D14&gt;0,M14/D14*100,"-")</f>
        <v>2.6014784846276271</v>
      </c>
      <c r="O14" s="123">
        <v>0</v>
      </c>
      <c r="P14" s="101">
        <f>SUM(Q14:S14)</f>
        <v>43618</v>
      </c>
      <c r="Q14" s="101">
        <v>28695</v>
      </c>
      <c r="R14" s="101">
        <v>14923</v>
      </c>
      <c r="S14" s="101">
        <v>0</v>
      </c>
      <c r="T14" s="102">
        <f>IF(D14&gt;0,P14/D14*100,"-")</f>
        <v>64.877809343903863</v>
      </c>
      <c r="U14" s="101">
        <v>638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32</v>
      </c>
      <c r="B15" s="100" t="s">
        <v>276</v>
      </c>
      <c r="C15" s="99" t="s">
        <v>277</v>
      </c>
      <c r="D15" s="101">
        <f>+SUM(E15,+I15)</f>
        <v>97103</v>
      </c>
      <c r="E15" s="101">
        <f>+SUM(G15+H15)</f>
        <v>4216</v>
      </c>
      <c r="F15" s="125">
        <f>IF(D15&gt;0,E15/D15*100,"-")</f>
        <v>4.3417814073715544</v>
      </c>
      <c r="G15" s="101">
        <v>4216</v>
      </c>
      <c r="H15" s="101">
        <v>0</v>
      </c>
      <c r="I15" s="101">
        <f>+SUM(K15,+M15,O15+P15)</f>
        <v>92887</v>
      </c>
      <c r="J15" s="102">
        <f>IF(D15&gt;0,I15/D15*100,"-")</f>
        <v>95.658218592628444</v>
      </c>
      <c r="K15" s="101">
        <v>9152</v>
      </c>
      <c r="L15" s="102">
        <f>IF(D15&gt;0,K15/D15*100,"-")</f>
        <v>9.4250435104991599</v>
      </c>
      <c r="M15" s="101">
        <v>3731</v>
      </c>
      <c r="N15" s="102">
        <f>IF(D15&gt;0,M15/D15*100,"-")</f>
        <v>3.8423117720358793</v>
      </c>
      <c r="O15" s="123">
        <v>0</v>
      </c>
      <c r="P15" s="101">
        <f>SUM(Q15:S15)</f>
        <v>80004</v>
      </c>
      <c r="Q15" s="101">
        <v>25472</v>
      </c>
      <c r="R15" s="101">
        <v>54532</v>
      </c>
      <c r="S15" s="101">
        <v>0</v>
      </c>
      <c r="T15" s="102">
        <f>IF(D15&gt;0,P15/D15*100,"-")</f>
        <v>82.390863310093408</v>
      </c>
      <c r="U15" s="101">
        <v>1408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32</v>
      </c>
      <c r="B16" s="100" t="s">
        <v>278</v>
      </c>
      <c r="C16" s="99" t="s">
        <v>279</v>
      </c>
      <c r="D16" s="101">
        <f>+SUM(E16,+I16)</f>
        <v>250969</v>
      </c>
      <c r="E16" s="101">
        <f>+SUM(G16+H16)</f>
        <v>2122</v>
      </c>
      <c r="F16" s="125">
        <f>IF(D16&gt;0,E16/D16*100,"-")</f>
        <v>0.84552275380624708</v>
      </c>
      <c r="G16" s="101">
        <v>2122</v>
      </c>
      <c r="H16" s="101">
        <v>0</v>
      </c>
      <c r="I16" s="101">
        <f>+SUM(K16,+M16,O16+P16)</f>
        <v>248847</v>
      </c>
      <c r="J16" s="102">
        <f>IF(D16&gt;0,I16/D16*100,"-")</f>
        <v>99.15447724619375</v>
      </c>
      <c r="K16" s="101">
        <v>181012</v>
      </c>
      <c r="L16" s="102">
        <f>IF(D16&gt;0,K16/D16*100,"-")</f>
        <v>72.125242559838071</v>
      </c>
      <c r="M16" s="101">
        <v>1931</v>
      </c>
      <c r="N16" s="102">
        <f>IF(D16&gt;0,M16/D16*100,"-")</f>
        <v>0.7694177368519618</v>
      </c>
      <c r="O16" s="123">
        <v>0</v>
      </c>
      <c r="P16" s="101">
        <f>SUM(Q16:S16)</f>
        <v>65904</v>
      </c>
      <c r="Q16" s="101">
        <v>32557</v>
      </c>
      <c r="R16" s="101">
        <v>0</v>
      </c>
      <c r="S16" s="101">
        <v>33347</v>
      </c>
      <c r="T16" s="102">
        <f>IF(D16&gt;0,P16/D16*100,"-")</f>
        <v>26.259816949503723</v>
      </c>
      <c r="U16" s="101">
        <v>5797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32</v>
      </c>
      <c r="B17" s="100" t="s">
        <v>280</v>
      </c>
      <c r="C17" s="99" t="s">
        <v>281</v>
      </c>
      <c r="D17" s="101">
        <f>+SUM(E17,+I17)</f>
        <v>168561</v>
      </c>
      <c r="E17" s="101">
        <f>+SUM(G17+H17)</f>
        <v>5059</v>
      </c>
      <c r="F17" s="125">
        <f>IF(D17&gt;0,E17/D17*100,"-")</f>
        <v>3.0012873677778371</v>
      </c>
      <c r="G17" s="101">
        <v>5059</v>
      </c>
      <c r="H17" s="101">
        <v>0</v>
      </c>
      <c r="I17" s="101">
        <f>+SUM(K17,+M17,O17+P17)</f>
        <v>163502</v>
      </c>
      <c r="J17" s="102">
        <f>IF(D17&gt;0,I17/D17*100,"-")</f>
        <v>96.998712632222166</v>
      </c>
      <c r="K17" s="101">
        <v>135493</v>
      </c>
      <c r="L17" s="102">
        <f>IF(D17&gt;0,K17/D17*100,"-")</f>
        <v>80.382176185475885</v>
      </c>
      <c r="M17" s="101">
        <v>0</v>
      </c>
      <c r="N17" s="102">
        <f>IF(D17&gt;0,M17/D17*100,"-")</f>
        <v>0</v>
      </c>
      <c r="O17" s="123">
        <v>1608</v>
      </c>
      <c r="P17" s="101">
        <f>SUM(Q17:S17)</f>
        <v>26401</v>
      </c>
      <c r="Q17" s="101">
        <v>15757</v>
      </c>
      <c r="R17" s="101">
        <v>10644</v>
      </c>
      <c r="S17" s="101">
        <v>0</v>
      </c>
      <c r="T17" s="102">
        <f>IF(D17&gt;0,P17/D17*100,"-")</f>
        <v>15.662579125657775</v>
      </c>
      <c r="U17" s="101">
        <v>8498</v>
      </c>
      <c r="V17" s="99" t="s">
        <v>263</v>
      </c>
      <c r="W17" s="99"/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32</v>
      </c>
      <c r="B18" s="100" t="s">
        <v>282</v>
      </c>
      <c r="C18" s="99" t="s">
        <v>283</v>
      </c>
      <c r="D18" s="101">
        <f>+SUM(E18,+I18)</f>
        <v>137353</v>
      </c>
      <c r="E18" s="101">
        <f>+SUM(G18+H18)</f>
        <v>2244</v>
      </c>
      <c r="F18" s="125">
        <f>IF(D18&gt;0,E18/D18*100,"-")</f>
        <v>1.6337466236631162</v>
      </c>
      <c r="G18" s="101">
        <v>2244</v>
      </c>
      <c r="H18" s="101">
        <v>0</v>
      </c>
      <c r="I18" s="101">
        <f>+SUM(K18,+M18,O18+P18)</f>
        <v>135109</v>
      </c>
      <c r="J18" s="102">
        <f>IF(D18&gt;0,I18/D18*100,"-")</f>
        <v>98.366253376336886</v>
      </c>
      <c r="K18" s="101">
        <v>29114</v>
      </c>
      <c r="L18" s="102">
        <f>IF(D18&gt;0,K18/D18*100,"-")</f>
        <v>21.196479144976813</v>
      </c>
      <c r="M18" s="101">
        <v>2504</v>
      </c>
      <c r="N18" s="102">
        <f>IF(D18&gt;0,M18/D18*100,"-")</f>
        <v>1.8230399044796983</v>
      </c>
      <c r="O18" s="123">
        <v>0</v>
      </c>
      <c r="P18" s="101">
        <f>SUM(Q18:S18)</f>
        <v>103491</v>
      </c>
      <c r="Q18" s="101">
        <v>35162</v>
      </c>
      <c r="R18" s="101">
        <v>68329</v>
      </c>
      <c r="S18" s="101">
        <v>0</v>
      </c>
      <c r="T18" s="102">
        <f>IF(D18&gt;0,P18/D18*100,"-")</f>
        <v>75.346734326880366</v>
      </c>
      <c r="U18" s="101">
        <v>4713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32</v>
      </c>
      <c r="B19" s="100" t="s">
        <v>284</v>
      </c>
      <c r="C19" s="99" t="s">
        <v>285</v>
      </c>
      <c r="D19" s="101">
        <f>+SUM(E19,+I19)</f>
        <v>116569</v>
      </c>
      <c r="E19" s="101">
        <f>+SUM(G19+H19)</f>
        <v>2431</v>
      </c>
      <c r="F19" s="125">
        <f>IF(D19&gt;0,E19/D19*100,"-")</f>
        <v>2.0854601137523696</v>
      </c>
      <c r="G19" s="101">
        <v>2389</v>
      </c>
      <c r="H19" s="101">
        <v>42</v>
      </c>
      <c r="I19" s="101">
        <f>+SUM(K19,+M19,O19+P19)</f>
        <v>114138</v>
      </c>
      <c r="J19" s="102">
        <f>IF(D19&gt;0,I19/D19*100,"-")</f>
        <v>97.914539886247638</v>
      </c>
      <c r="K19" s="101">
        <v>32728</v>
      </c>
      <c r="L19" s="102">
        <f>IF(D19&gt;0,K19/D19*100,"-")</f>
        <v>28.07607511430998</v>
      </c>
      <c r="M19" s="101">
        <v>1586</v>
      </c>
      <c r="N19" s="102">
        <f>IF(D19&gt;0,M19/D19*100,"-")</f>
        <v>1.3605675608437922</v>
      </c>
      <c r="O19" s="123">
        <v>4512</v>
      </c>
      <c r="P19" s="101">
        <f>SUM(Q19:S19)</f>
        <v>75312</v>
      </c>
      <c r="Q19" s="101">
        <v>19297</v>
      </c>
      <c r="R19" s="101">
        <v>56015</v>
      </c>
      <c r="S19" s="101">
        <v>0</v>
      </c>
      <c r="T19" s="102">
        <f>IF(D19&gt;0,P19/D19*100,"-")</f>
        <v>64.607228336864864</v>
      </c>
      <c r="U19" s="101">
        <v>4396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32</v>
      </c>
      <c r="B20" s="100" t="s">
        <v>286</v>
      </c>
      <c r="C20" s="99" t="s">
        <v>287</v>
      </c>
      <c r="D20" s="101">
        <f>+SUM(E20,+I20)</f>
        <v>143681</v>
      </c>
      <c r="E20" s="101">
        <f>+SUM(G20+H20)</f>
        <v>1658</v>
      </c>
      <c r="F20" s="125">
        <f>IF(D20&gt;0,E20/D20*100,"-")</f>
        <v>1.1539451980428868</v>
      </c>
      <c r="G20" s="101">
        <v>1658</v>
      </c>
      <c r="H20" s="101">
        <v>0</v>
      </c>
      <c r="I20" s="101">
        <f>+SUM(K20,+M20,O20+P20)</f>
        <v>142023</v>
      </c>
      <c r="J20" s="102">
        <f>IF(D20&gt;0,I20/D20*100,"-")</f>
        <v>98.846054801957123</v>
      </c>
      <c r="K20" s="101">
        <v>56379</v>
      </c>
      <c r="L20" s="102">
        <f>IF(D20&gt;0,K20/D20*100,"-")</f>
        <v>39.239008637189329</v>
      </c>
      <c r="M20" s="101">
        <v>97</v>
      </c>
      <c r="N20" s="102">
        <f>IF(D20&gt;0,M20/D20*100,"-")</f>
        <v>6.7510665989240062E-2</v>
      </c>
      <c r="O20" s="123">
        <v>1624</v>
      </c>
      <c r="P20" s="101">
        <f>SUM(Q20:S20)</f>
        <v>83923</v>
      </c>
      <c r="Q20" s="101">
        <v>37144</v>
      </c>
      <c r="R20" s="101">
        <v>45641</v>
      </c>
      <c r="S20" s="101">
        <v>1138</v>
      </c>
      <c r="T20" s="102">
        <f>IF(D20&gt;0,P20/D20*100,"-")</f>
        <v>58.409253833144263</v>
      </c>
      <c r="U20" s="101">
        <v>1799</v>
      </c>
      <c r="V20" s="99" t="s">
        <v>263</v>
      </c>
      <c r="W20" s="99"/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32</v>
      </c>
      <c r="B21" s="100" t="s">
        <v>288</v>
      </c>
      <c r="C21" s="99" t="s">
        <v>289</v>
      </c>
      <c r="D21" s="101">
        <f>+SUM(E21,+I21)</f>
        <v>86799</v>
      </c>
      <c r="E21" s="101">
        <f>+SUM(G21+H21)</f>
        <v>916</v>
      </c>
      <c r="F21" s="125">
        <f>IF(D21&gt;0,E21/D21*100,"-")</f>
        <v>1.0553116971393681</v>
      </c>
      <c r="G21" s="101">
        <v>916</v>
      </c>
      <c r="H21" s="101">
        <v>0</v>
      </c>
      <c r="I21" s="101">
        <f>+SUM(K21,+M21,O21+P21)</f>
        <v>85883</v>
      </c>
      <c r="J21" s="102">
        <f>IF(D21&gt;0,I21/D21*100,"-")</f>
        <v>98.944688302860627</v>
      </c>
      <c r="K21" s="101">
        <v>33016</v>
      </c>
      <c r="L21" s="102">
        <f>IF(D21&gt;0,K21/D21*100,"-")</f>
        <v>38.03730457724167</v>
      </c>
      <c r="M21" s="101">
        <v>1377</v>
      </c>
      <c r="N21" s="102">
        <f>IF(D21&gt;0,M21/D21*100,"-")</f>
        <v>1.586423806725884</v>
      </c>
      <c r="O21" s="123">
        <v>1137</v>
      </c>
      <c r="P21" s="101">
        <f>SUM(Q21:S21)</f>
        <v>50353</v>
      </c>
      <c r="Q21" s="101">
        <v>27091</v>
      </c>
      <c r="R21" s="101">
        <v>21609</v>
      </c>
      <c r="S21" s="101">
        <v>1653</v>
      </c>
      <c r="T21" s="102">
        <f>IF(D21&gt;0,P21/D21*100,"-")</f>
        <v>58.011036993513756</v>
      </c>
      <c r="U21" s="101">
        <v>2280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32</v>
      </c>
      <c r="B22" s="100" t="s">
        <v>290</v>
      </c>
      <c r="C22" s="99" t="s">
        <v>291</v>
      </c>
      <c r="D22" s="101">
        <f>+SUM(E22,+I22)</f>
        <v>88134</v>
      </c>
      <c r="E22" s="101">
        <f>+SUM(G22+H22)</f>
        <v>1788</v>
      </c>
      <c r="F22" s="125">
        <f>IF(D22&gt;0,E22/D22*100,"-")</f>
        <v>2.0287289808700386</v>
      </c>
      <c r="G22" s="101">
        <v>1788</v>
      </c>
      <c r="H22" s="101">
        <v>0</v>
      </c>
      <c r="I22" s="101">
        <f>+SUM(K22,+M22,O22+P22)</f>
        <v>86346</v>
      </c>
      <c r="J22" s="102">
        <f>IF(D22&gt;0,I22/D22*100,"-")</f>
        <v>97.971271019129958</v>
      </c>
      <c r="K22" s="101">
        <v>38084</v>
      </c>
      <c r="L22" s="102">
        <f>IF(D22&gt;0,K22/D22*100,"-")</f>
        <v>43.211473438173691</v>
      </c>
      <c r="M22" s="101">
        <v>0</v>
      </c>
      <c r="N22" s="102">
        <f>IF(D22&gt;0,M22/D22*100,"-")</f>
        <v>0</v>
      </c>
      <c r="O22" s="123">
        <v>244</v>
      </c>
      <c r="P22" s="101">
        <f>SUM(Q22:S22)</f>
        <v>48018</v>
      </c>
      <c r="Q22" s="101">
        <v>16605</v>
      </c>
      <c r="R22" s="101">
        <v>31413</v>
      </c>
      <c r="S22" s="101">
        <v>0</v>
      </c>
      <c r="T22" s="102">
        <f>IF(D22&gt;0,P22/D22*100,"-")</f>
        <v>54.482946422493015</v>
      </c>
      <c r="U22" s="101">
        <v>4634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32</v>
      </c>
      <c r="B23" s="100" t="s">
        <v>292</v>
      </c>
      <c r="C23" s="99" t="s">
        <v>293</v>
      </c>
      <c r="D23" s="101">
        <f>+SUM(E23,+I23)</f>
        <v>20571</v>
      </c>
      <c r="E23" s="101">
        <f>+SUM(G23+H23)</f>
        <v>426</v>
      </c>
      <c r="F23" s="125">
        <f>IF(D23&gt;0,E23/D23*100,"-")</f>
        <v>2.0708764765932623</v>
      </c>
      <c r="G23" s="101">
        <v>184</v>
      </c>
      <c r="H23" s="101">
        <v>242</v>
      </c>
      <c r="I23" s="101">
        <f>+SUM(K23,+M23,O23+P23)</f>
        <v>20145</v>
      </c>
      <c r="J23" s="102">
        <f>IF(D23&gt;0,I23/D23*100,"-")</f>
        <v>97.92912352340673</v>
      </c>
      <c r="K23" s="101">
        <v>9702</v>
      </c>
      <c r="L23" s="102">
        <f>IF(D23&gt;0,K23/D23*100,"-")</f>
        <v>47.163482572553598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10443</v>
      </c>
      <c r="Q23" s="101">
        <v>8413</v>
      </c>
      <c r="R23" s="101">
        <v>2030</v>
      </c>
      <c r="S23" s="101">
        <v>0</v>
      </c>
      <c r="T23" s="102">
        <f>IF(D23&gt;0,P23/D23*100,"-")</f>
        <v>50.76564095085314</v>
      </c>
      <c r="U23" s="101">
        <v>253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32</v>
      </c>
      <c r="B24" s="100" t="s">
        <v>294</v>
      </c>
      <c r="C24" s="99" t="s">
        <v>295</v>
      </c>
      <c r="D24" s="101">
        <f>+SUM(E24,+I24)</f>
        <v>50566</v>
      </c>
      <c r="E24" s="101">
        <f>+SUM(G24+H24)</f>
        <v>981</v>
      </c>
      <c r="F24" s="125">
        <f>IF(D24&gt;0,E24/D24*100,"-")</f>
        <v>1.9400387612229559</v>
      </c>
      <c r="G24" s="101">
        <v>981</v>
      </c>
      <c r="H24" s="101">
        <v>0</v>
      </c>
      <c r="I24" s="101">
        <f>+SUM(K24,+M24,O24+P24)</f>
        <v>49585</v>
      </c>
      <c r="J24" s="102">
        <f>IF(D24&gt;0,I24/D24*100,"-")</f>
        <v>98.059961238777049</v>
      </c>
      <c r="K24" s="101">
        <v>21843</v>
      </c>
      <c r="L24" s="102">
        <f>IF(D24&gt;0,K24/D24*100,"-")</f>
        <v>43.19700984851481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27742</v>
      </c>
      <c r="Q24" s="101">
        <v>8935</v>
      </c>
      <c r="R24" s="101">
        <v>18807</v>
      </c>
      <c r="S24" s="101">
        <v>0</v>
      </c>
      <c r="T24" s="102">
        <f>IF(D24&gt;0,P24/D24*100,"-")</f>
        <v>54.862951390262225</v>
      </c>
      <c r="U24" s="101">
        <v>699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32</v>
      </c>
      <c r="B25" s="100" t="s">
        <v>296</v>
      </c>
      <c r="C25" s="99" t="s">
        <v>297</v>
      </c>
      <c r="D25" s="101">
        <f>+SUM(E25,+I25)</f>
        <v>58682</v>
      </c>
      <c r="E25" s="101">
        <f>+SUM(G25+H25)</f>
        <v>1272</v>
      </c>
      <c r="F25" s="125">
        <f>IF(D25&gt;0,E25/D25*100,"-")</f>
        <v>2.1676152823693808</v>
      </c>
      <c r="G25" s="101">
        <v>1272</v>
      </c>
      <c r="H25" s="101">
        <v>0</v>
      </c>
      <c r="I25" s="101">
        <f>+SUM(K25,+M25,O25+P25)</f>
        <v>57410</v>
      </c>
      <c r="J25" s="102">
        <f>IF(D25&gt;0,I25/D25*100,"-")</f>
        <v>97.832384717630617</v>
      </c>
      <c r="K25" s="101">
        <v>21358</v>
      </c>
      <c r="L25" s="102">
        <f>IF(D25&gt;0,K25/D25*100,"-")</f>
        <v>36.396169183054425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36052</v>
      </c>
      <c r="Q25" s="101">
        <v>18054</v>
      </c>
      <c r="R25" s="101">
        <v>17998</v>
      </c>
      <c r="S25" s="101">
        <v>0</v>
      </c>
      <c r="T25" s="102">
        <f>IF(D25&gt;0,P25/D25*100,"-")</f>
        <v>61.436215534576192</v>
      </c>
      <c r="U25" s="101">
        <v>3439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32</v>
      </c>
      <c r="B26" s="100" t="s">
        <v>298</v>
      </c>
      <c r="C26" s="99" t="s">
        <v>299</v>
      </c>
      <c r="D26" s="101">
        <f>+SUM(E26,+I26)</f>
        <v>29014</v>
      </c>
      <c r="E26" s="101">
        <f>+SUM(G26+H26)</f>
        <v>68</v>
      </c>
      <c r="F26" s="125">
        <f>IF(D26&gt;0,E26/D26*100,"-")</f>
        <v>0.23436961466878056</v>
      </c>
      <c r="G26" s="101">
        <v>68</v>
      </c>
      <c r="H26" s="101">
        <v>0</v>
      </c>
      <c r="I26" s="101">
        <f>+SUM(K26,+M26,O26+P26)</f>
        <v>28946</v>
      </c>
      <c r="J26" s="102">
        <f>IF(D26&gt;0,I26/D26*100,"-")</f>
        <v>99.765630385331221</v>
      </c>
      <c r="K26" s="101">
        <v>13278</v>
      </c>
      <c r="L26" s="102">
        <f>IF(D26&gt;0,K26/D26*100,"-")</f>
        <v>45.764113876059831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15668</v>
      </c>
      <c r="Q26" s="101">
        <v>6205</v>
      </c>
      <c r="R26" s="101">
        <v>5667</v>
      </c>
      <c r="S26" s="101">
        <v>3796</v>
      </c>
      <c r="T26" s="102">
        <f>IF(D26&gt;0,P26/D26*100,"-")</f>
        <v>54.001516509271383</v>
      </c>
      <c r="U26" s="101">
        <v>310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32</v>
      </c>
      <c r="B27" s="100" t="s">
        <v>300</v>
      </c>
      <c r="C27" s="99" t="s">
        <v>301</v>
      </c>
      <c r="D27" s="101">
        <f>+SUM(E27,+I27)</f>
        <v>31255</v>
      </c>
      <c r="E27" s="101">
        <f>+SUM(G27+H27)</f>
        <v>867</v>
      </c>
      <c r="F27" s="125">
        <f>IF(D27&gt;0,E27/D27*100,"-")</f>
        <v>2.773956167013278</v>
      </c>
      <c r="G27" s="101">
        <v>867</v>
      </c>
      <c r="H27" s="101">
        <v>0</v>
      </c>
      <c r="I27" s="101">
        <f>+SUM(K27,+M27,O27+P27)</f>
        <v>30388</v>
      </c>
      <c r="J27" s="102">
        <f>IF(D27&gt;0,I27/D27*100,"-")</f>
        <v>97.226043832986718</v>
      </c>
      <c r="K27" s="101">
        <v>12654</v>
      </c>
      <c r="L27" s="102">
        <f>IF(D27&gt;0,K27/D27*100,"-")</f>
        <v>40.486322188449847</v>
      </c>
      <c r="M27" s="101">
        <v>0</v>
      </c>
      <c r="N27" s="102">
        <f>IF(D27&gt;0,M27/D27*100,"-")</f>
        <v>0</v>
      </c>
      <c r="O27" s="123">
        <v>7660</v>
      </c>
      <c r="P27" s="101">
        <f>SUM(Q27:S27)</f>
        <v>10074</v>
      </c>
      <c r="Q27" s="101">
        <v>4008</v>
      </c>
      <c r="R27" s="101">
        <v>6066</v>
      </c>
      <c r="S27" s="101">
        <v>0</v>
      </c>
      <c r="T27" s="102">
        <f>IF(D27&gt;0,P27/D27*100,"-")</f>
        <v>32.231642937130061</v>
      </c>
      <c r="U27" s="101">
        <v>1064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32</v>
      </c>
      <c r="B28" s="100" t="s">
        <v>302</v>
      </c>
      <c r="C28" s="99" t="s">
        <v>303</v>
      </c>
      <c r="D28" s="101">
        <f>+SUM(E28,+I28)</f>
        <v>48022</v>
      </c>
      <c r="E28" s="101">
        <f>+SUM(G28+H28)</f>
        <v>1919</v>
      </c>
      <c r="F28" s="125">
        <f>IF(D28&gt;0,E28/D28*100,"-")</f>
        <v>3.9960851276498275</v>
      </c>
      <c r="G28" s="101">
        <v>1919</v>
      </c>
      <c r="H28" s="101">
        <v>0</v>
      </c>
      <c r="I28" s="101">
        <f>+SUM(K28,+M28,O28+P28)</f>
        <v>46103</v>
      </c>
      <c r="J28" s="102">
        <f>IF(D28&gt;0,I28/D28*100,"-")</f>
        <v>96.003914872350165</v>
      </c>
      <c r="K28" s="101">
        <v>12470</v>
      </c>
      <c r="L28" s="102">
        <f>IF(D28&gt;0,K28/D28*100,"-")</f>
        <v>25.967265003540046</v>
      </c>
      <c r="M28" s="101">
        <v>744</v>
      </c>
      <c r="N28" s="102">
        <f>IF(D28&gt;0,M28/D28*100,"-")</f>
        <v>1.5492899087918039</v>
      </c>
      <c r="O28" s="123">
        <v>0</v>
      </c>
      <c r="P28" s="101">
        <f>SUM(Q28:S28)</f>
        <v>32889</v>
      </c>
      <c r="Q28" s="101">
        <v>11852</v>
      </c>
      <c r="R28" s="101">
        <v>21037</v>
      </c>
      <c r="S28" s="101">
        <v>0</v>
      </c>
      <c r="T28" s="102">
        <f>IF(D28&gt;0,P28/D28*100,"-")</f>
        <v>68.487359960018324</v>
      </c>
      <c r="U28" s="101">
        <v>3614</v>
      </c>
      <c r="V28" s="99" t="s">
        <v>263</v>
      </c>
      <c r="W28" s="99"/>
      <c r="X28" s="99"/>
      <c r="Y28" s="99"/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32</v>
      </c>
      <c r="B29" s="100" t="s">
        <v>304</v>
      </c>
      <c r="C29" s="99" t="s">
        <v>305</v>
      </c>
      <c r="D29" s="101">
        <f>+SUM(E29,+I29)</f>
        <v>47641</v>
      </c>
      <c r="E29" s="101">
        <f>+SUM(G29+H29)</f>
        <v>165</v>
      </c>
      <c r="F29" s="125">
        <f>IF(D29&gt;0,E29/D29*100,"-")</f>
        <v>0.34634033710459478</v>
      </c>
      <c r="G29" s="101">
        <v>165</v>
      </c>
      <c r="H29" s="101">
        <v>0</v>
      </c>
      <c r="I29" s="101">
        <f>+SUM(K29,+M29,O29+P29)</f>
        <v>47476</v>
      </c>
      <c r="J29" s="102">
        <f>IF(D29&gt;0,I29/D29*100,"-")</f>
        <v>99.653659662895393</v>
      </c>
      <c r="K29" s="101">
        <v>30878</v>
      </c>
      <c r="L29" s="102">
        <f>IF(D29&gt;0,K29/D29*100,"-")</f>
        <v>64.813920782519261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16598</v>
      </c>
      <c r="Q29" s="101">
        <v>9479</v>
      </c>
      <c r="R29" s="101">
        <v>7119</v>
      </c>
      <c r="S29" s="101">
        <v>0</v>
      </c>
      <c r="T29" s="102">
        <f>IF(D29&gt;0,P29/D29*100,"-")</f>
        <v>34.839738880376146</v>
      </c>
      <c r="U29" s="101">
        <v>640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32</v>
      </c>
      <c r="B30" s="100" t="s">
        <v>306</v>
      </c>
      <c r="C30" s="99" t="s">
        <v>307</v>
      </c>
      <c r="D30" s="101">
        <f>+SUM(E30,+I30)</f>
        <v>44194</v>
      </c>
      <c r="E30" s="101">
        <f>+SUM(G30+H30)</f>
        <v>349</v>
      </c>
      <c r="F30" s="125">
        <f>IF(D30&gt;0,E30/D30*100,"-")</f>
        <v>0.78969995927048919</v>
      </c>
      <c r="G30" s="101">
        <v>349</v>
      </c>
      <c r="H30" s="101">
        <v>0</v>
      </c>
      <c r="I30" s="101">
        <f>+SUM(K30,+M30,O30+P30)</f>
        <v>43845</v>
      </c>
      <c r="J30" s="102">
        <f>IF(D30&gt;0,I30/D30*100,"-")</f>
        <v>99.210300040729521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191</v>
      </c>
      <c r="P30" s="101">
        <f>SUM(Q30:S30)</f>
        <v>43654</v>
      </c>
      <c r="Q30" s="101">
        <v>20211</v>
      </c>
      <c r="R30" s="101">
        <v>23443</v>
      </c>
      <c r="S30" s="101">
        <v>0</v>
      </c>
      <c r="T30" s="102">
        <f>IF(D30&gt;0,P30/D30*100,"-")</f>
        <v>98.778114676200389</v>
      </c>
      <c r="U30" s="101">
        <v>2033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32</v>
      </c>
      <c r="B31" s="100" t="s">
        <v>308</v>
      </c>
      <c r="C31" s="99" t="s">
        <v>309</v>
      </c>
      <c r="D31" s="101">
        <f>+SUM(E31,+I31)</f>
        <v>11880</v>
      </c>
      <c r="E31" s="101">
        <f>+SUM(G31+H31)</f>
        <v>122</v>
      </c>
      <c r="F31" s="125">
        <f>IF(D31&gt;0,E31/D31*100,"-")</f>
        <v>1.026936026936027</v>
      </c>
      <c r="G31" s="101">
        <v>122</v>
      </c>
      <c r="H31" s="101">
        <v>0</v>
      </c>
      <c r="I31" s="101">
        <f>+SUM(K31,+M31,O31+P31)</f>
        <v>11758</v>
      </c>
      <c r="J31" s="102">
        <f>IF(D31&gt;0,I31/D31*100,"-")</f>
        <v>98.973063973063972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11758</v>
      </c>
      <c r="Q31" s="101">
        <v>8123</v>
      </c>
      <c r="R31" s="101">
        <v>3635</v>
      </c>
      <c r="S31" s="101">
        <v>0</v>
      </c>
      <c r="T31" s="102">
        <f>IF(D31&gt;0,P31/D31*100,"-")</f>
        <v>98.973063973063972</v>
      </c>
      <c r="U31" s="101">
        <v>181</v>
      </c>
      <c r="V31" s="99"/>
      <c r="W31" s="99"/>
      <c r="X31" s="99" t="s">
        <v>263</v>
      </c>
      <c r="Y31" s="99"/>
      <c r="Z31" s="99"/>
      <c r="AA31" s="99"/>
      <c r="AB31" s="99" t="s">
        <v>263</v>
      </c>
      <c r="AC31" s="99"/>
      <c r="AD31" s="206" t="s">
        <v>262</v>
      </c>
      <c r="AE31" s="207"/>
    </row>
    <row r="32" spans="1:31" s="103" customFormat="1" ht="13.5" customHeight="1">
      <c r="A32" s="99" t="s">
        <v>32</v>
      </c>
      <c r="B32" s="100" t="s">
        <v>310</v>
      </c>
      <c r="C32" s="99" t="s">
        <v>311</v>
      </c>
      <c r="D32" s="101">
        <f>+SUM(E32,+I32)</f>
        <v>6924</v>
      </c>
      <c r="E32" s="101">
        <f>+SUM(G32+H32)</f>
        <v>89</v>
      </c>
      <c r="F32" s="125">
        <f>IF(D32&gt;0,E32/D32*100,"-")</f>
        <v>1.2853841709994223</v>
      </c>
      <c r="G32" s="101">
        <v>89</v>
      </c>
      <c r="H32" s="101">
        <v>0</v>
      </c>
      <c r="I32" s="101">
        <f>+SUM(K32,+M32,O32+P32)</f>
        <v>6835</v>
      </c>
      <c r="J32" s="102">
        <f>IF(D32&gt;0,I32/D32*100,"-")</f>
        <v>98.714615829000579</v>
      </c>
      <c r="K32" s="101">
        <v>0</v>
      </c>
      <c r="L32" s="102">
        <f>IF(D32&gt;0,K32/D32*100,"-")</f>
        <v>0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6835</v>
      </c>
      <c r="Q32" s="101">
        <v>4083</v>
      </c>
      <c r="R32" s="101">
        <v>2752</v>
      </c>
      <c r="S32" s="101">
        <v>0</v>
      </c>
      <c r="T32" s="102">
        <f>IF(D32&gt;0,P32/D32*100,"-")</f>
        <v>98.714615829000579</v>
      </c>
      <c r="U32" s="101">
        <v>61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32</v>
      </c>
      <c r="B33" s="100" t="s">
        <v>312</v>
      </c>
      <c r="C33" s="99" t="s">
        <v>313</v>
      </c>
      <c r="D33" s="101">
        <f>+SUM(E33,+I33)</f>
        <v>7889</v>
      </c>
      <c r="E33" s="101">
        <f>+SUM(G33+H33)</f>
        <v>75</v>
      </c>
      <c r="F33" s="125">
        <f>IF(D33&gt;0,E33/D33*100,"-")</f>
        <v>0.95069083534034726</v>
      </c>
      <c r="G33" s="101">
        <v>75</v>
      </c>
      <c r="H33" s="101">
        <v>0</v>
      </c>
      <c r="I33" s="101">
        <f>+SUM(K33,+M33,O33+P33)</f>
        <v>7814</v>
      </c>
      <c r="J33" s="102">
        <f>IF(D33&gt;0,I33/D33*100,"-")</f>
        <v>99.049309164659647</v>
      </c>
      <c r="K33" s="101">
        <v>1248</v>
      </c>
      <c r="L33" s="102">
        <f>IF(D33&gt;0,K33/D33*100,"-")</f>
        <v>15.819495500063379</v>
      </c>
      <c r="M33" s="101">
        <v>0</v>
      </c>
      <c r="N33" s="102">
        <f>IF(D33&gt;0,M33/D33*100,"-")</f>
        <v>0</v>
      </c>
      <c r="O33" s="123">
        <v>532</v>
      </c>
      <c r="P33" s="101">
        <f>SUM(Q33:S33)</f>
        <v>6034</v>
      </c>
      <c r="Q33" s="101">
        <v>3150</v>
      </c>
      <c r="R33" s="101">
        <v>2884</v>
      </c>
      <c r="S33" s="101">
        <v>0</v>
      </c>
      <c r="T33" s="102">
        <f>IF(D33&gt;0,P33/D33*100,"-")</f>
        <v>76.486246672582084</v>
      </c>
      <c r="U33" s="101">
        <v>45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32</v>
      </c>
      <c r="B34" s="100" t="s">
        <v>314</v>
      </c>
      <c r="C34" s="99" t="s">
        <v>315</v>
      </c>
      <c r="D34" s="101">
        <f>+SUM(E34,+I34)</f>
        <v>6171</v>
      </c>
      <c r="E34" s="101">
        <f>+SUM(G34+H34)</f>
        <v>366</v>
      </c>
      <c r="F34" s="125">
        <f>IF(D34&gt;0,E34/D34*100,"-")</f>
        <v>5.9309674282936315</v>
      </c>
      <c r="G34" s="101">
        <v>366</v>
      </c>
      <c r="H34" s="101">
        <v>0</v>
      </c>
      <c r="I34" s="101">
        <f>+SUM(K34,+M34,O34+P34)</f>
        <v>5805</v>
      </c>
      <c r="J34" s="102">
        <f>IF(D34&gt;0,I34/D34*100,"-")</f>
        <v>94.069032571706373</v>
      </c>
      <c r="K34" s="101">
        <v>0</v>
      </c>
      <c r="L34" s="102">
        <f>IF(D34&gt;0,K34/D34*100,"-")</f>
        <v>0</v>
      </c>
      <c r="M34" s="101">
        <v>0</v>
      </c>
      <c r="N34" s="102">
        <f>IF(D34&gt;0,M34/D34*100,"-")</f>
        <v>0</v>
      </c>
      <c r="O34" s="123">
        <v>693</v>
      </c>
      <c r="P34" s="101">
        <f>SUM(Q34:S34)</f>
        <v>5112</v>
      </c>
      <c r="Q34" s="101">
        <v>2825</v>
      </c>
      <c r="R34" s="101">
        <v>2287</v>
      </c>
      <c r="S34" s="101">
        <v>0</v>
      </c>
      <c r="T34" s="102">
        <f>IF(D34&gt;0,P34/D34*100,"-")</f>
        <v>82.839086047642198</v>
      </c>
      <c r="U34" s="101">
        <v>27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32</v>
      </c>
      <c r="B35" s="100" t="s">
        <v>316</v>
      </c>
      <c r="C35" s="99" t="s">
        <v>317</v>
      </c>
      <c r="D35" s="101">
        <f>+SUM(E35,+I35)</f>
        <v>7347</v>
      </c>
      <c r="E35" s="101">
        <f>+SUM(G35+H35)</f>
        <v>537</v>
      </c>
      <c r="F35" s="125">
        <f>IF(D35&gt;0,E35/D35*100,"-")</f>
        <v>7.3091057574520208</v>
      </c>
      <c r="G35" s="101">
        <v>537</v>
      </c>
      <c r="H35" s="101">
        <v>0</v>
      </c>
      <c r="I35" s="101">
        <f>+SUM(K35,+M35,O35+P35)</f>
        <v>6810</v>
      </c>
      <c r="J35" s="102">
        <f>IF(D35&gt;0,I35/D35*100,"-")</f>
        <v>92.690894242547984</v>
      </c>
      <c r="K35" s="101">
        <v>0</v>
      </c>
      <c r="L35" s="102">
        <f>IF(D35&gt;0,K35/D35*100,"-")</f>
        <v>0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6810</v>
      </c>
      <c r="Q35" s="101">
        <v>4424</v>
      </c>
      <c r="R35" s="101">
        <v>2386</v>
      </c>
      <c r="S35" s="101">
        <v>0</v>
      </c>
      <c r="T35" s="102">
        <f>IF(D35&gt;0,P35/D35*100,"-")</f>
        <v>92.690894242547984</v>
      </c>
      <c r="U35" s="101">
        <v>101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32</v>
      </c>
      <c r="B36" s="100" t="s">
        <v>318</v>
      </c>
      <c r="C36" s="99" t="s">
        <v>319</v>
      </c>
      <c r="D36" s="101">
        <f>+SUM(E36,+I36)</f>
        <v>37340</v>
      </c>
      <c r="E36" s="101">
        <f>+SUM(G36+H36)</f>
        <v>307</v>
      </c>
      <c r="F36" s="125">
        <f>IF(D36&gt;0,E36/D36*100,"-")</f>
        <v>0.82217461167648631</v>
      </c>
      <c r="G36" s="101">
        <v>307</v>
      </c>
      <c r="H36" s="101">
        <v>0</v>
      </c>
      <c r="I36" s="101">
        <f>+SUM(K36,+M36,O36+P36)</f>
        <v>37033</v>
      </c>
      <c r="J36" s="102">
        <f>IF(D36&gt;0,I36/D36*100,"-")</f>
        <v>99.177825388323512</v>
      </c>
      <c r="K36" s="101">
        <v>24612</v>
      </c>
      <c r="L36" s="102">
        <f>IF(D36&gt;0,K36/D36*100,"-")</f>
        <v>65.91322978039635</v>
      </c>
      <c r="M36" s="101">
        <v>0</v>
      </c>
      <c r="N36" s="102">
        <f>IF(D36&gt;0,M36/D36*100,"-")</f>
        <v>0</v>
      </c>
      <c r="O36" s="123">
        <v>122</v>
      </c>
      <c r="P36" s="101">
        <f>SUM(Q36:S36)</f>
        <v>12299</v>
      </c>
      <c r="Q36" s="101">
        <v>9364</v>
      </c>
      <c r="R36" s="101">
        <v>2935</v>
      </c>
      <c r="S36" s="101">
        <v>0</v>
      </c>
      <c r="T36" s="102">
        <f>IF(D36&gt;0,P36/D36*100,"-")</f>
        <v>32.937868237814676</v>
      </c>
      <c r="U36" s="101">
        <v>336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32</v>
      </c>
      <c r="B37" s="100" t="s">
        <v>320</v>
      </c>
      <c r="C37" s="99" t="s">
        <v>321</v>
      </c>
      <c r="D37" s="101">
        <f>+SUM(E37,+I37)</f>
        <v>31972</v>
      </c>
      <c r="E37" s="101">
        <f>+SUM(G37+H37)</f>
        <v>104</v>
      </c>
      <c r="F37" s="125">
        <f>IF(D37&gt;0,E37/D37*100,"-")</f>
        <v>0.32528462404604025</v>
      </c>
      <c r="G37" s="101">
        <v>104</v>
      </c>
      <c r="H37" s="101">
        <v>0</v>
      </c>
      <c r="I37" s="101">
        <f>+SUM(K37,+M37,O37+P37)</f>
        <v>31868</v>
      </c>
      <c r="J37" s="102">
        <f>IF(D37&gt;0,I37/D37*100,"-")</f>
        <v>99.674715375953966</v>
      </c>
      <c r="K37" s="101">
        <v>20841</v>
      </c>
      <c r="L37" s="102">
        <f>IF(D37&gt;0,K37/D37*100,"-")</f>
        <v>65.185162016764664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11027</v>
      </c>
      <c r="Q37" s="101">
        <v>8544</v>
      </c>
      <c r="R37" s="101">
        <v>2483</v>
      </c>
      <c r="S37" s="101">
        <v>0</v>
      </c>
      <c r="T37" s="102">
        <f>IF(D37&gt;0,P37/D37*100,"-")</f>
        <v>34.489553359189287</v>
      </c>
      <c r="U37" s="101">
        <v>1244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32</v>
      </c>
      <c r="B38" s="100" t="s">
        <v>322</v>
      </c>
      <c r="C38" s="99" t="s">
        <v>323</v>
      </c>
      <c r="D38" s="101">
        <f>+SUM(E38,+I38)</f>
        <v>43505</v>
      </c>
      <c r="E38" s="101">
        <f>+SUM(G38+H38)</f>
        <v>255</v>
      </c>
      <c r="F38" s="125">
        <f>IF(D38&gt;0,E38/D38*100,"-")</f>
        <v>0.5861395241926215</v>
      </c>
      <c r="G38" s="101">
        <v>255</v>
      </c>
      <c r="H38" s="101">
        <v>0</v>
      </c>
      <c r="I38" s="101">
        <f>+SUM(K38,+M38,O38+P38)</f>
        <v>43250</v>
      </c>
      <c r="J38" s="102">
        <f>IF(D38&gt;0,I38/D38*100,"-")</f>
        <v>99.413860475807382</v>
      </c>
      <c r="K38" s="101">
        <v>31185</v>
      </c>
      <c r="L38" s="102">
        <f>IF(D38&gt;0,K38/D38*100,"-")</f>
        <v>71.681415929203538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12065</v>
      </c>
      <c r="Q38" s="101">
        <v>6432</v>
      </c>
      <c r="R38" s="101">
        <v>5633</v>
      </c>
      <c r="S38" s="101">
        <v>0</v>
      </c>
      <c r="T38" s="102">
        <f>IF(D38&gt;0,P38/D38*100,"-")</f>
        <v>27.732444546603841</v>
      </c>
      <c r="U38" s="101">
        <v>438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32</v>
      </c>
      <c r="B39" s="100" t="s">
        <v>324</v>
      </c>
      <c r="C39" s="99" t="s">
        <v>325</v>
      </c>
      <c r="D39" s="101">
        <f>+SUM(E39,+I39)</f>
        <v>17903</v>
      </c>
      <c r="E39" s="101">
        <f>+SUM(G39+H39)</f>
        <v>596</v>
      </c>
      <c r="F39" s="125">
        <f>IF(D39&gt;0,E39/D39*100,"-")</f>
        <v>3.3290509970396025</v>
      </c>
      <c r="G39" s="101">
        <v>596</v>
      </c>
      <c r="H39" s="101">
        <v>0</v>
      </c>
      <c r="I39" s="101">
        <f>+SUM(K39,+M39,O39+P39)</f>
        <v>17307</v>
      </c>
      <c r="J39" s="102">
        <f>IF(D39&gt;0,I39/D39*100,"-")</f>
        <v>96.670949002960398</v>
      </c>
      <c r="K39" s="101">
        <v>3619</v>
      </c>
      <c r="L39" s="102">
        <f>IF(D39&gt;0,K39/D39*100,"-")</f>
        <v>20.214489191755572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13688</v>
      </c>
      <c r="Q39" s="101">
        <v>5534</v>
      </c>
      <c r="R39" s="101">
        <v>8154</v>
      </c>
      <c r="S39" s="101">
        <v>0</v>
      </c>
      <c r="T39" s="102">
        <f>IF(D39&gt;0,P39/D39*100,"-")</f>
        <v>76.456459811204823</v>
      </c>
      <c r="U39" s="101">
        <v>229</v>
      </c>
      <c r="V39" s="99"/>
      <c r="W39" s="99"/>
      <c r="X39" s="99"/>
      <c r="Y39" s="99" t="s">
        <v>263</v>
      </c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32</v>
      </c>
      <c r="B40" s="100" t="s">
        <v>326</v>
      </c>
      <c r="C40" s="99" t="s">
        <v>327</v>
      </c>
      <c r="D40" s="101">
        <f>+SUM(E40,+I40)</f>
        <v>29373</v>
      </c>
      <c r="E40" s="101">
        <f>+SUM(G40+H40)</f>
        <v>633</v>
      </c>
      <c r="F40" s="125">
        <f>IF(D40&gt;0,E40/D40*100,"-")</f>
        <v>2.1550403431723009</v>
      </c>
      <c r="G40" s="101">
        <v>633</v>
      </c>
      <c r="H40" s="101">
        <v>0</v>
      </c>
      <c r="I40" s="101">
        <f>+SUM(K40,+M40,O40+P40)</f>
        <v>28740</v>
      </c>
      <c r="J40" s="102">
        <f>IF(D40&gt;0,I40/D40*100,"-")</f>
        <v>97.844959656827697</v>
      </c>
      <c r="K40" s="101">
        <v>11174</v>
      </c>
      <c r="L40" s="102">
        <f>IF(D40&gt;0,K40/D40*100,"-")</f>
        <v>38.041739012017842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17566</v>
      </c>
      <c r="Q40" s="101">
        <v>0</v>
      </c>
      <c r="R40" s="101">
        <v>17566</v>
      </c>
      <c r="S40" s="101">
        <v>0</v>
      </c>
      <c r="T40" s="102">
        <f>IF(D40&gt;0,P40/D40*100,"-")</f>
        <v>59.803220644809862</v>
      </c>
      <c r="U40" s="101">
        <v>2148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32</v>
      </c>
      <c r="B41" s="100" t="s">
        <v>328</v>
      </c>
      <c r="C41" s="99" t="s">
        <v>329</v>
      </c>
      <c r="D41" s="101">
        <f>+SUM(E41,+I41)</f>
        <v>6315</v>
      </c>
      <c r="E41" s="101">
        <f>+SUM(G41+H41)</f>
        <v>715</v>
      </c>
      <c r="F41" s="125">
        <f>IF(D41&gt;0,E41/D41*100,"-")</f>
        <v>11.322248614410134</v>
      </c>
      <c r="G41" s="101">
        <v>715</v>
      </c>
      <c r="H41" s="101">
        <v>0</v>
      </c>
      <c r="I41" s="101">
        <f>+SUM(K41,+M41,O41+P41)</f>
        <v>5600</v>
      </c>
      <c r="J41" s="102">
        <f>IF(D41&gt;0,I41/D41*100,"-")</f>
        <v>88.677751385589858</v>
      </c>
      <c r="K41" s="101">
        <v>0</v>
      </c>
      <c r="L41" s="102">
        <f>IF(D41&gt;0,K41/D41*100,"-")</f>
        <v>0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5600</v>
      </c>
      <c r="Q41" s="101">
        <v>2081</v>
      </c>
      <c r="R41" s="101">
        <v>3519</v>
      </c>
      <c r="S41" s="101">
        <v>0</v>
      </c>
      <c r="T41" s="102">
        <f>IF(D41&gt;0,P41/D41*100,"-")</f>
        <v>88.677751385589858</v>
      </c>
      <c r="U41" s="101">
        <v>91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32</v>
      </c>
      <c r="B42" s="100" t="s">
        <v>330</v>
      </c>
      <c r="C42" s="99" t="s">
        <v>331</v>
      </c>
      <c r="D42" s="101">
        <f>+SUM(E42,+I42)</f>
        <v>17736</v>
      </c>
      <c r="E42" s="101">
        <f>+SUM(G42+H42)</f>
        <v>692</v>
      </c>
      <c r="F42" s="125">
        <f>IF(D42&gt;0,E42/D42*100,"-")</f>
        <v>3.9016689219666216</v>
      </c>
      <c r="G42" s="101">
        <v>527</v>
      </c>
      <c r="H42" s="101">
        <v>165</v>
      </c>
      <c r="I42" s="101">
        <f>+SUM(K42,+M42,O42+P42)</f>
        <v>17044</v>
      </c>
      <c r="J42" s="102">
        <f>IF(D42&gt;0,I42/D42*100,"-")</f>
        <v>96.098331078033382</v>
      </c>
      <c r="K42" s="101">
        <v>3123</v>
      </c>
      <c r="L42" s="102">
        <f>IF(D42&gt;0,K42/D42*100,"-")</f>
        <v>17.608254397834912</v>
      </c>
      <c r="M42" s="101">
        <v>0</v>
      </c>
      <c r="N42" s="102">
        <f>IF(D42&gt;0,M42/D42*100,"-")</f>
        <v>0</v>
      </c>
      <c r="O42" s="123">
        <v>0</v>
      </c>
      <c r="P42" s="101">
        <f>SUM(Q42:S42)</f>
        <v>13921</v>
      </c>
      <c r="Q42" s="101">
        <v>9265</v>
      </c>
      <c r="R42" s="101">
        <v>4656</v>
      </c>
      <c r="S42" s="101">
        <v>0</v>
      </c>
      <c r="T42" s="102">
        <f>IF(D42&gt;0,P42/D42*100,"-")</f>
        <v>78.490076680198456</v>
      </c>
      <c r="U42" s="101">
        <v>371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2">
    <sortCondition ref="A8:A42"/>
    <sortCondition ref="B8:B42"/>
    <sortCondition ref="C8:C4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静岡県</v>
      </c>
      <c r="B7" s="105" t="str">
        <f>水洗化人口等!B7</f>
        <v>22000</v>
      </c>
      <c r="C7" s="104" t="s">
        <v>199</v>
      </c>
      <c r="D7" s="106">
        <f>SUM(E7,+H7,+K7)</f>
        <v>948853</v>
      </c>
      <c r="E7" s="106">
        <f>SUM(F7:G7)</f>
        <v>45067</v>
      </c>
      <c r="F7" s="106">
        <f>SUM(F$8:F$207)</f>
        <v>1860</v>
      </c>
      <c r="G7" s="106">
        <f>SUM(G$8:G$207)</f>
        <v>43207</v>
      </c>
      <c r="H7" s="106">
        <f>SUM(I7:J7)</f>
        <v>24401</v>
      </c>
      <c r="I7" s="106">
        <f>SUM(I$8:I$207)</f>
        <v>3632</v>
      </c>
      <c r="J7" s="106">
        <f>SUM(J$8:J$207)</f>
        <v>20769</v>
      </c>
      <c r="K7" s="106">
        <f>SUM(L7:M7)</f>
        <v>879385</v>
      </c>
      <c r="L7" s="106">
        <f>SUM(L$8:L$207)</f>
        <v>43404</v>
      </c>
      <c r="M7" s="106">
        <f>SUM(M$8:M$207)</f>
        <v>835981</v>
      </c>
      <c r="N7" s="106">
        <f>SUM(O7,+V7,+AC7)</f>
        <v>949852</v>
      </c>
      <c r="O7" s="106">
        <f>SUM(P7:U7)</f>
        <v>48896</v>
      </c>
      <c r="P7" s="106">
        <f t="shared" ref="P7:U7" si="0">SUM(P$8:P$207)</f>
        <v>44169</v>
      </c>
      <c r="Q7" s="106">
        <f t="shared" si="0"/>
        <v>0</v>
      </c>
      <c r="R7" s="106">
        <f t="shared" si="0"/>
        <v>0</v>
      </c>
      <c r="S7" s="106">
        <f t="shared" si="0"/>
        <v>4580</v>
      </c>
      <c r="T7" s="106">
        <f t="shared" si="0"/>
        <v>147</v>
      </c>
      <c r="U7" s="106">
        <f t="shared" si="0"/>
        <v>0</v>
      </c>
      <c r="V7" s="106">
        <f>SUM(W7:AB7)</f>
        <v>899957</v>
      </c>
      <c r="W7" s="106">
        <f t="shared" ref="W7:AB7" si="1">SUM(W$8:W$207)</f>
        <v>839629</v>
      </c>
      <c r="X7" s="106">
        <f t="shared" si="1"/>
        <v>0</v>
      </c>
      <c r="Y7" s="106">
        <f t="shared" si="1"/>
        <v>0</v>
      </c>
      <c r="Z7" s="106">
        <f t="shared" si="1"/>
        <v>56819</v>
      </c>
      <c r="AA7" s="106">
        <f t="shared" si="1"/>
        <v>3509</v>
      </c>
      <c r="AB7" s="106">
        <f t="shared" si="1"/>
        <v>0</v>
      </c>
      <c r="AC7" s="106">
        <f>SUM(AD7:AE7)</f>
        <v>999</v>
      </c>
      <c r="AD7" s="106">
        <f>SUM(AD$8:AD$207)</f>
        <v>999</v>
      </c>
      <c r="AE7" s="106">
        <f>SUM(AE$8:AE$207)</f>
        <v>0</v>
      </c>
      <c r="AF7" s="106">
        <f>SUM(AG7:AI7)</f>
        <v>16693</v>
      </c>
      <c r="AG7" s="106">
        <f>SUM(AG$8:AG$207)</f>
        <v>16693</v>
      </c>
      <c r="AH7" s="106">
        <f>SUM(AH$8:AH$207)</f>
        <v>0</v>
      </c>
      <c r="AI7" s="106">
        <f>SUM(AI$8:AI$207)</f>
        <v>0</v>
      </c>
      <c r="AJ7" s="106">
        <f>SUM(AK7:AS7)</f>
        <v>85634</v>
      </c>
      <c r="AK7" s="106">
        <f t="shared" ref="AK7:AS7" si="2">SUM(AK$8:AK$207)</f>
        <v>69342</v>
      </c>
      <c r="AL7" s="106">
        <f t="shared" si="2"/>
        <v>46</v>
      </c>
      <c r="AM7" s="106">
        <f t="shared" si="2"/>
        <v>13734</v>
      </c>
      <c r="AN7" s="106">
        <f t="shared" si="2"/>
        <v>585</v>
      </c>
      <c r="AO7" s="106">
        <f t="shared" si="2"/>
        <v>0</v>
      </c>
      <c r="AP7" s="106">
        <f t="shared" si="2"/>
        <v>0</v>
      </c>
      <c r="AQ7" s="106">
        <f t="shared" si="2"/>
        <v>361</v>
      </c>
      <c r="AR7" s="106">
        <f t="shared" si="2"/>
        <v>216</v>
      </c>
      <c r="AS7" s="106">
        <f t="shared" si="2"/>
        <v>1350</v>
      </c>
      <c r="AT7" s="106">
        <f>SUM(AU7:AY7)</f>
        <v>491</v>
      </c>
      <c r="AU7" s="106">
        <f>SUM(AU$8:AU$207)</f>
        <v>447</v>
      </c>
      <c r="AV7" s="106">
        <f>SUM(AV$8:AV$207)</f>
        <v>0</v>
      </c>
      <c r="AW7" s="106">
        <f>SUM(AW$8:AW$207)</f>
        <v>44</v>
      </c>
      <c r="AX7" s="106">
        <f>SUM(AX$8:AX$207)</f>
        <v>0</v>
      </c>
      <c r="AY7" s="106">
        <f>SUM(AY$8:AY$207)</f>
        <v>0</v>
      </c>
      <c r="AZ7" s="106">
        <f>SUM(BA7:BC7)</f>
        <v>75</v>
      </c>
      <c r="BA7" s="106">
        <f>SUM(BA$8:BA$207)</f>
        <v>75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32</v>
      </c>
      <c r="B8" s="111" t="s">
        <v>260</v>
      </c>
      <c r="C8" s="99" t="s">
        <v>261</v>
      </c>
      <c r="D8" s="101">
        <f>SUM(E8,+H8,+K8)</f>
        <v>108219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108219</v>
      </c>
      <c r="L8" s="101">
        <v>6275</v>
      </c>
      <c r="M8" s="101">
        <v>101944</v>
      </c>
      <c r="N8" s="101">
        <f>SUM(O8,+V8,+AC8)</f>
        <v>108410</v>
      </c>
      <c r="O8" s="101">
        <f>SUM(P8:U8)</f>
        <v>6275</v>
      </c>
      <c r="P8" s="101">
        <v>6275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101944</v>
      </c>
      <c r="W8" s="101">
        <v>101944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191</v>
      </c>
      <c r="AD8" s="101">
        <v>191</v>
      </c>
      <c r="AE8" s="101">
        <v>0</v>
      </c>
      <c r="AF8" s="101">
        <f>SUM(AG8:AI8)</f>
        <v>3134</v>
      </c>
      <c r="AG8" s="101">
        <v>3134</v>
      </c>
      <c r="AH8" s="101">
        <v>0</v>
      </c>
      <c r="AI8" s="101">
        <v>0</v>
      </c>
      <c r="AJ8" s="101">
        <f>SUM(AK8:AS8)</f>
        <v>3134</v>
      </c>
      <c r="AK8" s="101">
        <v>0</v>
      </c>
      <c r="AL8" s="101">
        <v>0</v>
      </c>
      <c r="AM8" s="101">
        <v>3134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32</v>
      </c>
      <c r="B9" s="111" t="s">
        <v>264</v>
      </c>
      <c r="C9" s="99" t="s">
        <v>265</v>
      </c>
      <c r="D9" s="101">
        <f>SUM(E9,+H9,+K9)</f>
        <v>108303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108303</v>
      </c>
      <c r="L9" s="101">
        <v>10118</v>
      </c>
      <c r="M9" s="101">
        <v>98185</v>
      </c>
      <c r="N9" s="101">
        <f>SUM(O9,+V9,+AC9)</f>
        <v>108582</v>
      </c>
      <c r="O9" s="101">
        <f>SUM(P9:U9)</f>
        <v>10118</v>
      </c>
      <c r="P9" s="101">
        <v>5840</v>
      </c>
      <c r="Q9" s="101">
        <v>0</v>
      </c>
      <c r="R9" s="101">
        <v>0</v>
      </c>
      <c r="S9" s="101">
        <v>4278</v>
      </c>
      <c r="T9" s="101">
        <v>0</v>
      </c>
      <c r="U9" s="101">
        <v>0</v>
      </c>
      <c r="V9" s="101">
        <f>SUM(W9:AB9)</f>
        <v>98185</v>
      </c>
      <c r="W9" s="101">
        <v>49146</v>
      </c>
      <c r="X9" s="101">
        <v>0</v>
      </c>
      <c r="Y9" s="101">
        <v>0</v>
      </c>
      <c r="Z9" s="101">
        <v>49039</v>
      </c>
      <c r="AA9" s="101">
        <v>0</v>
      </c>
      <c r="AB9" s="101">
        <v>0</v>
      </c>
      <c r="AC9" s="101">
        <f>SUM(AD9:AE9)</f>
        <v>279</v>
      </c>
      <c r="AD9" s="101">
        <v>279</v>
      </c>
      <c r="AE9" s="101">
        <v>0</v>
      </c>
      <c r="AF9" s="101">
        <f>SUM(AG9:AI9)</f>
        <v>501</v>
      </c>
      <c r="AG9" s="101">
        <v>501</v>
      </c>
      <c r="AH9" s="101">
        <v>0</v>
      </c>
      <c r="AI9" s="101">
        <v>0</v>
      </c>
      <c r="AJ9" s="101">
        <f>SUM(AK9:AS9)</f>
        <v>486</v>
      </c>
      <c r="AK9" s="101">
        <v>0</v>
      </c>
      <c r="AL9" s="101">
        <v>0</v>
      </c>
      <c r="AM9" s="101">
        <v>38</v>
      </c>
      <c r="AN9" s="101">
        <v>0</v>
      </c>
      <c r="AO9" s="101">
        <v>0</v>
      </c>
      <c r="AP9" s="101">
        <v>0</v>
      </c>
      <c r="AQ9" s="101">
        <v>328</v>
      </c>
      <c r="AR9" s="101">
        <v>120</v>
      </c>
      <c r="AS9" s="101">
        <v>0</v>
      </c>
      <c r="AT9" s="101">
        <f>SUM(AU9:AY9)</f>
        <v>15</v>
      </c>
      <c r="AU9" s="101">
        <v>15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32</v>
      </c>
      <c r="B10" s="111" t="s">
        <v>266</v>
      </c>
      <c r="C10" s="99" t="s">
        <v>267</v>
      </c>
      <c r="D10" s="101">
        <f>SUM(E10,+H10,+K10)</f>
        <v>41450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41450</v>
      </c>
      <c r="L10" s="101">
        <v>1976</v>
      </c>
      <c r="M10" s="101">
        <v>39474</v>
      </c>
      <c r="N10" s="101">
        <f>SUM(O10,+V10,+AC10)</f>
        <v>41450</v>
      </c>
      <c r="O10" s="101">
        <f>SUM(P10:U10)</f>
        <v>1976</v>
      </c>
      <c r="P10" s="101">
        <v>1976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39474</v>
      </c>
      <c r="W10" s="101">
        <v>39474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662</v>
      </c>
      <c r="AG10" s="101">
        <v>662</v>
      </c>
      <c r="AH10" s="101">
        <v>0</v>
      </c>
      <c r="AI10" s="101">
        <v>0</v>
      </c>
      <c r="AJ10" s="101">
        <f>SUM(AK10:AS10)</f>
        <v>662</v>
      </c>
      <c r="AK10" s="101">
        <v>0</v>
      </c>
      <c r="AL10" s="101">
        <v>0</v>
      </c>
      <c r="AM10" s="101">
        <v>77</v>
      </c>
      <c r="AN10" s="101">
        <v>585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32</v>
      </c>
      <c r="B11" s="111" t="s">
        <v>268</v>
      </c>
      <c r="C11" s="99" t="s">
        <v>269</v>
      </c>
      <c r="D11" s="101">
        <f>SUM(E11,+H11,+K11)</f>
        <v>8082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8082</v>
      </c>
      <c r="L11" s="101">
        <v>302</v>
      </c>
      <c r="M11" s="101">
        <v>7780</v>
      </c>
      <c r="N11" s="101">
        <f>SUM(O11,+V11,+AC11)</f>
        <v>8082</v>
      </c>
      <c r="O11" s="101">
        <f>SUM(P11:U11)</f>
        <v>302</v>
      </c>
      <c r="P11" s="101">
        <v>0</v>
      </c>
      <c r="Q11" s="101">
        <v>0</v>
      </c>
      <c r="R11" s="101">
        <v>0</v>
      </c>
      <c r="S11" s="101">
        <v>302</v>
      </c>
      <c r="T11" s="101">
        <v>0</v>
      </c>
      <c r="U11" s="101">
        <v>0</v>
      </c>
      <c r="V11" s="101">
        <f>SUM(W11:AB11)</f>
        <v>7780</v>
      </c>
      <c r="W11" s="101">
        <v>0</v>
      </c>
      <c r="X11" s="101">
        <v>0</v>
      </c>
      <c r="Y11" s="101">
        <v>0</v>
      </c>
      <c r="Z11" s="101">
        <v>7780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32</v>
      </c>
      <c r="B12" s="111" t="s">
        <v>270</v>
      </c>
      <c r="C12" s="99" t="s">
        <v>271</v>
      </c>
      <c r="D12" s="101">
        <f>SUM(E12,+H12,+K12)</f>
        <v>11985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11985</v>
      </c>
      <c r="L12" s="101">
        <v>297</v>
      </c>
      <c r="M12" s="101">
        <v>11688</v>
      </c>
      <c r="N12" s="101">
        <f>SUM(O12,+V12,+AC12)</f>
        <v>11985</v>
      </c>
      <c r="O12" s="101">
        <f>SUM(P12:U12)</f>
        <v>297</v>
      </c>
      <c r="P12" s="101">
        <v>297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11688</v>
      </c>
      <c r="W12" s="101">
        <v>11688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477</v>
      </c>
      <c r="AG12" s="101">
        <v>477</v>
      </c>
      <c r="AH12" s="101">
        <v>0</v>
      </c>
      <c r="AI12" s="101">
        <v>0</v>
      </c>
      <c r="AJ12" s="101">
        <f>SUM(AK12:AS12)</f>
        <v>477</v>
      </c>
      <c r="AK12" s="101">
        <v>0</v>
      </c>
      <c r="AL12" s="101">
        <v>0</v>
      </c>
      <c r="AM12" s="101">
        <v>477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32</v>
      </c>
      <c r="B13" s="111" t="s">
        <v>272</v>
      </c>
      <c r="C13" s="99" t="s">
        <v>273</v>
      </c>
      <c r="D13" s="101">
        <f>SUM(E13,+H13,+K13)</f>
        <v>44335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44335</v>
      </c>
      <c r="L13" s="101">
        <v>2520</v>
      </c>
      <c r="M13" s="101">
        <v>41815</v>
      </c>
      <c r="N13" s="101">
        <f>SUM(O13,+V13,+AC13)</f>
        <v>44335</v>
      </c>
      <c r="O13" s="101">
        <f>SUM(P13:U13)</f>
        <v>2520</v>
      </c>
      <c r="P13" s="101">
        <v>2520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41815</v>
      </c>
      <c r="W13" s="101">
        <v>41815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1434</v>
      </c>
      <c r="AG13" s="101">
        <v>1434</v>
      </c>
      <c r="AH13" s="101">
        <v>0</v>
      </c>
      <c r="AI13" s="101">
        <v>0</v>
      </c>
      <c r="AJ13" s="101">
        <f>SUM(AK13:AS13)</f>
        <v>1434</v>
      </c>
      <c r="AK13" s="101">
        <v>0</v>
      </c>
      <c r="AL13" s="101">
        <v>0</v>
      </c>
      <c r="AM13" s="101">
        <v>1434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32</v>
      </c>
      <c r="B14" s="111" t="s">
        <v>274</v>
      </c>
      <c r="C14" s="99" t="s">
        <v>275</v>
      </c>
      <c r="D14" s="101">
        <f>SUM(E14,+H14,+K14)</f>
        <v>26573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26573</v>
      </c>
      <c r="L14" s="101">
        <v>13</v>
      </c>
      <c r="M14" s="101">
        <v>26560</v>
      </c>
      <c r="N14" s="101">
        <f>SUM(O14,+V14,+AC14)</f>
        <v>26573</v>
      </c>
      <c r="O14" s="101">
        <f>SUM(P14:U14)</f>
        <v>13</v>
      </c>
      <c r="P14" s="101">
        <v>13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26560</v>
      </c>
      <c r="W14" s="101">
        <v>26560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</v>
      </c>
      <c r="AG14" s="101">
        <v>3</v>
      </c>
      <c r="AH14" s="101">
        <v>0</v>
      </c>
      <c r="AI14" s="101">
        <v>0</v>
      </c>
      <c r="AJ14" s="101">
        <f>SUM(AK14:AS14)</f>
        <v>3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3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32</v>
      </c>
      <c r="B15" s="111" t="s">
        <v>276</v>
      </c>
      <c r="C15" s="99" t="s">
        <v>277</v>
      </c>
      <c r="D15" s="101">
        <f>SUM(E15,+H15,+K15)</f>
        <v>55281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55281</v>
      </c>
      <c r="L15" s="101">
        <v>2935</v>
      </c>
      <c r="M15" s="101">
        <v>52346</v>
      </c>
      <c r="N15" s="101">
        <f>SUM(O15,+V15,+AC15)</f>
        <v>55281</v>
      </c>
      <c r="O15" s="101">
        <f>SUM(P15:U15)</f>
        <v>2935</v>
      </c>
      <c r="P15" s="101">
        <v>2935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52346</v>
      </c>
      <c r="W15" s="101">
        <v>52346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1403</v>
      </c>
      <c r="AG15" s="101">
        <v>1403</v>
      </c>
      <c r="AH15" s="101">
        <v>0</v>
      </c>
      <c r="AI15" s="101">
        <v>0</v>
      </c>
      <c r="AJ15" s="101">
        <f>SUM(AK15:AS15)</f>
        <v>12179</v>
      </c>
      <c r="AK15" s="101">
        <v>10776</v>
      </c>
      <c r="AL15" s="101">
        <v>0</v>
      </c>
      <c r="AM15" s="101">
        <v>1318</v>
      </c>
      <c r="AN15" s="101">
        <v>0</v>
      </c>
      <c r="AO15" s="101">
        <v>0</v>
      </c>
      <c r="AP15" s="101">
        <v>0</v>
      </c>
      <c r="AQ15" s="101">
        <v>0</v>
      </c>
      <c r="AR15" s="101">
        <v>85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32</v>
      </c>
      <c r="B16" s="111" t="s">
        <v>278</v>
      </c>
      <c r="C16" s="99" t="s">
        <v>279</v>
      </c>
      <c r="D16" s="101">
        <f>SUM(E16,+H16,+K16)</f>
        <v>61804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61804</v>
      </c>
      <c r="L16" s="101">
        <v>2436</v>
      </c>
      <c r="M16" s="101">
        <v>59368</v>
      </c>
      <c r="N16" s="101">
        <f>SUM(O16,+V16,+AC16)</f>
        <v>61804</v>
      </c>
      <c r="O16" s="101">
        <f>SUM(P16:U16)</f>
        <v>2436</v>
      </c>
      <c r="P16" s="101">
        <v>2436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59368</v>
      </c>
      <c r="W16" s="101">
        <v>59368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1483</v>
      </c>
      <c r="AG16" s="101">
        <v>1483</v>
      </c>
      <c r="AH16" s="101">
        <v>0</v>
      </c>
      <c r="AI16" s="101">
        <v>0</v>
      </c>
      <c r="AJ16" s="101">
        <f>SUM(AK16:AS16)</f>
        <v>1483</v>
      </c>
      <c r="AK16" s="101">
        <v>0</v>
      </c>
      <c r="AL16" s="101">
        <v>0</v>
      </c>
      <c r="AM16" s="101">
        <v>1483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32</v>
      </c>
      <c r="B17" s="111" t="s">
        <v>280</v>
      </c>
      <c r="C17" s="99" t="s">
        <v>281</v>
      </c>
      <c r="D17" s="101">
        <f>SUM(E17,+H17,+K17)</f>
        <v>27443</v>
      </c>
      <c r="E17" s="101">
        <f>SUM(F17:G17)</f>
        <v>32</v>
      </c>
      <c r="F17" s="101">
        <v>32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27411</v>
      </c>
      <c r="L17" s="101">
        <v>3810</v>
      </c>
      <c r="M17" s="101">
        <v>23601</v>
      </c>
      <c r="N17" s="101">
        <f>SUM(O17,+V17,+AC17)</f>
        <v>27443</v>
      </c>
      <c r="O17" s="101">
        <f>SUM(P17:U17)</f>
        <v>3842</v>
      </c>
      <c r="P17" s="101">
        <v>3842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23601</v>
      </c>
      <c r="W17" s="101">
        <v>23601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630</v>
      </c>
      <c r="AG17" s="101">
        <v>630</v>
      </c>
      <c r="AH17" s="101">
        <v>0</v>
      </c>
      <c r="AI17" s="101">
        <v>0</v>
      </c>
      <c r="AJ17" s="101">
        <f>SUM(AK17:AS17)</f>
        <v>630</v>
      </c>
      <c r="AK17" s="101">
        <v>0</v>
      </c>
      <c r="AL17" s="101">
        <v>0</v>
      </c>
      <c r="AM17" s="101">
        <v>623</v>
      </c>
      <c r="AN17" s="101">
        <v>0</v>
      </c>
      <c r="AO17" s="101">
        <v>0</v>
      </c>
      <c r="AP17" s="101">
        <v>0</v>
      </c>
      <c r="AQ17" s="101">
        <v>0</v>
      </c>
      <c r="AR17" s="101">
        <v>7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32</v>
      </c>
      <c r="B18" s="111" t="s">
        <v>282</v>
      </c>
      <c r="C18" s="99" t="s">
        <v>283</v>
      </c>
      <c r="D18" s="101">
        <f>SUM(E18,+H18,+K18)</f>
        <v>56027</v>
      </c>
      <c r="E18" s="101">
        <f>SUM(F18:G18)</f>
        <v>45035</v>
      </c>
      <c r="F18" s="101">
        <v>1828</v>
      </c>
      <c r="G18" s="101">
        <v>43207</v>
      </c>
      <c r="H18" s="101">
        <f>SUM(I18:J18)</f>
        <v>0</v>
      </c>
      <c r="I18" s="101">
        <v>0</v>
      </c>
      <c r="J18" s="101">
        <v>0</v>
      </c>
      <c r="K18" s="101">
        <f>SUM(L18:M18)</f>
        <v>10992</v>
      </c>
      <c r="L18" s="101">
        <v>0</v>
      </c>
      <c r="M18" s="101">
        <v>10992</v>
      </c>
      <c r="N18" s="101">
        <f>SUM(O18,+V18,+AC18)</f>
        <v>56027</v>
      </c>
      <c r="O18" s="101">
        <f>SUM(P18:U18)</f>
        <v>1828</v>
      </c>
      <c r="P18" s="101">
        <v>1828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54199</v>
      </c>
      <c r="W18" s="101">
        <v>54199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162</v>
      </c>
      <c r="AG18" s="101">
        <v>162</v>
      </c>
      <c r="AH18" s="101">
        <v>0</v>
      </c>
      <c r="AI18" s="101">
        <v>0</v>
      </c>
      <c r="AJ18" s="101">
        <f>SUM(AK18:AS18)</f>
        <v>56027</v>
      </c>
      <c r="AK18" s="101">
        <v>56027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162</v>
      </c>
      <c r="AU18" s="101">
        <v>162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32</v>
      </c>
      <c r="B19" s="111" t="s">
        <v>284</v>
      </c>
      <c r="C19" s="99" t="s">
        <v>285</v>
      </c>
      <c r="D19" s="101">
        <f>SUM(E19,+H19,+K19)</f>
        <v>60247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60247</v>
      </c>
      <c r="L19" s="101">
        <v>1753</v>
      </c>
      <c r="M19" s="101">
        <v>58494</v>
      </c>
      <c r="N19" s="101">
        <f>SUM(O19,+V19,+AC19)</f>
        <v>60278</v>
      </c>
      <c r="O19" s="101">
        <f>SUM(P19:U19)</f>
        <v>1753</v>
      </c>
      <c r="P19" s="101">
        <v>1753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58494</v>
      </c>
      <c r="W19" s="101">
        <v>58494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31</v>
      </c>
      <c r="AD19" s="101">
        <v>31</v>
      </c>
      <c r="AE19" s="101">
        <v>0</v>
      </c>
      <c r="AF19" s="101">
        <f>SUM(AG19:AI19)</f>
        <v>600</v>
      </c>
      <c r="AG19" s="101">
        <v>600</v>
      </c>
      <c r="AH19" s="101">
        <v>0</v>
      </c>
      <c r="AI19" s="101">
        <v>0</v>
      </c>
      <c r="AJ19" s="101">
        <f>SUM(AK19:AS19)</f>
        <v>1664</v>
      </c>
      <c r="AK19" s="101">
        <v>1197</v>
      </c>
      <c r="AL19" s="101">
        <v>0</v>
      </c>
      <c r="AM19" s="101">
        <v>418</v>
      </c>
      <c r="AN19" s="101">
        <v>0</v>
      </c>
      <c r="AO19" s="101">
        <v>0</v>
      </c>
      <c r="AP19" s="101">
        <v>0</v>
      </c>
      <c r="AQ19" s="101">
        <v>2</v>
      </c>
      <c r="AR19" s="101">
        <v>0</v>
      </c>
      <c r="AS19" s="101">
        <v>47</v>
      </c>
      <c r="AT19" s="101">
        <f>SUM(AU19:AY19)</f>
        <v>133</v>
      </c>
      <c r="AU19" s="101">
        <v>133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32</v>
      </c>
      <c r="B20" s="111" t="s">
        <v>286</v>
      </c>
      <c r="C20" s="99" t="s">
        <v>287</v>
      </c>
      <c r="D20" s="101">
        <f>SUM(E20,+H20,+K20)</f>
        <v>42717</v>
      </c>
      <c r="E20" s="101">
        <f>SUM(F20:G20)</f>
        <v>0</v>
      </c>
      <c r="F20" s="101">
        <v>0</v>
      </c>
      <c r="G20" s="101">
        <v>0</v>
      </c>
      <c r="H20" s="101">
        <f>SUM(I20:J20)</f>
        <v>1241</v>
      </c>
      <c r="I20" s="101">
        <v>1241</v>
      </c>
      <c r="J20" s="101">
        <v>0</v>
      </c>
      <c r="K20" s="101">
        <f>SUM(L20:M20)</f>
        <v>41476</v>
      </c>
      <c r="L20" s="101">
        <v>451</v>
      </c>
      <c r="M20" s="101">
        <v>41025</v>
      </c>
      <c r="N20" s="101">
        <f>SUM(O20,+V20,+AC20)</f>
        <v>42717</v>
      </c>
      <c r="O20" s="101">
        <f>SUM(P20:U20)</f>
        <v>1692</v>
      </c>
      <c r="P20" s="101">
        <v>1692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41025</v>
      </c>
      <c r="W20" s="101">
        <v>41025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32</v>
      </c>
      <c r="B21" s="111" t="s">
        <v>288</v>
      </c>
      <c r="C21" s="99" t="s">
        <v>289</v>
      </c>
      <c r="D21" s="101">
        <f>SUM(E21,+H21,+K21)</f>
        <v>34209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34209</v>
      </c>
      <c r="L21" s="101">
        <v>2629</v>
      </c>
      <c r="M21" s="101">
        <v>31580</v>
      </c>
      <c r="N21" s="101">
        <f>SUM(O21,+V21,+AC21)</f>
        <v>34209</v>
      </c>
      <c r="O21" s="101">
        <f>SUM(P21:U21)</f>
        <v>2629</v>
      </c>
      <c r="P21" s="101">
        <v>2629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31580</v>
      </c>
      <c r="W21" s="101">
        <v>31580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1149</v>
      </c>
      <c r="AG21" s="101">
        <v>1149</v>
      </c>
      <c r="AH21" s="101">
        <v>0</v>
      </c>
      <c r="AI21" s="101">
        <v>0</v>
      </c>
      <c r="AJ21" s="101">
        <f>SUM(AK21:AS21)</f>
        <v>1149</v>
      </c>
      <c r="AK21" s="101">
        <v>0</v>
      </c>
      <c r="AL21" s="101">
        <v>0</v>
      </c>
      <c r="AM21" s="101">
        <v>1149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32</v>
      </c>
      <c r="B22" s="111" t="s">
        <v>290</v>
      </c>
      <c r="C22" s="99" t="s">
        <v>291</v>
      </c>
      <c r="D22" s="101">
        <f>SUM(E22,+H22,+K22)</f>
        <v>43698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43698</v>
      </c>
      <c r="L22" s="101">
        <v>1250</v>
      </c>
      <c r="M22" s="101">
        <v>42448</v>
      </c>
      <c r="N22" s="101">
        <f>SUM(O22,+V22,+AC22)</f>
        <v>43698</v>
      </c>
      <c r="O22" s="101">
        <f>SUM(P22:U22)</f>
        <v>1250</v>
      </c>
      <c r="P22" s="101">
        <v>1250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42448</v>
      </c>
      <c r="W22" s="101">
        <v>42448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1509</v>
      </c>
      <c r="AG22" s="101">
        <v>1509</v>
      </c>
      <c r="AH22" s="101">
        <v>0</v>
      </c>
      <c r="AI22" s="101">
        <v>0</v>
      </c>
      <c r="AJ22" s="101">
        <f>SUM(AK22:AS22)</f>
        <v>1509</v>
      </c>
      <c r="AK22" s="101">
        <v>0</v>
      </c>
      <c r="AL22" s="101">
        <v>0</v>
      </c>
      <c r="AM22" s="101">
        <v>1509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32</v>
      </c>
      <c r="B23" s="111" t="s">
        <v>292</v>
      </c>
      <c r="C23" s="99" t="s">
        <v>293</v>
      </c>
      <c r="D23" s="101">
        <f>SUM(E23,+H23,+K23)</f>
        <v>7658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7658</v>
      </c>
      <c r="L23" s="101">
        <v>239</v>
      </c>
      <c r="M23" s="101">
        <v>7419</v>
      </c>
      <c r="N23" s="101">
        <f>SUM(O23,+V23,+AC23)</f>
        <v>7991</v>
      </c>
      <c r="O23" s="101">
        <f>SUM(P23:U23)</f>
        <v>239</v>
      </c>
      <c r="P23" s="101">
        <v>239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7419</v>
      </c>
      <c r="W23" s="101">
        <v>7419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333</v>
      </c>
      <c r="AD23" s="101">
        <v>333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46</v>
      </c>
      <c r="AK23" s="101">
        <v>0</v>
      </c>
      <c r="AL23" s="101">
        <v>46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46</v>
      </c>
      <c r="BA23" s="101">
        <v>46</v>
      </c>
      <c r="BB23" s="101">
        <v>0</v>
      </c>
      <c r="BC23" s="101">
        <v>0</v>
      </c>
    </row>
    <row r="24" spans="1:55" s="103" customFormat="1" ht="13.5" customHeight="1">
      <c r="A24" s="113" t="s">
        <v>32</v>
      </c>
      <c r="B24" s="111" t="s">
        <v>294</v>
      </c>
      <c r="C24" s="99" t="s">
        <v>295</v>
      </c>
      <c r="D24" s="101">
        <f>SUM(E24,+H24,+K24)</f>
        <v>17826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17826</v>
      </c>
      <c r="L24" s="101">
        <v>539</v>
      </c>
      <c r="M24" s="101">
        <v>17287</v>
      </c>
      <c r="N24" s="101">
        <f>SUM(O24,+V24,+AC24)</f>
        <v>17826</v>
      </c>
      <c r="O24" s="101">
        <f>SUM(P24:U24)</f>
        <v>539</v>
      </c>
      <c r="P24" s="101">
        <v>539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17287</v>
      </c>
      <c r="W24" s="101">
        <v>17287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484</v>
      </c>
      <c r="AG24" s="101">
        <v>484</v>
      </c>
      <c r="AH24" s="101">
        <v>0</v>
      </c>
      <c r="AI24" s="101">
        <v>0</v>
      </c>
      <c r="AJ24" s="101">
        <f>SUM(AK24:AS24)</f>
        <v>484</v>
      </c>
      <c r="AK24" s="101">
        <v>0</v>
      </c>
      <c r="AL24" s="101">
        <v>0</v>
      </c>
      <c r="AM24" s="101">
        <v>484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32</v>
      </c>
      <c r="B25" s="111" t="s">
        <v>296</v>
      </c>
      <c r="C25" s="99" t="s">
        <v>297</v>
      </c>
      <c r="D25" s="101">
        <f>SUM(E25,+H25,+K25)</f>
        <v>31520</v>
      </c>
      <c r="E25" s="101">
        <f>SUM(F25:G25)</f>
        <v>0</v>
      </c>
      <c r="F25" s="101">
        <v>0</v>
      </c>
      <c r="G25" s="101">
        <v>0</v>
      </c>
      <c r="H25" s="101">
        <f>SUM(I25:J25)</f>
        <v>1443</v>
      </c>
      <c r="I25" s="101">
        <v>1443</v>
      </c>
      <c r="J25" s="101">
        <v>0</v>
      </c>
      <c r="K25" s="101">
        <f>SUM(L25:M25)</f>
        <v>30077</v>
      </c>
      <c r="L25" s="101">
        <v>146</v>
      </c>
      <c r="M25" s="101">
        <v>29931</v>
      </c>
      <c r="N25" s="101">
        <f>SUM(O25,+V25,+AC25)</f>
        <v>31520</v>
      </c>
      <c r="O25" s="101">
        <f>SUM(P25:U25)</f>
        <v>1589</v>
      </c>
      <c r="P25" s="101">
        <v>1589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29931</v>
      </c>
      <c r="W25" s="101">
        <v>29931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811</v>
      </c>
      <c r="AG25" s="101">
        <v>811</v>
      </c>
      <c r="AH25" s="101">
        <v>0</v>
      </c>
      <c r="AI25" s="101">
        <v>0</v>
      </c>
      <c r="AJ25" s="101">
        <f>SUM(AK25:AS25)</f>
        <v>811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811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32</v>
      </c>
      <c r="B26" s="111" t="s">
        <v>298</v>
      </c>
      <c r="C26" s="99" t="s">
        <v>299</v>
      </c>
      <c r="D26" s="101">
        <f>SUM(E26,+H26,+K26)</f>
        <v>7800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7800</v>
      </c>
      <c r="L26" s="101">
        <v>195</v>
      </c>
      <c r="M26" s="101">
        <v>7605</v>
      </c>
      <c r="N26" s="101">
        <f>SUM(O26,+V26,+AC26)</f>
        <v>7800</v>
      </c>
      <c r="O26" s="101">
        <f>SUM(P26:U26)</f>
        <v>195</v>
      </c>
      <c r="P26" s="101">
        <v>195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7605</v>
      </c>
      <c r="W26" s="101">
        <v>7605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291</v>
      </c>
      <c r="AG26" s="101">
        <v>291</v>
      </c>
      <c r="AH26" s="101">
        <v>0</v>
      </c>
      <c r="AI26" s="101">
        <v>0</v>
      </c>
      <c r="AJ26" s="101">
        <f>SUM(AK26:AS26)</f>
        <v>291</v>
      </c>
      <c r="AK26" s="101">
        <v>0</v>
      </c>
      <c r="AL26" s="101">
        <v>0</v>
      </c>
      <c r="AM26" s="101">
        <v>9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282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32</v>
      </c>
      <c r="B27" s="111" t="s">
        <v>300</v>
      </c>
      <c r="C27" s="99" t="s">
        <v>301</v>
      </c>
      <c r="D27" s="101">
        <f>SUM(E27,+H27,+K27)</f>
        <v>13771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13771</v>
      </c>
      <c r="L27" s="101">
        <v>497</v>
      </c>
      <c r="M27" s="101">
        <v>13274</v>
      </c>
      <c r="N27" s="101">
        <f>SUM(O27,+V27,+AC27)</f>
        <v>13771</v>
      </c>
      <c r="O27" s="101">
        <f>SUM(P27:U27)</f>
        <v>497</v>
      </c>
      <c r="P27" s="101">
        <v>497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13274</v>
      </c>
      <c r="W27" s="101">
        <v>13274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22</v>
      </c>
      <c r="AG27" s="101">
        <v>22</v>
      </c>
      <c r="AH27" s="101">
        <v>0</v>
      </c>
      <c r="AI27" s="101">
        <v>0</v>
      </c>
      <c r="AJ27" s="101">
        <f>SUM(AK27:AS27)</f>
        <v>306</v>
      </c>
      <c r="AK27" s="101">
        <v>306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22</v>
      </c>
      <c r="AU27" s="101">
        <v>22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32</v>
      </c>
      <c r="B28" s="111" t="s">
        <v>302</v>
      </c>
      <c r="C28" s="99" t="s">
        <v>303</v>
      </c>
      <c r="D28" s="101">
        <f>SUM(E28,+H28,+K28)</f>
        <v>26897</v>
      </c>
      <c r="E28" s="101">
        <f>SUM(F28:G28)</f>
        <v>0</v>
      </c>
      <c r="F28" s="101">
        <v>0</v>
      </c>
      <c r="G28" s="101">
        <v>0</v>
      </c>
      <c r="H28" s="101">
        <f>SUM(I28:J28)</f>
        <v>17509</v>
      </c>
      <c r="I28" s="101">
        <v>864</v>
      </c>
      <c r="J28" s="101">
        <v>16645</v>
      </c>
      <c r="K28" s="101">
        <f>SUM(L28:M28)</f>
        <v>9388</v>
      </c>
      <c r="L28" s="101">
        <v>356</v>
      </c>
      <c r="M28" s="101">
        <v>9032</v>
      </c>
      <c r="N28" s="101">
        <f>SUM(O28,+V28,+AC28)</f>
        <v>26897</v>
      </c>
      <c r="O28" s="101">
        <f>SUM(P28:U28)</f>
        <v>1220</v>
      </c>
      <c r="P28" s="101">
        <v>1220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25677</v>
      </c>
      <c r="W28" s="101">
        <v>25677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35</v>
      </c>
      <c r="AG28" s="101">
        <v>35</v>
      </c>
      <c r="AH28" s="101">
        <v>0</v>
      </c>
      <c r="AI28" s="101">
        <v>0</v>
      </c>
      <c r="AJ28" s="101">
        <f>SUM(AK28:AS28)</f>
        <v>598</v>
      </c>
      <c r="AK28" s="101">
        <v>598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35</v>
      </c>
      <c r="AU28" s="101">
        <v>35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5</v>
      </c>
      <c r="BA28" s="101">
        <v>5</v>
      </c>
      <c r="BB28" s="101">
        <v>0</v>
      </c>
      <c r="BC28" s="101">
        <v>0</v>
      </c>
    </row>
    <row r="29" spans="1:55" s="103" customFormat="1" ht="13.5" customHeight="1">
      <c r="A29" s="113" t="s">
        <v>32</v>
      </c>
      <c r="B29" s="111" t="s">
        <v>304</v>
      </c>
      <c r="C29" s="99" t="s">
        <v>305</v>
      </c>
      <c r="D29" s="101">
        <f>SUM(E29,+H29,+K29)</f>
        <v>7841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7841</v>
      </c>
      <c r="L29" s="101">
        <v>217</v>
      </c>
      <c r="M29" s="101">
        <v>7624</v>
      </c>
      <c r="N29" s="101">
        <f>SUM(O29,+V29,+AC29)</f>
        <v>7841</v>
      </c>
      <c r="O29" s="101">
        <f>SUM(P29:U29)</f>
        <v>217</v>
      </c>
      <c r="P29" s="101">
        <v>217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7624</v>
      </c>
      <c r="W29" s="101">
        <v>7624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259</v>
      </c>
      <c r="AG29" s="101">
        <v>259</v>
      </c>
      <c r="AH29" s="101">
        <v>0</v>
      </c>
      <c r="AI29" s="101">
        <v>0</v>
      </c>
      <c r="AJ29" s="101">
        <f>SUM(AK29:AS29)</f>
        <v>259</v>
      </c>
      <c r="AK29" s="101">
        <v>0</v>
      </c>
      <c r="AL29" s="101">
        <v>0</v>
      </c>
      <c r="AM29" s="101">
        <v>259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32</v>
      </c>
      <c r="B30" s="111" t="s">
        <v>306</v>
      </c>
      <c r="C30" s="99" t="s">
        <v>307</v>
      </c>
      <c r="D30" s="101">
        <f>SUM(E30,+H30,+K30)</f>
        <v>29106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29106</v>
      </c>
      <c r="L30" s="101">
        <v>1403</v>
      </c>
      <c r="M30" s="101">
        <v>27703</v>
      </c>
      <c r="N30" s="101">
        <f>SUM(O30,+V30,+AC30)</f>
        <v>29106</v>
      </c>
      <c r="O30" s="101">
        <f>SUM(P30:U30)</f>
        <v>1403</v>
      </c>
      <c r="P30" s="101">
        <v>1403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27703</v>
      </c>
      <c r="W30" s="101">
        <v>27703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68</v>
      </c>
      <c r="AG30" s="101">
        <v>68</v>
      </c>
      <c r="AH30" s="101">
        <v>0</v>
      </c>
      <c r="AI30" s="101">
        <v>0</v>
      </c>
      <c r="AJ30" s="101">
        <f>SUM(AK30:AS30)</f>
        <v>391</v>
      </c>
      <c r="AK30" s="101">
        <v>374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17</v>
      </c>
      <c r="AR30" s="101">
        <v>0</v>
      </c>
      <c r="AS30" s="101">
        <v>0</v>
      </c>
      <c r="AT30" s="101">
        <f>SUM(AU30:AY30)</f>
        <v>51</v>
      </c>
      <c r="AU30" s="101">
        <v>51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2</v>
      </c>
      <c r="BA30" s="101">
        <v>2</v>
      </c>
      <c r="BB30" s="101">
        <v>0</v>
      </c>
      <c r="BC30" s="101">
        <v>0</v>
      </c>
    </row>
    <row r="31" spans="1:55" s="103" customFormat="1" ht="13.5" customHeight="1">
      <c r="A31" s="113" t="s">
        <v>32</v>
      </c>
      <c r="B31" s="111" t="s">
        <v>308</v>
      </c>
      <c r="C31" s="99" t="s">
        <v>309</v>
      </c>
      <c r="D31" s="101">
        <f>SUM(E31,+H31,+K31)</f>
        <v>5874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5874</v>
      </c>
      <c r="L31" s="101">
        <v>41</v>
      </c>
      <c r="M31" s="101">
        <v>5833</v>
      </c>
      <c r="N31" s="101">
        <f>SUM(O31,+V31,+AC31)</f>
        <v>5874</v>
      </c>
      <c r="O31" s="101">
        <f>SUM(P31:U31)</f>
        <v>41</v>
      </c>
      <c r="P31" s="101">
        <v>41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5833</v>
      </c>
      <c r="W31" s="101">
        <v>5833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257</v>
      </c>
      <c r="AG31" s="101">
        <v>257</v>
      </c>
      <c r="AH31" s="101">
        <v>0</v>
      </c>
      <c r="AI31" s="101">
        <v>0</v>
      </c>
      <c r="AJ31" s="101">
        <f>SUM(AK31:AS31)</f>
        <v>257</v>
      </c>
      <c r="AK31" s="101">
        <v>0</v>
      </c>
      <c r="AL31" s="101">
        <v>0</v>
      </c>
      <c r="AM31" s="101">
        <v>257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32</v>
      </c>
      <c r="B32" s="111" t="s">
        <v>310</v>
      </c>
      <c r="C32" s="99" t="s">
        <v>311</v>
      </c>
      <c r="D32" s="101">
        <f>SUM(E32,+H32,+K32)</f>
        <v>4658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4658</v>
      </c>
      <c r="L32" s="101">
        <v>39</v>
      </c>
      <c r="M32" s="101">
        <v>4619</v>
      </c>
      <c r="N32" s="101">
        <f>SUM(O32,+V32,+AC32)</f>
        <v>4658</v>
      </c>
      <c r="O32" s="101">
        <f>SUM(P32:U32)</f>
        <v>39</v>
      </c>
      <c r="P32" s="101">
        <v>39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4619</v>
      </c>
      <c r="W32" s="101">
        <v>4619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204</v>
      </c>
      <c r="AG32" s="101">
        <v>204</v>
      </c>
      <c r="AH32" s="101">
        <v>0</v>
      </c>
      <c r="AI32" s="101">
        <v>0</v>
      </c>
      <c r="AJ32" s="101">
        <f>SUM(AK32:AS32)</f>
        <v>204</v>
      </c>
      <c r="AK32" s="101">
        <v>0</v>
      </c>
      <c r="AL32" s="101">
        <v>0</v>
      </c>
      <c r="AM32" s="101">
        <v>204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25</v>
      </c>
      <c r="AU32" s="101">
        <v>0</v>
      </c>
      <c r="AV32" s="101">
        <v>0</v>
      </c>
      <c r="AW32" s="101">
        <v>25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32</v>
      </c>
      <c r="B33" s="111" t="s">
        <v>312</v>
      </c>
      <c r="C33" s="99" t="s">
        <v>313</v>
      </c>
      <c r="D33" s="101">
        <f>SUM(E33,+H33,+K33)</f>
        <v>3829</v>
      </c>
      <c r="E33" s="101">
        <f>SUM(F33:G33)</f>
        <v>0</v>
      </c>
      <c r="F33" s="101">
        <v>0</v>
      </c>
      <c r="G33" s="101">
        <v>0</v>
      </c>
      <c r="H33" s="101">
        <f>SUM(I33:J33)</f>
        <v>3829</v>
      </c>
      <c r="I33" s="101">
        <v>82</v>
      </c>
      <c r="J33" s="101">
        <v>3747</v>
      </c>
      <c r="K33" s="101">
        <f>SUM(L33:M33)</f>
        <v>0</v>
      </c>
      <c r="L33" s="101">
        <v>0</v>
      </c>
      <c r="M33" s="101">
        <v>0</v>
      </c>
      <c r="N33" s="101">
        <f>SUM(O33,+V33,+AC33)</f>
        <v>3829</v>
      </c>
      <c r="O33" s="101">
        <f>SUM(P33:U33)</f>
        <v>82</v>
      </c>
      <c r="P33" s="101">
        <v>82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3747</v>
      </c>
      <c r="W33" s="101">
        <v>3747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22</v>
      </c>
      <c r="BA33" s="101">
        <v>22</v>
      </c>
      <c r="BB33" s="101">
        <v>0</v>
      </c>
      <c r="BC33" s="101">
        <v>0</v>
      </c>
    </row>
    <row r="34" spans="1:55" s="103" customFormat="1" ht="13.5" customHeight="1">
      <c r="A34" s="113" t="s">
        <v>32</v>
      </c>
      <c r="B34" s="111" t="s">
        <v>314</v>
      </c>
      <c r="C34" s="99" t="s">
        <v>315</v>
      </c>
      <c r="D34" s="101">
        <f>SUM(E34,+H34,+K34)</f>
        <v>4349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4349</v>
      </c>
      <c r="L34" s="101">
        <v>172</v>
      </c>
      <c r="M34" s="101">
        <v>4177</v>
      </c>
      <c r="N34" s="101">
        <f>SUM(O34,+V34,+AC34)</f>
        <v>4349</v>
      </c>
      <c r="O34" s="101">
        <f>SUM(P34:U34)</f>
        <v>172</v>
      </c>
      <c r="P34" s="101">
        <v>172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4177</v>
      </c>
      <c r="W34" s="101">
        <v>4177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83</v>
      </c>
      <c r="AG34" s="101">
        <v>83</v>
      </c>
      <c r="AH34" s="101">
        <v>0</v>
      </c>
      <c r="AI34" s="101">
        <v>0</v>
      </c>
      <c r="AJ34" s="101">
        <f>SUM(AK34:AS34)</f>
        <v>83</v>
      </c>
      <c r="AK34" s="101">
        <v>0</v>
      </c>
      <c r="AL34" s="101">
        <v>0</v>
      </c>
      <c r="AM34" s="101">
        <v>83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2</v>
      </c>
      <c r="AU34" s="101">
        <v>0</v>
      </c>
      <c r="AV34" s="101">
        <v>0</v>
      </c>
      <c r="AW34" s="101">
        <v>2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32</v>
      </c>
      <c r="B35" s="111" t="s">
        <v>316</v>
      </c>
      <c r="C35" s="99" t="s">
        <v>317</v>
      </c>
      <c r="D35" s="101">
        <f>SUM(E35,+H35,+K35)</f>
        <v>6915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6915</v>
      </c>
      <c r="L35" s="101">
        <v>213</v>
      </c>
      <c r="M35" s="101">
        <v>6702</v>
      </c>
      <c r="N35" s="101">
        <f>SUM(O35,+V35,+AC35)</f>
        <v>6915</v>
      </c>
      <c r="O35" s="101">
        <f>SUM(P35:U35)</f>
        <v>213</v>
      </c>
      <c r="P35" s="101">
        <v>213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6702</v>
      </c>
      <c r="W35" s="101">
        <v>6702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163</v>
      </c>
      <c r="AG35" s="101">
        <v>163</v>
      </c>
      <c r="AH35" s="101">
        <v>0</v>
      </c>
      <c r="AI35" s="101">
        <v>0</v>
      </c>
      <c r="AJ35" s="101">
        <f>SUM(AK35:AS35)</f>
        <v>163</v>
      </c>
      <c r="AK35" s="101">
        <v>0</v>
      </c>
      <c r="AL35" s="101">
        <v>0</v>
      </c>
      <c r="AM35" s="101">
        <v>163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17</v>
      </c>
      <c r="AU35" s="101">
        <v>0</v>
      </c>
      <c r="AV35" s="101">
        <v>0</v>
      </c>
      <c r="AW35" s="101">
        <v>17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32</v>
      </c>
      <c r="B36" s="111" t="s">
        <v>318</v>
      </c>
      <c r="C36" s="99" t="s">
        <v>319</v>
      </c>
      <c r="D36" s="101">
        <f>SUM(E36,+H36,+K36)</f>
        <v>3656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3656</v>
      </c>
      <c r="L36" s="101">
        <v>147</v>
      </c>
      <c r="M36" s="101">
        <v>3509</v>
      </c>
      <c r="N36" s="101">
        <f>SUM(O36,+V36,+AC36)</f>
        <v>3656</v>
      </c>
      <c r="O36" s="101">
        <f>SUM(P36:U36)</f>
        <v>147</v>
      </c>
      <c r="P36" s="101">
        <v>0</v>
      </c>
      <c r="Q36" s="101">
        <v>0</v>
      </c>
      <c r="R36" s="101">
        <v>0</v>
      </c>
      <c r="S36" s="101">
        <v>0</v>
      </c>
      <c r="T36" s="101">
        <v>147</v>
      </c>
      <c r="U36" s="101">
        <v>0</v>
      </c>
      <c r="V36" s="101">
        <f>SUM(W36:AB36)</f>
        <v>3509</v>
      </c>
      <c r="W36" s="101">
        <v>0</v>
      </c>
      <c r="X36" s="101">
        <v>0</v>
      </c>
      <c r="Y36" s="101">
        <v>0</v>
      </c>
      <c r="Z36" s="101">
        <v>0</v>
      </c>
      <c r="AA36" s="101">
        <v>3509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0</v>
      </c>
      <c r="AG36" s="101">
        <v>0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32</v>
      </c>
      <c r="B37" s="111" t="s">
        <v>320</v>
      </c>
      <c r="C37" s="99" t="s">
        <v>321</v>
      </c>
      <c r="D37" s="101">
        <f>SUM(E37,+H37,+K37)</f>
        <v>4620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4620</v>
      </c>
      <c r="L37" s="101">
        <v>132</v>
      </c>
      <c r="M37" s="101">
        <v>4488</v>
      </c>
      <c r="N37" s="101">
        <f>SUM(O37,+V37,+AC37)</f>
        <v>4620</v>
      </c>
      <c r="O37" s="101">
        <f>SUM(P37:U37)</f>
        <v>132</v>
      </c>
      <c r="P37" s="101">
        <v>132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4488</v>
      </c>
      <c r="W37" s="101">
        <v>4488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7</v>
      </c>
      <c r="AG37" s="101">
        <v>7</v>
      </c>
      <c r="AH37" s="101">
        <v>0</v>
      </c>
      <c r="AI37" s="101">
        <v>0</v>
      </c>
      <c r="AJ37" s="101">
        <f>SUM(AK37:AS37)</f>
        <v>7</v>
      </c>
      <c r="AK37" s="101">
        <v>0</v>
      </c>
      <c r="AL37" s="101">
        <v>0</v>
      </c>
      <c r="AM37" s="101">
        <v>7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32</v>
      </c>
      <c r="B38" s="111" t="s">
        <v>322</v>
      </c>
      <c r="C38" s="99" t="s">
        <v>323</v>
      </c>
      <c r="D38" s="101">
        <f>SUM(E38,+H38,+K38)</f>
        <v>6111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6111</v>
      </c>
      <c r="L38" s="101">
        <v>176</v>
      </c>
      <c r="M38" s="101">
        <v>5935</v>
      </c>
      <c r="N38" s="101">
        <f>SUM(O38,+V38,+AC38)</f>
        <v>6111</v>
      </c>
      <c r="O38" s="101">
        <f>SUM(P38:U38)</f>
        <v>176</v>
      </c>
      <c r="P38" s="101">
        <v>176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5935</v>
      </c>
      <c r="W38" s="101">
        <v>5935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209</v>
      </c>
      <c r="AG38" s="101">
        <v>209</v>
      </c>
      <c r="AH38" s="101">
        <v>0</v>
      </c>
      <c r="AI38" s="101">
        <v>0</v>
      </c>
      <c r="AJ38" s="101">
        <f>SUM(AK38:AS38)</f>
        <v>209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1</v>
      </c>
      <c r="AS38" s="101">
        <v>208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32</v>
      </c>
      <c r="B39" s="111" t="s">
        <v>324</v>
      </c>
      <c r="C39" s="99" t="s">
        <v>325</v>
      </c>
      <c r="D39" s="101">
        <f>SUM(E39,+H39,+K39)</f>
        <v>10270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10270</v>
      </c>
      <c r="L39" s="101">
        <v>419</v>
      </c>
      <c r="M39" s="101">
        <v>9851</v>
      </c>
      <c r="N39" s="101">
        <f>SUM(O39,+V39,+AC39)</f>
        <v>10270</v>
      </c>
      <c r="O39" s="101">
        <f>SUM(P39:U39)</f>
        <v>419</v>
      </c>
      <c r="P39" s="101">
        <v>419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9851</v>
      </c>
      <c r="W39" s="101">
        <v>9851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382</v>
      </c>
      <c r="AG39" s="101">
        <v>382</v>
      </c>
      <c r="AH39" s="101">
        <v>0</v>
      </c>
      <c r="AI39" s="101">
        <v>0</v>
      </c>
      <c r="AJ39" s="101">
        <f>SUM(AK39:AS39)</f>
        <v>382</v>
      </c>
      <c r="AK39" s="101">
        <v>0</v>
      </c>
      <c r="AL39" s="101">
        <v>0</v>
      </c>
      <c r="AM39" s="101">
        <v>382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32</v>
      </c>
      <c r="B40" s="111" t="s">
        <v>326</v>
      </c>
      <c r="C40" s="99" t="s">
        <v>327</v>
      </c>
      <c r="D40" s="101">
        <f>SUM(E40,+H40,+K40)</f>
        <v>13857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13857</v>
      </c>
      <c r="L40" s="101">
        <v>730</v>
      </c>
      <c r="M40" s="101">
        <v>13127</v>
      </c>
      <c r="N40" s="101">
        <f>SUM(O40,+V40,+AC40)</f>
        <v>13857</v>
      </c>
      <c r="O40" s="101">
        <f>SUM(P40:U40)</f>
        <v>730</v>
      </c>
      <c r="P40" s="101">
        <v>730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13127</v>
      </c>
      <c r="W40" s="101">
        <v>13127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43</v>
      </c>
      <c r="AG40" s="101">
        <v>43</v>
      </c>
      <c r="AH40" s="101">
        <v>0</v>
      </c>
      <c r="AI40" s="101">
        <v>0</v>
      </c>
      <c r="AJ40" s="101">
        <f>SUM(AK40:AS40)</f>
        <v>78</v>
      </c>
      <c r="AK40" s="101">
        <v>64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14</v>
      </c>
      <c r="AR40" s="101">
        <v>0</v>
      </c>
      <c r="AS40" s="101">
        <v>0</v>
      </c>
      <c r="AT40" s="101">
        <f>SUM(AU40:AY40)</f>
        <v>29</v>
      </c>
      <c r="AU40" s="101">
        <v>29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32</v>
      </c>
      <c r="B41" s="111" t="s">
        <v>328</v>
      </c>
      <c r="C41" s="99" t="s">
        <v>329</v>
      </c>
      <c r="D41" s="101">
        <f>SUM(E41,+H41,+K41)</f>
        <v>4534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4534</v>
      </c>
      <c r="L41" s="101">
        <v>347</v>
      </c>
      <c r="M41" s="101">
        <v>4187</v>
      </c>
      <c r="N41" s="101">
        <f>SUM(O41,+V41,+AC41)</f>
        <v>4534</v>
      </c>
      <c r="O41" s="101">
        <f>SUM(P41:U41)</f>
        <v>347</v>
      </c>
      <c r="P41" s="101">
        <v>347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4187</v>
      </c>
      <c r="W41" s="101">
        <v>4187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2</v>
      </c>
      <c r="AG41" s="101">
        <v>2</v>
      </c>
      <c r="AH41" s="101">
        <v>0</v>
      </c>
      <c r="AI41" s="101">
        <v>0</v>
      </c>
      <c r="AJ41" s="101">
        <f>SUM(AK41:AS41)</f>
        <v>2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2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32</v>
      </c>
      <c r="B42" s="111" t="s">
        <v>330</v>
      </c>
      <c r="C42" s="99" t="s">
        <v>331</v>
      </c>
      <c r="D42" s="101">
        <f>SUM(E42,+H42,+K42)</f>
        <v>7388</v>
      </c>
      <c r="E42" s="101">
        <f>SUM(F42:G42)</f>
        <v>0</v>
      </c>
      <c r="F42" s="101">
        <v>0</v>
      </c>
      <c r="G42" s="101">
        <v>0</v>
      </c>
      <c r="H42" s="101">
        <f>SUM(I42:J42)</f>
        <v>379</v>
      </c>
      <c r="I42" s="101">
        <v>2</v>
      </c>
      <c r="J42" s="101">
        <v>377</v>
      </c>
      <c r="K42" s="101">
        <f>SUM(L42:M42)</f>
        <v>7009</v>
      </c>
      <c r="L42" s="101">
        <v>631</v>
      </c>
      <c r="M42" s="101">
        <v>6378</v>
      </c>
      <c r="N42" s="101">
        <f>SUM(O42,+V42,+AC42)</f>
        <v>7553</v>
      </c>
      <c r="O42" s="101">
        <f>SUM(P42:U42)</f>
        <v>633</v>
      </c>
      <c r="P42" s="101">
        <v>633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6755</v>
      </c>
      <c r="W42" s="101">
        <v>6755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165</v>
      </c>
      <c r="AD42" s="101">
        <v>165</v>
      </c>
      <c r="AE42" s="101">
        <v>0</v>
      </c>
      <c r="AF42" s="101">
        <f>SUM(AG42:AI42)</f>
        <v>226</v>
      </c>
      <c r="AG42" s="101">
        <v>226</v>
      </c>
      <c r="AH42" s="101">
        <v>0</v>
      </c>
      <c r="AI42" s="101">
        <v>0</v>
      </c>
      <c r="AJ42" s="101">
        <f>SUM(AK42:AS42)</f>
        <v>226</v>
      </c>
      <c r="AK42" s="101">
        <v>0</v>
      </c>
      <c r="AL42" s="101">
        <v>0</v>
      </c>
      <c r="AM42" s="101">
        <v>226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22000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22100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22130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22203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22205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22206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22207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22208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22209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22210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22211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22212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22213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22214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22215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22216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22219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22220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22221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22222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22223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22224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22225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22226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22301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22302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22304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22305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22306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22325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22341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22342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22344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22424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22429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22461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2023-02-06T00:22:01Z</dcterms:modified>
</cp:coreProperties>
</file>