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21岐阜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水洗化人口等!$A$6:$AD$48</definedName>
    <definedName name="_xlnm.Print_Area" localSheetId="2">し尿集計結果!$A$1:$M$37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8" i="1"/>
  <c r="T8" i="1" s="1"/>
  <c r="D9" i="1"/>
  <c r="T9" i="1" s="1"/>
  <c r="D10" i="1"/>
  <c r="T10" i="1" s="1"/>
  <c r="D11" i="1"/>
  <c r="T11" i="1" s="1"/>
  <c r="D12" i="1"/>
  <c r="T12" i="1" s="1"/>
  <c r="D13" i="1"/>
  <c r="T13" i="1" s="1"/>
  <c r="D14" i="1"/>
  <c r="T14" i="1" s="1"/>
  <c r="D15" i="1"/>
  <c r="T15" i="1" s="1"/>
  <c r="D16" i="1"/>
  <c r="T16" i="1" s="1"/>
  <c r="D17" i="1"/>
  <c r="T17" i="1" s="1"/>
  <c r="D18" i="1"/>
  <c r="T18" i="1" s="1"/>
  <c r="D19" i="1"/>
  <c r="T19" i="1" s="1"/>
  <c r="D20" i="1"/>
  <c r="T20" i="1" s="1"/>
  <c r="D21" i="1"/>
  <c r="T21" i="1" s="1"/>
  <c r="D22" i="1"/>
  <c r="T22" i="1" s="1"/>
  <c r="D23" i="1"/>
  <c r="T23" i="1" s="1"/>
  <c r="D24" i="1"/>
  <c r="T24" i="1" s="1"/>
  <c r="D25" i="1"/>
  <c r="T25" i="1" s="1"/>
  <c r="D26" i="1"/>
  <c r="T26" i="1" s="1"/>
  <c r="D27" i="1"/>
  <c r="T27" i="1" s="1"/>
  <c r="D28" i="1"/>
  <c r="T28" i="1" s="1"/>
  <c r="D29" i="1"/>
  <c r="T29" i="1" s="1"/>
  <c r="D30" i="1"/>
  <c r="T30" i="1" s="1"/>
  <c r="D31" i="1"/>
  <c r="T31" i="1" s="1"/>
  <c r="D32" i="1"/>
  <c r="T32" i="1" s="1"/>
  <c r="D33" i="1"/>
  <c r="T33" i="1" s="1"/>
  <c r="D34" i="1"/>
  <c r="T34" i="1" s="1"/>
  <c r="D35" i="1"/>
  <c r="T35" i="1" s="1"/>
  <c r="D36" i="1"/>
  <c r="T36" i="1" s="1"/>
  <c r="D37" i="1"/>
  <c r="T37" i="1" s="1"/>
  <c r="D38" i="1"/>
  <c r="T38" i="1" s="1"/>
  <c r="D39" i="1"/>
  <c r="T39" i="1" s="1"/>
  <c r="D40" i="1"/>
  <c r="T40" i="1" s="1"/>
  <c r="D41" i="1"/>
  <c r="T41" i="1" s="1"/>
  <c r="D42" i="1"/>
  <c r="T42" i="1" s="1"/>
  <c r="D43" i="1"/>
  <c r="T43" i="1" s="1"/>
  <c r="D44" i="1"/>
  <c r="T44" i="1" s="1"/>
  <c r="D45" i="1"/>
  <c r="T45" i="1" s="1"/>
  <c r="D46" i="1"/>
  <c r="T46" i="1" s="1"/>
  <c r="D47" i="1"/>
  <c r="T47" i="1" s="1"/>
  <c r="D48" i="1"/>
  <c r="T48" i="1" s="1"/>
  <c r="D49" i="1"/>
  <c r="L49" i="1" s="1"/>
  <c r="F49" i="1" l="1"/>
  <c r="F37" i="1"/>
  <c r="F25" i="1"/>
  <c r="J49" i="1"/>
  <c r="J37" i="1"/>
  <c r="J25" i="1"/>
  <c r="J13" i="1"/>
  <c r="L43" i="1"/>
  <c r="L37" i="1"/>
  <c r="L25" i="1"/>
  <c r="L13" i="1"/>
  <c r="N49" i="1"/>
  <c r="N37" i="1"/>
  <c r="N25" i="1"/>
  <c r="T49" i="1"/>
  <c r="F48" i="1"/>
  <c r="F42" i="1"/>
  <c r="F36" i="1"/>
  <c r="F30" i="1"/>
  <c r="F24" i="1"/>
  <c r="F18" i="1"/>
  <c r="F12" i="1"/>
  <c r="J48" i="1"/>
  <c r="J42" i="1"/>
  <c r="J36" i="1"/>
  <c r="J30" i="1"/>
  <c r="J24" i="1"/>
  <c r="J18" i="1"/>
  <c r="J12" i="1"/>
  <c r="L48" i="1"/>
  <c r="L42" i="1"/>
  <c r="L36" i="1"/>
  <c r="L30" i="1"/>
  <c r="L24" i="1"/>
  <c r="L18" i="1"/>
  <c r="L12" i="1"/>
  <c r="N48" i="1"/>
  <c r="N42" i="1"/>
  <c r="N36" i="1"/>
  <c r="N30" i="1"/>
  <c r="N24" i="1"/>
  <c r="N18" i="1"/>
  <c r="N12" i="1"/>
  <c r="F43" i="1"/>
  <c r="F31" i="1"/>
  <c r="F19" i="1"/>
  <c r="F13" i="1"/>
  <c r="J43" i="1"/>
  <c r="J31" i="1"/>
  <c r="J19" i="1"/>
  <c r="L31" i="1"/>
  <c r="L19" i="1"/>
  <c r="N43" i="1"/>
  <c r="N31" i="1"/>
  <c r="N19" i="1"/>
  <c r="N13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47" i="1"/>
  <c r="L41" i="1"/>
  <c r="L35" i="1"/>
  <c r="L29" i="1"/>
  <c r="L23" i="1"/>
  <c r="L17" i="1"/>
  <c r="L11" i="1"/>
  <c r="N47" i="1"/>
  <c r="N41" i="1"/>
  <c r="N35" i="1"/>
  <c r="N29" i="1"/>
  <c r="N23" i="1"/>
  <c r="N17" i="1"/>
  <c r="N11" i="1"/>
  <c r="F46" i="1"/>
  <c r="F40" i="1"/>
  <c r="F34" i="1"/>
  <c r="F28" i="1"/>
  <c r="F22" i="1"/>
  <c r="F16" i="1"/>
  <c r="F10" i="1"/>
  <c r="J46" i="1"/>
  <c r="J40" i="1"/>
  <c r="J34" i="1"/>
  <c r="J28" i="1"/>
  <c r="J22" i="1"/>
  <c r="J16" i="1"/>
  <c r="J10" i="1"/>
  <c r="L46" i="1"/>
  <c r="L40" i="1"/>
  <c r="L34" i="1"/>
  <c r="L28" i="1"/>
  <c r="L22" i="1"/>
  <c r="L16" i="1"/>
  <c r="L10" i="1"/>
  <c r="N46" i="1"/>
  <c r="N40" i="1"/>
  <c r="N34" i="1"/>
  <c r="N28" i="1"/>
  <c r="N22" i="1"/>
  <c r="N16" i="1"/>
  <c r="N10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5" i="1"/>
  <c r="L39" i="1"/>
  <c r="L33" i="1"/>
  <c r="L27" i="1"/>
  <c r="L21" i="1"/>
  <c r="L15" i="1"/>
  <c r="L9" i="1"/>
  <c r="N45" i="1"/>
  <c r="N39" i="1"/>
  <c r="N33" i="1"/>
  <c r="N27" i="1"/>
  <c r="N21" i="1"/>
  <c r="N15" i="1"/>
  <c r="N9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L44" i="1"/>
  <c r="L38" i="1"/>
  <c r="L32" i="1"/>
  <c r="L26" i="1"/>
  <c r="L20" i="1"/>
  <c r="L14" i="1"/>
  <c r="L8" i="1"/>
  <c r="N44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<sst xmlns="http://schemas.openxmlformats.org/spreadsheetml/2006/main" count="872" uniqueCount="346">
  <si>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</si>
  <si>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</si>
  <si>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</si>
  <si>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</si>
  <si>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</si>
  <si>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</si>
  <si>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</si>
  <si>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</si>
  <si>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</si>
  <si>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</si>
  <si>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</si>
  <si>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</si>
  <si>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</si>
  <si>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</si>
  <si>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</si>
  <si>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</si>
  <si>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</si>
  <si>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</si>
  <si>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</si>
  <si>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</si>
  <si>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</si>
  <si>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</si>
  <si>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</si>
  <si>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</si>
  <si>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</si>
  <si>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</si>
  <si>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</si>
  <si>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</si>
  <si>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</si>
  <si>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</si>
  <si>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</si>
  <si>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</si>
  <si>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</si>
  <si>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</si>
  <si>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</si>
  <si>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</si>
  <si>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</si>
  <si>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</si>
  <si>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</si>
  <si>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</si>
  <si>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</si>
  <si>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</si>
  <si>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</si>
  <si>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</si>
  <si>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</si>
  <si>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</si>
  <si>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</si>
  <si>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</si>
  <si>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</si>
  <si>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</si>
  <si>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</si>
  <si>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</si>
  <si>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</si>
  <si>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</si>
  <si>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</si>
  <si>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</si>
  <si>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</si>
  <si>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</si>
  <si>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</si>
  <si>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</si>
  <si>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</si>
  <si>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</si>
  <si>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</si>
  <si>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</si>
  <si>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</si>
  <si>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</si>
  <si>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</si>
  <si>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</si>
  <si>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</si>
  <si>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</si>
  <si>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</si>
  <si>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</si>
  <si>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</si>
  <si>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</si>
  <si>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</si>
  <si>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</si>
  <si>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</si>
  <si>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</si>
  <si>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</si>
  <si>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</si>
  <si>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</si>
  <si>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</si>
  <si>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</si>
  <si>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</si>
  <si>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</si>
  <si>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</si>
  <si>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</si>
  <si>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</si>
  <si>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</si>
  <si>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</si>
  <si>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</si>
  <si>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</si>
  <si>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</si>
  <si>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</si>
  <si>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</si>
  <si>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</si>
  <si>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</si>
  <si>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</si>
  <si>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</si>
  <si>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</si>
  <si>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</si>
  <si>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</si>
  <si>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</si>
  <si>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</si>
  <si>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</si>
  <si>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</si>
  <si>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</si>
  <si>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</si>
  <si>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</si>
  <si>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</si>
  <si>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</si>
  <si>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</si>
  <si>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</si>
  <si>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</si>
  <si>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</si>
  <si>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</si>
  <si>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</si>
  <si>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</si>
  <si>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</si>
  <si>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</si>
  <si>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</si>
  <si>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</si>
  <si>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</si>
  <si>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</si>
  <si>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</si>
  <si>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</si>
  <si>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</si>
  <si>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</si>
  <si>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</si>
  <si>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</si>
  <si>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</si>
  <si>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</si>
  <si>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</si>
  <si>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</si>
  <si>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</si>
  <si>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</si>
  <si>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</si>
  <si>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</si>
  <si>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</si>
  <si>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</si>
  <si>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</si>
  <si>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</si>
  <si>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</si>
  <si>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</si>
  <si>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</si>
  <si>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</si>
  <si>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</si>
  <si>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</si>
  <si>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</si>
  <si>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</si>
  <si>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</si>
  <si>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</si>
  <si>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</si>
  <si>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</si>
  <si>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</si>
  <si>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</si>
  <si>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</si>
  <si>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</si>
  <si>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</si>
  <si>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</si>
  <si>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</si>
  <si>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</si>
  <si>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</si>
  <si>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</si>
  <si>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</si>
  <si>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</si>
  <si>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</si>
  <si>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</si>
  <si>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</si>
  <si>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</si>
  <si>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</si>
  <si>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</si>
  <si>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</si>
  <si>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</si>
  <si>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</si>
  <si>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</si>
  <si>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</si>
  <si>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</si>
  <si>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</si>
  <si>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</si>
  <si>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</si>
  <si>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</si>
  <si>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</si>
  <si>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</si>
  <si>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</si>
  <si>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</si>
  <si>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</si>
  <si>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</si>
  <si>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</si>
  <si>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</si>
  <si>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</si>
  <si>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</si>
  <si>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</si>
  <si>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</si>
  <si>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</si>
  <si>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</si>
  <si>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</si>
  <si>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</si>
  <si>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</si>
  <si>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</si>
  <si>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</si>
  <si>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</si>
  <si>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</si>
  <si>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</si>
  <si>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</si>
  <si>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</si>
  <si>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</si>
  <si>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</si>
  <si>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</si>
  <si>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</si>
  <si>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</si>
  <si>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</si>
  <si>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</si>
  <si>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</si>
  <si>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</si>
  <si>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</si>
  <si>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</si>
  <si>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</si>
  <si>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</si>
  <si>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</si>
  <si>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</si>
  <si>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</si>
  <si>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</si>
  <si>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</si>
  <si>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</si>
  <si>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</si>
  <si>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</si>
  <si>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</si>
  <si>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</si>
  <si>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</si>
  <si>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</si>
  <si>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</si>
  <si>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</si>
  <si>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</si>
  <si>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</si>
  <si>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</si>
  <si>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</si>
  <si>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</si>
  <si>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</si>
  <si>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</si>
  <si>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</si>
  <si>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</si>
  <si>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</si>
  <si>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</si>
  <si>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</si>
  <si>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</si>
  <si>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</si>
  <si>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</si>
  <si>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</si>
  <si>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</si>
  <si>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</si>
  <si>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</si>
  <si>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</si>
  <si>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</si>
  <si>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</si>
  <si>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</si>
  <si>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</si>
  <si>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21000</t>
  </si>
  <si>
    <t>水洗化人口等（令和3年度実績）</t>
    <phoneticPr fontId="3"/>
  </si>
  <si>
    <t>し尿処理の状況（令和3年度実績）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</si>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</sst>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33</v>
      </c>
      <c r="B7" s="127" t="s">
        <v>257</v>
      </c>
      <c r="C7" s="107" t="s">
        <v>199</v>
      </c>
      <c r="D7" s="108">
        <f>+SUM(E7,+I7)</f>
        <v>1961625</v>
      </c>
      <c r="E7" s="108">
        <f>+SUM(G7+H7)</f>
        <v>79997</v>
      </c>
      <c r="F7" s="109">
        <f>IF(D7&gt;0,E7/D7*100,"-")</f>
        <v>4.0780985152615816</v>
      </c>
      <c r="G7" s="108">
        <f>SUM(G$8:G$207)</f>
        <v>79700</v>
      </c>
      <c r="H7" s="108">
        <f>SUM(H$8:H$207)</f>
        <v>297</v>
      </c>
      <c r="I7" s="108">
        <f>+SUM(K7,+M7,O7+P7)</f>
        <v>1881628</v>
      </c>
      <c r="J7" s="109">
        <f>IF(D7&gt;0,I7/D7*100,"-")</f>
        <v>95.921901484738413</v>
      </c>
      <c r="K7" s="108">
        <f>SUM(K$8:K$207)</f>
        <v>1325154</v>
      </c>
      <c r="L7" s="109">
        <f>IF(D7&gt;0,K7/D7*100,"-")</f>
        <v>67.55389026954694</v>
      </c>
      <c r="M7" s="108">
        <f>SUM(M$8:M$207)</f>
        <v>4154</v>
      </c>
      <c r="N7" s="109">
        <f>IF(D7&gt;0,M7/D7*100,"-")</f>
        <v>0.21176320652520234</v>
      </c>
      <c r="O7" s="106">
        <f>SUM(O$8:O$207)</f>
        <v>75873</v>
      </c>
      <c r="P7" s="108">
        <f>SUM(Q7:S7)</f>
        <v>476447</v>
      </c>
      <c r="Q7" s="108">
        <f>SUM(Q$8:Q$207)</f>
        <v>183569</v>
      </c>
      <c r="R7" s="108">
        <f>SUM(R$8:R$207)</f>
        <v>279300</v>
      </c>
      <c r="S7" s="108">
        <f>SUM(S$8:S$207)</f>
        <v>13578</v>
      </c>
      <c r="T7" s="109">
        <f>IF(D7&gt;0,P7/D7*100,"-")</f>
        <v>24.28838335563627</v>
      </c>
      <c r="U7" s="108">
        <f>SUM(U$8:U$207)</f>
        <v>56387</v>
      </c>
      <c r="V7" s="110">
        <f t="shared" ref="V7:AC7" si="0">COUNTIF(V$8:V$207,"○")</f>
        <v>9</v>
      </c>
      <c r="W7" s="110">
        <f t="shared" si="0"/>
        <v>3</v>
      </c>
      <c r="X7" s="110">
        <f t="shared" si="0"/>
        <v>0</v>
      </c>
      <c r="Y7" s="110">
        <f t="shared" si="0"/>
        <v>30</v>
      </c>
      <c r="Z7" s="110">
        <f t="shared" si="0"/>
        <v>4</v>
      </c>
      <c r="AA7" s="110">
        <f t="shared" si="0"/>
        <v>1</v>
      </c>
      <c r="AB7" s="110">
        <f t="shared" si="0"/>
        <v>0</v>
      </c>
      <c r="AC7" s="110">
        <f t="shared" si="0"/>
        <v>37</v>
      </c>
      <c r="AD7" s="205"/>
      <c r="AE7" s="205"/>
    </row>
    <row r="8" spans="1:31" s="103" customFormat="1" ht="13.5" customHeight="1">
      <c r="A8" s="99" t="s">
        <v>33</v>
      </c>
      <c r="B8" s="100" t="s">
        <v>260</v>
      </c>
      <c r="C8" s="99" t="s">
        <v>261</v>
      </c>
      <c r="D8" s="101">
        <f>+SUM(E8,+I8)</f>
        <v>400179</v>
      </c>
      <c r="E8" s="101">
        <f>+SUM(G8+H8)</f>
        <v>2678</v>
      </c>
      <c r="F8" s="125">
        <f>IF(D8&gt;0,E8/D8*100,"-")</f>
        <v>0.6692005327615892</v>
      </c>
      <c r="G8" s="101">
        <v>2678</v>
      </c>
      <c r="H8" s="101">
        <v>0</v>
      </c>
      <c r="I8" s="101">
        <f>+SUM(K8,+M8,O8+P8)</f>
        <v>397501</v>
      </c>
      <c r="J8" s="102">
        <f>IF(D8&gt;0,I8/D8*100,"-")</f>
        <v>99.330799467238407</v>
      </c>
      <c r="K8" s="101">
        <v>326656</v>
      </c>
      <c r="L8" s="102">
        <f>IF(D8&gt;0,K8/D8*100,"-")</f>
        <v>81.627471706411384</v>
      </c>
      <c r="M8" s="101">
        <v>0</v>
      </c>
      <c r="N8" s="102">
        <f>IF(D8&gt;0,M8/D8*100,"-")</f>
        <v>0</v>
      </c>
      <c r="O8" s="123">
        <v>0</v>
      </c>
      <c r="P8" s="101">
        <f>SUM(Q8:S8)</f>
        <v>70845</v>
      </c>
      <c r="Q8" s="101">
        <v>47802</v>
      </c>
      <c r="R8" s="101">
        <v>23043</v>
      </c>
      <c r="S8" s="101">
        <v>0</v>
      </c>
      <c r="T8" s="102">
        <f>IF(D8&gt;0,P8/D8*100,"-")</f>
        <v>17.70332776082703</v>
      </c>
      <c r="U8" s="101">
        <v>9052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33</v>
      </c>
      <c r="B9" s="100" t="s">
        <v>264</v>
      </c>
      <c r="C9" s="99" t="s">
        <v>265</v>
      </c>
      <c r="D9" s="101">
        <f>+SUM(E9,+I9)</f>
        <v>157520</v>
      </c>
      <c r="E9" s="101">
        <f>+SUM(G9+H9)</f>
        <v>1087</v>
      </c>
      <c r="F9" s="125">
        <f>IF(D9&gt;0,E9/D9*100,"-")</f>
        <v>0.69007110208227529</v>
      </c>
      <c r="G9" s="101">
        <v>1069</v>
      </c>
      <c r="H9" s="101">
        <v>18</v>
      </c>
      <c r="I9" s="101">
        <f>+SUM(K9,+M9,O9+P9)</f>
        <v>156433</v>
      </c>
      <c r="J9" s="102">
        <f>IF(D9&gt;0,I9/D9*100,"-")</f>
        <v>99.309928897917715</v>
      </c>
      <c r="K9" s="101">
        <v>128366</v>
      </c>
      <c r="L9" s="102">
        <f>IF(D9&gt;0,K9/D9*100,"-")</f>
        <v>81.491874047739969</v>
      </c>
      <c r="M9" s="101">
        <v>0</v>
      </c>
      <c r="N9" s="102">
        <f>IF(D9&gt;0,M9/D9*100,"-")</f>
        <v>0</v>
      </c>
      <c r="O9" s="123">
        <v>913</v>
      </c>
      <c r="P9" s="101">
        <f>SUM(Q9:S9)</f>
        <v>27154</v>
      </c>
      <c r="Q9" s="101">
        <v>0</v>
      </c>
      <c r="R9" s="101">
        <v>14761</v>
      </c>
      <c r="S9" s="101">
        <v>12393</v>
      </c>
      <c r="T9" s="102">
        <f>IF(D9&gt;0,P9/D9*100,"-")</f>
        <v>17.238445911630269</v>
      </c>
      <c r="U9" s="101">
        <v>5507</v>
      </c>
      <c r="V9" s="99"/>
      <c r="W9" s="99"/>
      <c r="X9" s="99"/>
      <c r="Y9" s="99" t="s">
        <v>263</v>
      </c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33</v>
      </c>
      <c r="B10" s="100" t="s">
        <v>266</v>
      </c>
      <c r="C10" s="99" t="s">
        <v>267</v>
      </c>
      <c r="D10" s="101">
        <f>+SUM(E10,+I10)</f>
        <v>83232</v>
      </c>
      <c r="E10" s="101">
        <f>+SUM(G10+H10)</f>
        <v>3127</v>
      </c>
      <c r="F10" s="125">
        <f>IF(D10&gt;0,E10/D10*100,"-")</f>
        <v>3.7569684736639757</v>
      </c>
      <c r="G10" s="101">
        <v>3127</v>
      </c>
      <c r="H10" s="101">
        <v>0</v>
      </c>
      <c r="I10" s="101">
        <f>+SUM(K10,+M10,O10+P10)</f>
        <v>80105</v>
      </c>
      <c r="J10" s="102">
        <f>IF(D10&gt;0,I10/D10*100,"-")</f>
        <v>96.243031526336026</v>
      </c>
      <c r="K10" s="101">
        <v>65607</v>
      </c>
      <c r="L10" s="102">
        <f>IF(D10&gt;0,K10/D10*100,"-")</f>
        <v>78.82425028835064</v>
      </c>
      <c r="M10" s="101">
        <v>0</v>
      </c>
      <c r="N10" s="102">
        <f>IF(D10&gt;0,M10/D10*100,"-")</f>
        <v>0</v>
      </c>
      <c r="O10" s="123">
        <v>8222</v>
      </c>
      <c r="P10" s="101">
        <f>SUM(Q10:S10)</f>
        <v>6276</v>
      </c>
      <c r="Q10" s="101">
        <v>1669</v>
      </c>
      <c r="R10" s="101">
        <v>4607</v>
      </c>
      <c r="S10" s="101">
        <v>0</v>
      </c>
      <c r="T10" s="102">
        <f>IF(D10&gt;0,P10/D10*100,"-")</f>
        <v>7.5403690888119952</v>
      </c>
      <c r="U10" s="101">
        <v>781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33</v>
      </c>
      <c r="B11" s="100" t="s">
        <v>268</v>
      </c>
      <c r="C11" s="99" t="s">
        <v>269</v>
      </c>
      <c r="D11" s="101">
        <f>+SUM(E11,+I11)</f>
        <v>105453</v>
      </c>
      <c r="E11" s="101">
        <f>+SUM(G11+H11)</f>
        <v>2218</v>
      </c>
      <c r="F11" s="125">
        <f>IF(D11&gt;0,E11/D11*100,"-")</f>
        <v>2.1033066863910936</v>
      </c>
      <c r="G11" s="101">
        <v>2218</v>
      </c>
      <c r="H11" s="101">
        <v>0</v>
      </c>
      <c r="I11" s="101">
        <f>+SUM(K11,+M11,O11+P11)</f>
        <v>103235</v>
      </c>
      <c r="J11" s="102">
        <f>IF(D11&gt;0,I11/D11*100,"-")</f>
        <v>97.896693313608907</v>
      </c>
      <c r="K11" s="101">
        <v>96440</v>
      </c>
      <c r="L11" s="102">
        <f>IF(D11&gt;0,K11/D11*100,"-")</f>
        <v>91.453064398357569</v>
      </c>
      <c r="M11" s="101">
        <v>0</v>
      </c>
      <c r="N11" s="102">
        <f>IF(D11&gt;0,M11/D11*100,"-")</f>
        <v>0</v>
      </c>
      <c r="O11" s="123">
        <v>127</v>
      </c>
      <c r="P11" s="101">
        <f>SUM(Q11:S11)</f>
        <v>6668</v>
      </c>
      <c r="Q11" s="101">
        <v>4001</v>
      </c>
      <c r="R11" s="101">
        <v>2667</v>
      </c>
      <c r="S11" s="101">
        <v>0</v>
      </c>
      <c r="T11" s="102">
        <f>IF(D11&gt;0,P11/D11*100,"-")</f>
        <v>6.3231961158051453</v>
      </c>
      <c r="U11" s="101">
        <v>2145</v>
      </c>
      <c r="V11" s="99"/>
      <c r="W11" s="99" t="s">
        <v>263</v>
      </c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33</v>
      </c>
      <c r="B12" s="100" t="s">
        <v>270</v>
      </c>
      <c r="C12" s="99" t="s">
        <v>271</v>
      </c>
      <c r="D12" s="101">
        <f>+SUM(E12,+I12)</f>
        <v>84476</v>
      </c>
      <c r="E12" s="101">
        <f>+SUM(G12+H12)</f>
        <v>1051</v>
      </c>
      <c r="F12" s="125">
        <f>IF(D12&gt;0,E12/D12*100,"-")</f>
        <v>1.2441403475543349</v>
      </c>
      <c r="G12" s="101">
        <v>1051</v>
      </c>
      <c r="H12" s="101">
        <v>0</v>
      </c>
      <c r="I12" s="101">
        <f>+SUM(K12,+M12,O12+P12)</f>
        <v>83425</v>
      </c>
      <c r="J12" s="102">
        <f>IF(D12&gt;0,I12/D12*100,"-")</f>
        <v>98.755859652445665</v>
      </c>
      <c r="K12" s="101">
        <v>72641</v>
      </c>
      <c r="L12" s="102">
        <f>IF(D12&gt;0,K12/D12*100,"-")</f>
        <v>85.990103698091772</v>
      </c>
      <c r="M12" s="101">
        <v>1192</v>
      </c>
      <c r="N12" s="102">
        <f>IF(D12&gt;0,M12/D12*100,"-")</f>
        <v>1.4110516596429754</v>
      </c>
      <c r="O12" s="123">
        <v>7962</v>
      </c>
      <c r="P12" s="101">
        <f>SUM(Q12:S12)</f>
        <v>1630</v>
      </c>
      <c r="Q12" s="101">
        <v>883</v>
      </c>
      <c r="R12" s="101">
        <v>747</v>
      </c>
      <c r="S12" s="101">
        <v>0</v>
      </c>
      <c r="T12" s="102">
        <f>IF(D12&gt;0,P12/D12*100,"-")</f>
        <v>1.9295421184715185</v>
      </c>
      <c r="U12" s="101">
        <v>2241</v>
      </c>
      <c r="V12" s="99"/>
      <c r="W12" s="99"/>
      <c r="X12" s="99"/>
      <c r="Y12" s="99" t="s">
        <v>263</v>
      </c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33</v>
      </c>
      <c r="B13" s="100" t="s">
        <v>272</v>
      </c>
      <c r="C13" s="99" t="s">
        <v>273</v>
      </c>
      <c r="D13" s="101">
        <f>+SUM(E13,+I13)</f>
        <v>75622</v>
      </c>
      <c r="E13" s="101">
        <f>+SUM(G13+H13)</f>
        <v>12249</v>
      </c>
      <c r="F13" s="125">
        <f>IF(D13&gt;0,E13/D13*100,"-")</f>
        <v>16.197667345481474</v>
      </c>
      <c r="G13" s="101">
        <v>12249</v>
      </c>
      <c r="H13" s="101">
        <v>0</v>
      </c>
      <c r="I13" s="101">
        <f>+SUM(K13,+M13,O13+P13)</f>
        <v>63373</v>
      </c>
      <c r="J13" s="102">
        <f>IF(D13&gt;0,I13/D13*100,"-")</f>
        <v>83.802332654518523</v>
      </c>
      <c r="K13" s="101">
        <v>38638</v>
      </c>
      <c r="L13" s="102">
        <f>IF(D13&gt;0,K13/D13*100,"-")</f>
        <v>51.093597101372609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24735</v>
      </c>
      <c r="Q13" s="101">
        <v>0</v>
      </c>
      <c r="R13" s="101">
        <v>24735</v>
      </c>
      <c r="S13" s="101">
        <v>0</v>
      </c>
      <c r="T13" s="102">
        <f>IF(D13&gt;0,P13/D13*100,"-")</f>
        <v>32.708735553145914</v>
      </c>
      <c r="U13" s="101">
        <v>1823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33</v>
      </c>
      <c r="B14" s="100" t="s">
        <v>274</v>
      </c>
      <c r="C14" s="99" t="s">
        <v>275</v>
      </c>
      <c r="D14" s="101">
        <f>+SUM(E14,+I14)</f>
        <v>19618</v>
      </c>
      <c r="E14" s="101">
        <f>+SUM(G14+H14)</f>
        <v>266</v>
      </c>
      <c r="F14" s="125">
        <f>IF(D14&gt;0,E14/D14*100,"-")</f>
        <v>1.3558976450198796</v>
      </c>
      <c r="G14" s="101">
        <v>266</v>
      </c>
      <c r="H14" s="101">
        <v>0</v>
      </c>
      <c r="I14" s="101">
        <f>+SUM(K14,+M14,O14+P14)</f>
        <v>19352</v>
      </c>
      <c r="J14" s="102">
        <f>IF(D14&gt;0,I14/D14*100,"-")</f>
        <v>98.64410235498012</v>
      </c>
      <c r="K14" s="101">
        <v>10371</v>
      </c>
      <c r="L14" s="102">
        <f>IF(D14&gt;0,K14/D14*100,"-")</f>
        <v>52.864716077072075</v>
      </c>
      <c r="M14" s="101">
        <v>0</v>
      </c>
      <c r="N14" s="102">
        <f>IF(D14&gt;0,M14/D14*100,"-")</f>
        <v>0</v>
      </c>
      <c r="O14" s="123">
        <v>2795</v>
      </c>
      <c r="P14" s="101">
        <f>SUM(Q14:S14)</f>
        <v>6186</v>
      </c>
      <c r="Q14" s="101">
        <v>2744</v>
      </c>
      <c r="R14" s="101">
        <v>3442</v>
      </c>
      <c r="S14" s="101">
        <v>0</v>
      </c>
      <c r="T14" s="102">
        <f>IF(D14&gt;0,P14/D14*100,"-")</f>
        <v>31.53226628606382</v>
      </c>
      <c r="U14" s="101">
        <v>504</v>
      </c>
      <c r="V14" s="99"/>
      <c r="W14" s="99" t="s">
        <v>263</v>
      </c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33</v>
      </c>
      <c r="B15" s="100" t="s">
        <v>276</v>
      </c>
      <c r="C15" s="99" t="s">
        <v>277</v>
      </c>
      <c r="D15" s="101">
        <f>+SUM(E15,+I15)</f>
        <v>36355</v>
      </c>
      <c r="E15" s="101">
        <f>+SUM(G15+H15)</f>
        <v>3899</v>
      </c>
      <c r="F15" s="125">
        <f>IF(D15&gt;0,E15/D15*100,"-")</f>
        <v>10.724797139320588</v>
      </c>
      <c r="G15" s="101">
        <v>3899</v>
      </c>
      <c r="H15" s="101">
        <v>0</v>
      </c>
      <c r="I15" s="101">
        <f>+SUM(K15,+M15,O15+P15)</f>
        <v>32456</v>
      </c>
      <c r="J15" s="102">
        <f>IF(D15&gt;0,I15/D15*100,"-")</f>
        <v>89.275202860679414</v>
      </c>
      <c r="K15" s="101">
        <v>25688</v>
      </c>
      <c r="L15" s="102">
        <f>IF(D15&gt;0,K15/D15*100,"-")</f>
        <v>70.658781460596884</v>
      </c>
      <c r="M15" s="101">
        <v>0</v>
      </c>
      <c r="N15" s="102">
        <f>IF(D15&gt;0,M15/D15*100,"-")</f>
        <v>0</v>
      </c>
      <c r="O15" s="123">
        <v>109</v>
      </c>
      <c r="P15" s="101">
        <f>SUM(Q15:S15)</f>
        <v>6659</v>
      </c>
      <c r="Q15" s="101">
        <v>2198</v>
      </c>
      <c r="R15" s="101">
        <v>4461</v>
      </c>
      <c r="S15" s="101">
        <v>0</v>
      </c>
      <c r="T15" s="102">
        <f>IF(D15&gt;0,P15/D15*100,"-")</f>
        <v>18.316600192545728</v>
      </c>
      <c r="U15" s="101">
        <v>1028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33</v>
      </c>
      <c r="B16" s="100" t="s">
        <v>278</v>
      </c>
      <c r="C16" s="99" t="s">
        <v>279</v>
      </c>
      <c r="D16" s="101">
        <f>+SUM(E16,+I16)</f>
        <v>65217</v>
      </c>
      <c r="E16" s="101">
        <f>+SUM(G16+H16)</f>
        <v>3471</v>
      </c>
      <c r="F16" s="125">
        <f>IF(D16&gt;0,E16/D16*100,"-")</f>
        <v>5.3222319333915999</v>
      </c>
      <c r="G16" s="101">
        <v>3471</v>
      </c>
      <c r="H16" s="101">
        <v>0</v>
      </c>
      <c r="I16" s="101">
        <f>+SUM(K16,+M16,O16+P16)</f>
        <v>61746</v>
      </c>
      <c r="J16" s="102">
        <f>IF(D16&gt;0,I16/D16*100,"-")</f>
        <v>94.677768066608408</v>
      </c>
      <c r="K16" s="101">
        <v>24308</v>
      </c>
      <c r="L16" s="102">
        <f>IF(D16&gt;0,K16/D16*100,"-")</f>
        <v>37.272490301608471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37438</v>
      </c>
      <c r="Q16" s="101">
        <v>13940</v>
      </c>
      <c r="R16" s="101">
        <v>23498</v>
      </c>
      <c r="S16" s="101">
        <v>0</v>
      </c>
      <c r="T16" s="102">
        <f>IF(D16&gt;0,P16/D16*100,"-")</f>
        <v>57.405277764999916</v>
      </c>
      <c r="U16" s="101">
        <v>1193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33</v>
      </c>
      <c r="B17" s="100" t="s">
        <v>280</v>
      </c>
      <c r="C17" s="99" t="s">
        <v>281</v>
      </c>
      <c r="D17" s="101">
        <f>+SUM(E17,+I17)</f>
        <v>47042</v>
      </c>
      <c r="E17" s="101">
        <f>+SUM(G17+H17)</f>
        <v>6891</v>
      </c>
      <c r="F17" s="125">
        <f>IF(D17&gt;0,E17/D17*100,"-")</f>
        <v>14.648611878746651</v>
      </c>
      <c r="G17" s="101">
        <v>6733</v>
      </c>
      <c r="H17" s="101">
        <v>158</v>
      </c>
      <c r="I17" s="101">
        <f>+SUM(K17,+M17,O17+P17)</f>
        <v>40151</v>
      </c>
      <c r="J17" s="102">
        <f>IF(D17&gt;0,I17/D17*100,"-")</f>
        <v>85.351388121253351</v>
      </c>
      <c r="K17" s="101">
        <v>25778</v>
      </c>
      <c r="L17" s="102">
        <f>IF(D17&gt;0,K17/D17*100,"-")</f>
        <v>54.797840227881466</v>
      </c>
      <c r="M17" s="101">
        <v>0</v>
      </c>
      <c r="N17" s="102">
        <f>IF(D17&gt;0,M17/D17*100,"-")</f>
        <v>0</v>
      </c>
      <c r="O17" s="123">
        <v>1750</v>
      </c>
      <c r="P17" s="101">
        <f>SUM(Q17:S17)</f>
        <v>12623</v>
      </c>
      <c r="Q17" s="101">
        <v>737</v>
      </c>
      <c r="R17" s="101">
        <v>11886</v>
      </c>
      <c r="S17" s="101">
        <v>0</v>
      </c>
      <c r="T17" s="102">
        <f>IF(D17&gt;0,P17/D17*100,"-")</f>
        <v>26.833467964797414</v>
      </c>
      <c r="U17" s="101">
        <v>922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33</v>
      </c>
      <c r="B18" s="100" t="s">
        <v>282</v>
      </c>
      <c r="C18" s="99" t="s">
        <v>283</v>
      </c>
      <c r="D18" s="101">
        <f>+SUM(E18,+I18)</f>
        <v>56550</v>
      </c>
      <c r="E18" s="101">
        <f>+SUM(G18+H18)</f>
        <v>1532</v>
      </c>
      <c r="F18" s="125">
        <f>IF(D18&gt;0,E18/D18*100,"-")</f>
        <v>2.7091069849690541</v>
      </c>
      <c r="G18" s="101">
        <v>1532</v>
      </c>
      <c r="H18" s="101">
        <v>0</v>
      </c>
      <c r="I18" s="101">
        <f>+SUM(K18,+M18,O18+P18)</f>
        <v>55018</v>
      </c>
      <c r="J18" s="102">
        <f>IF(D18&gt;0,I18/D18*100,"-")</f>
        <v>97.290893015030946</v>
      </c>
      <c r="K18" s="101">
        <v>45079</v>
      </c>
      <c r="L18" s="102">
        <f>IF(D18&gt;0,K18/D18*100,"-")</f>
        <v>79.715296198054816</v>
      </c>
      <c r="M18" s="101">
        <v>0</v>
      </c>
      <c r="N18" s="102">
        <f>IF(D18&gt;0,M18/D18*100,"-")</f>
        <v>0</v>
      </c>
      <c r="O18" s="123">
        <v>2505</v>
      </c>
      <c r="P18" s="101">
        <f>SUM(Q18:S18)</f>
        <v>7434</v>
      </c>
      <c r="Q18" s="101">
        <v>2280</v>
      </c>
      <c r="R18" s="101">
        <v>5154</v>
      </c>
      <c r="S18" s="101">
        <v>0</v>
      </c>
      <c r="T18" s="102">
        <f>IF(D18&gt;0,P18/D18*100,"-")</f>
        <v>13.145888594164457</v>
      </c>
      <c r="U18" s="101">
        <v>5268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33</v>
      </c>
      <c r="B19" s="100" t="s">
        <v>284</v>
      </c>
      <c r="C19" s="99" t="s">
        <v>285</v>
      </c>
      <c r="D19" s="101">
        <f>+SUM(E19,+I19)</f>
        <v>54571</v>
      </c>
      <c r="E19" s="101">
        <f>+SUM(G19+H19)</f>
        <v>7101</v>
      </c>
      <c r="F19" s="125">
        <f>IF(D19&gt;0,E19/D19*100,"-")</f>
        <v>13.012405856590497</v>
      </c>
      <c r="G19" s="101">
        <v>7088</v>
      </c>
      <c r="H19" s="101">
        <v>13</v>
      </c>
      <c r="I19" s="101">
        <f>+SUM(K19,+M19,O19+P19)</f>
        <v>47470</v>
      </c>
      <c r="J19" s="102">
        <f>IF(D19&gt;0,I19/D19*100,"-")</f>
        <v>86.98759414340951</v>
      </c>
      <c r="K19" s="101">
        <v>40563</v>
      </c>
      <c r="L19" s="102">
        <f>IF(D19&gt;0,K19/D19*100,"-")</f>
        <v>74.330688460904142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6907</v>
      </c>
      <c r="Q19" s="101">
        <v>3679</v>
      </c>
      <c r="R19" s="101">
        <v>3228</v>
      </c>
      <c r="S19" s="101">
        <v>0</v>
      </c>
      <c r="T19" s="102">
        <f>IF(D19&gt;0,P19/D19*100,"-")</f>
        <v>12.656905682505359</v>
      </c>
      <c r="U19" s="101">
        <v>1901</v>
      </c>
      <c r="V19" s="99" t="s">
        <v>263</v>
      </c>
      <c r="W19" s="99"/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33</v>
      </c>
      <c r="B20" s="100" t="s">
        <v>286</v>
      </c>
      <c r="C20" s="99" t="s">
        <v>287</v>
      </c>
      <c r="D20" s="101">
        <f>+SUM(E20,+I20)</f>
        <v>143635</v>
      </c>
      <c r="E20" s="101">
        <f>+SUM(G20+H20)</f>
        <v>5507</v>
      </c>
      <c r="F20" s="125">
        <f>IF(D20&gt;0,E20/D20*100,"-")</f>
        <v>3.8340237407317157</v>
      </c>
      <c r="G20" s="101">
        <v>5507</v>
      </c>
      <c r="H20" s="101">
        <v>0</v>
      </c>
      <c r="I20" s="101">
        <f>+SUM(K20,+M20,O20+P20)</f>
        <v>138128</v>
      </c>
      <c r="J20" s="102">
        <f>IF(D20&gt;0,I20/D20*100,"-")</f>
        <v>96.165976259268277</v>
      </c>
      <c r="K20" s="101">
        <v>107454</v>
      </c>
      <c r="L20" s="102">
        <f>IF(D20&gt;0,K20/D20*100,"-")</f>
        <v>74.810457061301221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30674</v>
      </c>
      <c r="Q20" s="101">
        <v>5762</v>
      </c>
      <c r="R20" s="101">
        <v>24912</v>
      </c>
      <c r="S20" s="101">
        <v>0</v>
      </c>
      <c r="T20" s="102">
        <f>IF(D20&gt;0,P20/D20*100,"-")</f>
        <v>21.35551919796707</v>
      </c>
      <c r="U20" s="101">
        <v>3306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33</v>
      </c>
      <c r="B21" s="100" t="s">
        <v>288</v>
      </c>
      <c r="C21" s="99" t="s">
        <v>289</v>
      </c>
      <c r="D21" s="101">
        <f>+SUM(E21,+I21)</f>
        <v>99215</v>
      </c>
      <c r="E21" s="101">
        <f>+SUM(G21+H21)</f>
        <v>2740</v>
      </c>
      <c r="F21" s="125">
        <f>IF(D21&gt;0,E21/D21*100,"-")</f>
        <v>2.7616791815753667</v>
      </c>
      <c r="G21" s="101">
        <v>2740</v>
      </c>
      <c r="H21" s="101">
        <v>0</v>
      </c>
      <c r="I21" s="101">
        <f>+SUM(K21,+M21,O21+P21)</f>
        <v>96475</v>
      </c>
      <c r="J21" s="102">
        <f>IF(D21&gt;0,I21/D21*100,"-")</f>
        <v>97.238320818424626</v>
      </c>
      <c r="K21" s="101">
        <v>87971</v>
      </c>
      <c r="L21" s="102">
        <f>IF(D21&gt;0,K21/D21*100,"-")</f>
        <v>88.66703623444036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8504</v>
      </c>
      <c r="Q21" s="101">
        <v>2000</v>
      </c>
      <c r="R21" s="101">
        <v>6504</v>
      </c>
      <c r="S21" s="101">
        <v>0</v>
      </c>
      <c r="T21" s="102">
        <f>IF(D21&gt;0,P21/D21*100,"-")</f>
        <v>8.5712845839842764</v>
      </c>
      <c r="U21" s="101">
        <v>7836</v>
      </c>
      <c r="V21" s="99"/>
      <c r="W21" s="99"/>
      <c r="X21" s="99"/>
      <c r="Y21" s="99" t="s">
        <v>263</v>
      </c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33</v>
      </c>
      <c r="B22" s="100" t="s">
        <v>290</v>
      </c>
      <c r="C22" s="99" t="s">
        <v>291</v>
      </c>
      <c r="D22" s="101">
        <f>+SUM(E22,+I22)</f>
        <v>24844</v>
      </c>
      <c r="E22" s="101">
        <f>+SUM(G22+H22)</f>
        <v>1725</v>
      </c>
      <c r="F22" s="125">
        <f>IF(D22&gt;0,E22/D22*100,"-")</f>
        <v>6.943326356464337</v>
      </c>
      <c r="G22" s="101">
        <v>1725</v>
      </c>
      <c r="H22" s="101">
        <v>0</v>
      </c>
      <c r="I22" s="101">
        <f>+SUM(K22,+M22,O22+P22)</f>
        <v>23119</v>
      </c>
      <c r="J22" s="102">
        <f>IF(D22&gt;0,I22/D22*100,"-")</f>
        <v>93.05667364353566</v>
      </c>
      <c r="K22" s="101">
        <v>5085</v>
      </c>
      <c r="L22" s="102">
        <f>IF(D22&gt;0,K22/D22*100,"-")</f>
        <v>20.467718563838353</v>
      </c>
      <c r="M22" s="101">
        <v>0</v>
      </c>
      <c r="N22" s="102">
        <f>IF(D22&gt;0,M22/D22*100,"-")</f>
        <v>0</v>
      </c>
      <c r="O22" s="123">
        <v>6936</v>
      </c>
      <c r="P22" s="101">
        <f>SUM(Q22:S22)</f>
        <v>11098</v>
      </c>
      <c r="Q22" s="101">
        <v>6759</v>
      </c>
      <c r="R22" s="101">
        <v>4339</v>
      </c>
      <c r="S22" s="101">
        <v>0</v>
      </c>
      <c r="T22" s="102">
        <f>IF(D22&gt;0,P22/D22*100,"-")</f>
        <v>44.670745451618096</v>
      </c>
      <c r="U22" s="101">
        <v>656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33</v>
      </c>
      <c r="B23" s="100" t="s">
        <v>292</v>
      </c>
      <c r="C23" s="99" t="s">
        <v>293</v>
      </c>
      <c r="D23" s="101">
        <f>+SUM(E23,+I23)</f>
        <v>56631</v>
      </c>
      <c r="E23" s="101">
        <f>+SUM(G23+H23)</f>
        <v>637</v>
      </c>
      <c r="F23" s="125">
        <f>IF(D23&gt;0,E23/D23*100,"-")</f>
        <v>1.1248256255407816</v>
      </c>
      <c r="G23" s="101">
        <v>637</v>
      </c>
      <c r="H23" s="101">
        <v>0</v>
      </c>
      <c r="I23" s="101">
        <f>+SUM(K23,+M23,O23+P23)</f>
        <v>55994</v>
      </c>
      <c r="J23" s="102">
        <f>IF(D23&gt;0,I23/D23*100,"-")</f>
        <v>98.87517437445922</v>
      </c>
      <c r="K23" s="101">
        <v>2960</v>
      </c>
      <c r="L23" s="102">
        <f>IF(D23&gt;0,K23/D23*100,"-")</f>
        <v>5.2268192332821251</v>
      </c>
      <c r="M23" s="101">
        <v>2082</v>
      </c>
      <c r="N23" s="102">
        <f>IF(D23&gt;0,M23/D23*100,"-")</f>
        <v>3.6764316363829002</v>
      </c>
      <c r="O23" s="123">
        <v>337</v>
      </c>
      <c r="P23" s="101">
        <f>SUM(Q23:S23)</f>
        <v>50615</v>
      </c>
      <c r="Q23" s="101">
        <v>21919</v>
      </c>
      <c r="R23" s="101">
        <v>27573</v>
      </c>
      <c r="S23" s="101">
        <v>1123</v>
      </c>
      <c r="T23" s="102">
        <f>IF(D23&gt;0,P23/D23*100,"-")</f>
        <v>89.376843071815799</v>
      </c>
      <c r="U23" s="101">
        <v>2342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33</v>
      </c>
      <c r="B24" s="100" t="s">
        <v>294</v>
      </c>
      <c r="C24" s="99" t="s">
        <v>295</v>
      </c>
      <c r="D24" s="101">
        <f>+SUM(E24,+I24)</f>
        <v>22154</v>
      </c>
      <c r="E24" s="101">
        <f>+SUM(G24+H24)</f>
        <v>162</v>
      </c>
      <c r="F24" s="125">
        <f>IF(D24&gt;0,E24/D24*100,"-")</f>
        <v>0.73124492191026458</v>
      </c>
      <c r="G24" s="101">
        <v>162</v>
      </c>
      <c r="H24" s="101">
        <v>0</v>
      </c>
      <c r="I24" s="101">
        <f>+SUM(K24,+M24,O24+P24)</f>
        <v>21992</v>
      </c>
      <c r="J24" s="102">
        <f>IF(D24&gt;0,I24/D24*100,"-")</f>
        <v>99.268755078089725</v>
      </c>
      <c r="K24" s="101">
        <v>15412</v>
      </c>
      <c r="L24" s="102">
        <f>IF(D24&gt;0,K24/D24*100,"-")</f>
        <v>69.567572447413568</v>
      </c>
      <c r="M24" s="101">
        <v>0</v>
      </c>
      <c r="N24" s="102">
        <f>IF(D24&gt;0,M24/D24*100,"-")</f>
        <v>0</v>
      </c>
      <c r="O24" s="123">
        <v>3020</v>
      </c>
      <c r="P24" s="101">
        <f>SUM(Q24:S24)</f>
        <v>3560</v>
      </c>
      <c r="Q24" s="101">
        <v>1650</v>
      </c>
      <c r="R24" s="101">
        <v>1910</v>
      </c>
      <c r="S24" s="101">
        <v>0</v>
      </c>
      <c r="T24" s="102">
        <f>IF(D24&gt;0,P24/D24*100,"-")</f>
        <v>16.069332851855194</v>
      </c>
      <c r="U24" s="101">
        <v>188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33</v>
      </c>
      <c r="B25" s="100" t="s">
        <v>296</v>
      </c>
      <c r="C25" s="99" t="s">
        <v>297</v>
      </c>
      <c r="D25" s="101">
        <f>+SUM(E25,+I25)</f>
        <v>32493</v>
      </c>
      <c r="E25" s="101">
        <f>+SUM(G25+H25)</f>
        <v>1144</v>
      </c>
      <c r="F25" s="125">
        <f>IF(D25&gt;0,E25/D25*100,"-")</f>
        <v>3.5207583171760071</v>
      </c>
      <c r="G25" s="101">
        <v>1056</v>
      </c>
      <c r="H25" s="101">
        <v>88</v>
      </c>
      <c r="I25" s="101">
        <f>+SUM(K25,+M25,O25+P25)</f>
        <v>31349</v>
      </c>
      <c r="J25" s="102">
        <f>IF(D25&gt;0,I25/D25*100,"-")</f>
        <v>96.479241682823996</v>
      </c>
      <c r="K25" s="101">
        <v>5277</v>
      </c>
      <c r="L25" s="102">
        <f>IF(D25&gt;0,K25/D25*100,"-")</f>
        <v>16.240421013756809</v>
      </c>
      <c r="M25" s="101">
        <v>0</v>
      </c>
      <c r="N25" s="102">
        <f>IF(D25&gt;0,M25/D25*100,"-")</f>
        <v>0</v>
      </c>
      <c r="O25" s="123">
        <v>9626</v>
      </c>
      <c r="P25" s="101">
        <f>SUM(Q25:S25)</f>
        <v>16446</v>
      </c>
      <c r="Q25" s="101">
        <v>6889</v>
      </c>
      <c r="R25" s="101">
        <v>9557</v>
      </c>
      <c r="S25" s="101">
        <v>0</v>
      </c>
      <c r="T25" s="102">
        <f>IF(D25&gt;0,P25/D25*100,"-")</f>
        <v>50.613978395346692</v>
      </c>
      <c r="U25" s="101">
        <v>578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33</v>
      </c>
      <c r="B26" s="100" t="s">
        <v>298</v>
      </c>
      <c r="C26" s="99" t="s">
        <v>299</v>
      </c>
      <c r="D26" s="101">
        <f>+SUM(E26,+I26)</f>
        <v>38265</v>
      </c>
      <c r="E26" s="101">
        <f>+SUM(G26+H26)</f>
        <v>3687</v>
      </c>
      <c r="F26" s="125">
        <f>IF(D26&gt;0,E26/D26*100,"-")</f>
        <v>9.6354370834966669</v>
      </c>
      <c r="G26" s="101">
        <v>3687</v>
      </c>
      <c r="H26" s="101">
        <v>0</v>
      </c>
      <c r="I26" s="101">
        <f>+SUM(K26,+M26,O26+P26)</f>
        <v>34578</v>
      </c>
      <c r="J26" s="102">
        <f>IF(D26&gt;0,I26/D26*100,"-")</f>
        <v>90.364562916503331</v>
      </c>
      <c r="K26" s="101">
        <v>18036</v>
      </c>
      <c r="L26" s="102">
        <f>IF(D26&gt;0,K26/D26*100,"-")</f>
        <v>47.134457075656606</v>
      </c>
      <c r="M26" s="101">
        <v>0</v>
      </c>
      <c r="N26" s="102">
        <f>IF(D26&gt;0,M26/D26*100,"-")</f>
        <v>0</v>
      </c>
      <c r="O26" s="123">
        <v>7074</v>
      </c>
      <c r="P26" s="101">
        <f>SUM(Q26:S26)</f>
        <v>9468</v>
      </c>
      <c r="Q26" s="101">
        <v>3838</v>
      </c>
      <c r="R26" s="101">
        <v>5630</v>
      </c>
      <c r="S26" s="101">
        <v>0</v>
      </c>
      <c r="T26" s="102">
        <f>IF(D26&gt;0,P26/D26*100,"-")</f>
        <v>24.743237945903569</v>
      </c>
      <c r="U26" s="101">
        <v>532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33</v>
      </c>
      <c r="B27" s="100" t="s">
        <v>300</v>
      </c>
      <c r="C27" s="99" t="s">
        <v>301</v>
      </c>
      <c r="D27" s="101">
        <f>+SUM(E27,+I27)</f>
        <v>29862</v>
      </c>
      <c r="E27" s="101">
        <f>+SUM(G27+H27)</f>
        <v>1004</v>
      </c>
      <c r="F27" s="125">
        <f>IF(D27&gt;0,E27/D27*100,"-")</f>
        <v>3.3621324760565265</v>
      </c>
      <c r="G27" s="101">
        <v>1004</v>
      </c>
      <c r="H27" s="101">
        <v>0</v>
      </c>
      <c r="I27" s="101">
        <f>+SUM(K27,+M27,O27+P27)</f>
        <v>28858</v>
      </c>
      <c r="J27" s="102">
        <f>IF(D27&gt;0,I27/D27*100,"-")</f>
        <v>96.63786752394347</v>
      </c>
      <c r="K27" s="101">
        <v>16655</v>
      </c>
      <c r="L27" s="102">
        <f>IF(D27&gt;0,K27/D27*100,"-")</f>
        <v>55.773223494742489</v>
      </c>
      <c r="M27" s="101">
        <v>0</v>
      </c>
      <c r="N27" s="102">
        <f>IF(D27&gt;0,M27/D27*100,"-")</f>
        <v>0</v>
      </c>
      <c r="O27" s="123">
        <v>5910</v>
      </c>
      <c r="P27" s="101">
        <f>SUM(Q27:S27)</f>
        <v>6293</v>
      </c>
      <c r="Q27" s="101">
        <v>2095</v>
      </c>
      <c r="R27" s="101">
        <v>4198</v>
      </c>
      <c r="S27" s="101">
        <v>0</v>
      </c>
      <c r="T27" s="102">
        <f>IF(D27&gt;0,P27/D27*100,"-")</f>
        <v>21.073605250820439</v>
      </c>
      <c r="U27" s="101">
        <v>534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33</v>
      </c>
      <c r="B28" s="100" t="s">
        <v>302</v>
      </c>
      <c r="C28" s="99" t="s">
        <v>303</v>
      </c>
      <c r="D28" s="101">
        <f>+SUM(E28,+I28)</f>
        <v>32139</v>
      </c>
      <c r="E28" s="101">
        <f>+SUM(G28+H28)</f>
        <v>1733</v>
      </c>
      <c r="F28" s="125">
        <f>IF(D28&gt;0,E28/D28*100,"-")</f>
        <v>5.3922026198699404</v>
      </c>
      <c r="G28" s="101">
        <v>1733</v>
      </c>
      <c r="H28" s="101">
        <v>0</v>
      </c>
      <c r="I28" s="101">
        <f>+SUM(K28,+M28,O28+P28)</f>
        <v>30406</v>
      </c>
      <c r="J28" s="102">
        <f>IF(D28&gt;0,I28/D28*100,"-")</f>
        <v>94.607797380130066</v>
      </c>
      <c r="K28" s="101">
        <v>16574</v>
      </c>
      <c r="L28" s="102">
        <f>IF(D28&gt;0,K28/D28*100,"-")</f>
        <v>51.56974392482654</v>
      </c>
      <c r="M28" s="101">
        <v>0</v>
      </c>
      <c r="N28" s="102">
        <f>IF(D28&gt;0,M28/D28*100,"-")</f>
        <v>0</v>
      </c>
      <c r="O28" s="123">
        <v>2841</v>
      </c>
      <c r="P28" s="101">
        <f>SUM(Q28:S28)</f>
        <v>10991</v>
      </c>
      <c r="Q28" s="101">
        <v>7026</v>
      </c>
      <c r="R28" s="101">
        <v>3965</v>
      </c>
      <c r="S28" s="101">
        <v>0</v>
      </c>
      <c r="T28" s="102">
        <f>IF(D28&gt;0,P28/D28*100,"-")</f>
        <v>34.198326021344783</v>
      </c>
      <c r="U28" s="101">
        <v>801</v>
      </c>
      <c r="V28" s="99" t="s">
        <v>263</v>
      </c>
      <c r="W28" s="99"/>
      <c r="X28" s="99"/>
      <c r="Y28" s="99"/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33</v>
      </c>
      <c r="B29" s="100" t="s">
        <v>304</v>
      </c>
      <c r="C29" s="99" t="s">
        <v>305</v>
      </c>
      <c r="D29" s="101">
        <f>+SUM(E29,+I29)</f>
        <v>26121</v>
      </c>
      <c r="E29" s="101">
        <f>+SUM(G29+H29)</f>
        <v>208</v>
      </c>
      <c r="F29" s="125">
        <f>IF(D29&gt;0,E29/D29*100,"-")</f>
        <v>0.79629416944221132</v>
      </c>
      <c r="G29" s="101">
        <v>208</v>
      </c>
      <c r="H29" s="101">
        <v>0</v>
      </c>
      <c r="I29" s="101">
        <f>+SUM(K29,+M29,O29+P29)</f>
        <v>25913</v>
      </c>
      <c r="J29" s="102">
        <f>IF(D29&gt;0,I29/D29*100,"-")</f>
        <v>99.20370583055778</v>
      </c>
      <c r="K29" s="101">
        <v>24203</v>
      </c>
      <c r="L29" s="102">
        <f>IF(D29&gt;0,K29/D29*100,"-")</f>
        <v>92.657248956778076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1710</v>
      </c>
      <c r="Q29" s="101">
        <v>1260</v>
      </c>
      <c r="R29" s="101">
        <v>450</v>
      </c>
      <c r="S29" s="101">
        <v>0</v>
      </c>
      <c r="T29" s="102">
        <f>IF(D29&gt;0,P29/D29*100,"-")</f>
        <v>6.5464568737797171</v>
      </c>
      <c r="U29" s="101">
        <v>655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33</v>
      </c>
      <c r="B30" s="100" t="s">
        <v>306</v>
      </c>
      <c r="C30" s="99" t="s">
        <v>307</v>
      </c>
      <c r="D30" s="101">
        <f>+SUM(E30,+I30)</f>
        <v>22062</v>
      </c>
      <c r="E30" s="101">
        <f>+SUM(G30+H30)</f>
        <v>1230</v>
      </c>
      <c r="F30" s="125">
        <f>IF(D30&gt;0,E30/D30*100,"-")</f>
        <v>5.5751971716072886</v>
      </c>
      <c r="G30" s="101">
        <v>1230</v>
      </c>
      <c r="H30" s="101">
        <v>0</v>
      </c>
      <c r="I30" s="101">
        <f>+SUM(K30,+M30,O30+P30)</f>
        <v>20832</v>
      </c>
      <c r="J30" s="102">
        <f>IF(D30&gt;0,I30/D30*100,"-")</f>
        <v>94.4248028283927</v>
      </c>
      <c r="K30" s="101">
        <v>17276</v>
      </c>
      <c r="L30" s="102">
        <f>IF(D30&gt;0,K30/D30*100,"-")</f>
        <v>78.306590517632131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3556</v>
      </c>
      <c r="Q30" s="101">
        <v>2682</v>
      </c>
      <c r="R30" s="101">
        <v>874</v>
      </c>
      <c r="S30" s="101">
        <v>0</v>
      </c>
      <c r="T30" s="102">
        <f>IF(D30&gt;0,P30/D30*100,"-")</f>
        <v>16.118212310760587</v>
      </c>
      <c r="U30" s="101">
        <v>329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33</v>
      </c>
      <c r="B31" s="100" t="s">
        <v>308</v>
      </c>
      <c r="C31" s="99" t="s">
        <v>309</v>
      </c>
      <c r="D31" s="101">
        <f>+SUM(E31,+I31)</f>
        <v>26292</v>
      </c>
      <c r="E31" s="101">
        <f>+SUM(G31+H31)</f>
        <v>2806</v>
      </c>
      <c r="F31" s="125">
        <f>IF(D31&gt;0,E31/D31*100,"-")</f>
        <v>10.672447892895178</v>
      </c>
      <c r="G31" s="101">
        <v>2806</v>
      </c>
      <c r="H31" s="101">
        <v>0</v>
      </c>
      <c r="I31" s="101">
        <f>+SUM(K31,+M31,O31+P31)</f>
        <v>23486</v>
      </c>
      <c r="J31" s="102">
        <f>IF(D31&gt;0,I31/D31*100,"-")</f>
        <v>89.327552107104822</v>
      </c>
      <c r="K31" s="101">
        <v>6363</v>
      </c>
      <c r="L31" s="102">
        <f>IF(D31&gt;0,K31/D31*100,"-")</f>
        <v>24.201277955271568</v>
      </c>
      <c r="M31" s="101">
        <v>880</v>
      </c>
      <c r="N31" s="102">
        <f>IF(D31&gt;0,M31/D31*100,"-")</f>
        <v>3.347025711242964</v>
      </c>
      <c r="O31" s="123">
        <v>401</v>
      </c>
      <c r="P31" s="101">
        <f>SUM(Q31:S31)</f>
        <v>15842</v>
      </c>
      <c r="Q31" s="101">
        <v>7551</v>
      </c>
      <c r="R31" s="101">
        <v>8291</v>
      </c>
      <c r="S31" s="101">
        <v>0</v>
      </c>
      <c r="T31" s="102">
        <f>IF(D31&gt;0,P31/D31*100,"-")</f>
        <v>60.254069678989808</v>
      </c>
      <c r="U31" s="101">
        <v>609</v>
      </c>
      <c r="V31" s="99" t="s">
        <v>263</v>
      </c>
      <c r="W31" s="99"/>
      <c r="X31" s="99"/>
      <c r="Y31" s="99"/>
      <c r="Z31" s="99"/>
      <c r="AA31" s="99" t="s">
        <v>263</v>
      </c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33</v>
      </c>
      <c r="B32" s="100" t="s">
        <v>310</v>
      </c>
      <c r="C32" s="99" t="s">
        <v>311</v>
      </c>
      <c r="D32" s="101">
        <f>+SUM(E32,+I32)</f>
        <v>26652</v>
      </c>
      <c r="E32" s="101">
        <f>+SUM(G32+H32)</f>
        <v>1000</v>
      </c>
      <c r="F32" s="125">
        <f>IF(D32&gt;0,E32/D32*100,"-")</f>
        <v>3.7520636349992498</v>
      </c>
      <c r="G32" s="101">
        <v>980</v>
      </c>
      <c r="H32" s="101">
        <v>20</v>
      </c>
      <c r="I32" s="101">
        <f>+SUM(K32,+M32,O32+P32)</f>
        <v>25652</v>
      </c>
      <c r="J32" s="102">
        <f>IF(D32&gt;0,I32/D32*100,"-")</f>
        <v>96.247936365000754</v>
      </c>
      <c r="K32" s="101">
        <v>11798</v>
      </c>
      <c r="L32" s="102">
        <f>IF(D32&gt;0,K32/D32*100,"-")</f>
        <v>44.266846765721148</v>
      </c>
      <c r="M32" s="101">
        <v>0</v>
      </c>
      <c r="N32" s="102">
        <f>IF(D32&gt;0,M32/D32*100,"-")</f>
        <v>0</v>
      </c>
      <c r="O32" s="123">
        <v>404</v>
      </c>
      <c r="P32" s="101">
        <f>SUM(Q32:S32)</f>
        <v>13450</v>
      </c>
      <c r="Q32" s="101">
        <v>6017</v>
      </c>
      <c r="R32" s="101">
        <v>7433</v>
      </c>
      <c r="S32" s="101">
        <v>0</v>
      </c>
      <c r="T32" s="102">
        <f>IF(D32&gt;0,P32/D32*100,"-")</f>
        <v>50.465255890739904</v>
      </c>
      <c r="U32" s="101">
        <v>881</v>
      </c>
      <c r="V32" s="99"/>
      <c r="W32" s="99"/>
      <c r="X32" s="99"/>
      <c r="Y32" s="99" t="s">
        <v>263</v>
      </c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33</v>
      </c>
      <c r="B33" s="100" t="s">
        <v>312</v>
      </c>
      <c r="C33" s="99" t="s">
        <v>313</v>
      </c>
      <c r="D33" s="101">
        <f>+SUM(E33,+I33)</f>
        <v>6411</v>
      </c>
      <c r="E33" s="101">
        <f>+SUM(G33+H33)</f>
        <v>421</v>
      </c>
      <c r="F33" s="125">
        <f>IF(D33&gt;0,E33/D33*100,"-")</f>
        <v>6.5668382467633748</v>
      </c>
      <c r="G33" s="101">
        <v>421</v>
      </c>
      <c r="H33" s="101">
        <v>0</v>
      </c>
      <c r="I33" s="101">
        <f>+SUM(K33,+M33,O33+P33)</f>
        <v>5990</v>
      </c>
      <c r="J33" s="102">
        <f>IF(D33&gt;0,I33/D33*100,"-")</f>
        <v>93.433161753236632</v>
      </c>
      <c r="K33" s="101">
        <v>4284</v>
      </c>
      <c r="L33" s="102">
        <f>IF(D33&gt;0,K33/D33*100,"-")</f>
        <v>66.822648572765559</v>
      </c>
      <c r="M33" s="101">
        <v>0</v>
      </c>
      <c r="N33" s="102">
        <f>IF(D33&gt;0,M33/D33*100,"-")</f>
        <v>0</v>
      </c>
      <c r="O33" s="123">
        <v>584</v>
      </c>
      <c r="P33" s="101">
        <f>SUM(Q33:S33)</f>
        <v>1122</v>
      </c>
      <c r="Q33" s="101">
        <v>565</v>
      </c>
      <c r="R33" s="101">
        <v>557</v>
      </c>
      <c r="S33" s="101">
        <v>0</v>
      </c>
      <c r="T33" s="102">
        <f>IF(D33&gt;0,P33/D33*100,"-")</f>
        <v>17.501169864295743</v>
      </c>
      <c r="U33" s="101">
        <v>149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33</v>
      </c>
      <c r="B34" s="100" t="s">
        <v>314</v>
      </c>
      <c r="C34" s="99" t="s">
        <v>315</v>
      </c>
      <c r="D34" s="101">
        <f>+SUM(E34,+I34)</f>
        <v>18427</v>
      </c>
      <c r="E34" s="101">
        <f>+SUM(G34+H34)</f>
        <v>1286</v>
      </c>
      <c r="F34" s="125">
        <f>IF(D34&gt;0,E34/D34*100,"-")</f>
        <v>6.9788896727627936</v>
      </c>
      <c r="G34" s="101">
        <v>1286</v>
      </c>
      <c r="H34" s="101">
        <v>0</v>
      </c>
      <c r="I34" s="101">
        <f>+SUM(K34,+M34,O34+P34)</f>
        <v>17141</v>
      </c>
      <c r="J34" s="102">
        <f>IF(D34&gt;0,I34/D34*100,"-")</f>
        <v>93.02111032723721</v>
      </c>
      <c r="K34" s="101">
        <v>8242</v>
      </c>
      <c r="L34" s="102">
        <f>IF(D34&gt;0,K34/D34*100,"-")</f>
        <v>44.727845010039616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8899</v>
      </c>
      <c r="Q34" s="101">
        <v>5930</v>
      </c>
      <c r="R34" s="101">
        <v>2969</v>
      </c>
      <c r="S34" s="101">
        <v>0</v>
      </c>
      <c r="T34" s="102">
        <f>IF(D34&gt;0,P34/D34*100,"-")</f>
        <v>48.293265317197594</v>
      </c>
      <c r="U34" s="101">
        <v>376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33</v>
      </c>
      <c r="B35" s="100" t="s">
        <v>316</v>
      </c>
      <c r="C35" s="99" t="s">
        <v>317</v>
      </c>
      <c r="D35" s="101">
        <f>+SUM(E35,+I35)</f>
        <v>9466</v>
      </c>
      <c r="E35" s="101">
        <f>+SUM(G35+H35)</f>
        <v>445</v>
      </c>
      <c r="F35" s="125">
        <f>IF(D35&gt;0,E35/D35*100,"-")</f>
        <v>4.7010352841749414</v>
      </c>
      <c r="G35" s="101">
        <v>445</v>
      </c>
      <c r="H35" s="101">
        <v>0</v>
      </c>
      <c r="I35" s="101">
        <f>+SUM(K35,+M35,O35+P35)</f>
        <v>9021</v>
      </c>
      <c r="J35" s="102">
        <f>IF(D35&gt;0,I35/D35*100,"-")</f>
        <v>95.298964715825065</v>
      </c>
      <c r="K35" s="101">
        <v>3995</v>
      </c>
      <c r="L35" s="102">
        <f>IF(D35&gt;0,K35/D35*100,"-")</f>
        <v>42.203676315233466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5026</v>
      </c>
      <c r="Q35" s="101">
        <v>2926</v>
      </c>
      <c r="R35" s="101">
        <v>2100</v>
      </c>
      <c r="S35" s="101">
        <v>0</v>
      </c>
      <c r="T35" s="102">
        <f>IF(D35&gt;0,P35/D35*100,"-")</f>
        <v>53.095288400591592</v>
      </c>
      <c r="U35" s="101">
        <v>396</v>
      </c>
      <c r="V35" s="99" t="s">
        <v>263</v>
      </c>
      <c r="W35" s="99"/>
      <c r="X35" s="99"/>
      <c r="Y35" s="99"/>
      <c r="Z35" s="99" t="s">
        <v>263</v>
      </c>
      <c r="AA35" s="99"/>
      <c r="AB35" s="99"/>
      <c r="AC35" s="99"/>
      <c r="AD35" s="206" t="s">
        <v>262</v>
      </c>
      <c r="AE35" s="207"/>
    </row>
    <row r="36" spans="1:31" s="103" customFormat="1" ht="13.5" customHeight="1">
      <c r="A36" s="99" t="s">
        <v>33</v>
      </c>
      <c r="B36" s="100" t="s">
        <v>318</v>
      </c>
      <c r="C36" s="99" t="s">
        <v>319</v>
      </c>
      <c r="D36" s="101">
        <f>+SUM(E36,+I36)</f>
        <v>14224</v>
      </c>
      <c r="E36" s="101">
        <f>+SUM(G36+H36)</f>
        <v>235</v>
      </c>
      <c r="F36" s="125">
        <f>IF(D36&gt;0,E36/D36*100,"-")</f>
        <v>1.6521372328458943</v>
      </c>
      <c r="G36" s="101">
        <v>235</v>
      </c>
      <c r="H36" s="101">
        <v>0</v>
      </c>
      <c r="I36" s="101">
        <f>+SUM(K36,+M36,O36+P36)</f>
        <v>13989</v>
      </c>
      <c r="J36" s="102">
        <f>IF(D36&gt;0,I36/D36*100,"-")</f>
        <v>98.347862767154098</v>
      </c>
      <c r="K36" s="101">
        <v>12582</v>
      </c>
      <c r="L36" s="102">
        <f>IF(D36&gt;0,K36/D36*100,"-")</f>
        <v>88.456130483689549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1407</v>
      </c>
      <c r="Q36" s="101">
        <v>648</v>
      </c>
      <c r="R36" s="101">
        <v>759</v>
      </c>
      <c r="S36" s="101">
        <v>0</v>
      </c>
      <c r="T36" s="102">
        <f>IF(D36&gt;0,P36/D36*100,"-")</f>
        <v>9.8917322834645667</v>
      </c>
      <c r="U36" s="101">
        <v>364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33</v>
      </c>
      <c r="B37" s="100" t="s">
        <v>320</v>
      </c>
      <c r="C37" s="99" t="s">
        <v>321</v>
      </c>
      <c r="D37" s="101">
        <f>+SUM(E37,+I37)</f>
        <v>19029</v>
      </c>
      <c r="E37" s="101">
        <f>+SUM(G37+H37)</f>
        <v>898</v>
      </c>
      <c r="F37" s="125">
        <f>IF(D37&gt;0,E37/D37*100,"-")</f>
        <v>4.7191129328919015</v>
      </c>
      <c r="G37" s="101">
        <v>898</v>
      </c>
      <c r="H37" s="101">
        <v>0</v>
      </c>
      <c r="I37" s="101">
        <f>+SUM(K37,+M37,O37+P37)</f>
        <v>18131</v>
      </c>
      <c r="J37" s="102">
        <f>IF(D37&gt;0,I37/D37*100,"-")</f>
        <v>95.280887067108097</v>
      </c>
      <c r="K37" s="101">
        <v>854</v>
      </c>
      <c r="L37" s="102">
        <f>IF(D37&gt;0,K37/D37*100,"-")</f>
        <v>4.4878869094539908</v>
      </c>
      <c r="M37" s="101">
        <v>0</v>
      </c>
      <c r="N37" s="102">
        <f>IF(D37&gt;0,M37/D37*100,"-")</f>
        <v>0</v>
      </c>
      <c r="O37" s="123">
        <v>5818</v>
      </c>
      <c r="P37" s="101">
        <f>SUM(Q37:S37)</f>
        <v>11459</v>
      </c>
      <c r="Q37" s="101">
        <v>4438</v>
      </c>
      <c r="R37" s="101">
        <v>7021</v>
      </c>
      <c r="S37" s="101">
        <v>0</v>
      </c>
      <c r="T37" s="102">
        <f>IF(D37&gt;0,P37/D37*100,"-")</f>
        <v>60.218613694886749</v>
      </c>
      <c r="U37" s="101">
        <v>254</v>
      </c>
      <c r="V37" s="99"/>
      <c r="W37" s="99"/>
      <c r="X37" s="99"/>
      <c r="Y37" s="99" t="s">
        <v>263</v>
      </c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33</v>
      </c>
      <c r="B38" s="100" t="s">
        <v>322</v>
      </c>
      <c r="C38" s="99" t="s">
        <v>323</v>
      </c>
      <c r="D38" s="101">
        <f>+SUM(E38,+I38)</f>
        <v>21758</v>
      </c>
      <c r="E38" s="101">
        <f>+SUM(G38+H38)</f>
        <v>1306</v>
      </c>
      <c r="F38" s="125">
        <f>IF(D38&gt;0,E38/D38*100,"-")</f>
        <v>6.0023899255446276</v>
      </c>
      <c r="G38" s="101">
        <v>1306</v>
      </c>
      <c r="H38" s="101">
        <v>0</v>
      </c>
      <c r="I38" s="101">
        <f>+SUM(K38,+M38,O38+P38)</f>
        <v>20452</v>
      </c>
      <c r="J38" s="102">
        <f>IF(D38&gt;0,I38/D38*100,"-")</f>
        <v>93.997610074455366</v>
      </c>
      <c r="K38" s="101">
        <v>0</v>
      </c>
      <c r="L38" s="102">
        <f>IF(D38&gt;0,K38/D38*100,"-")</f>
        <v>0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20452</v>
      </c>
      <c r="Q38" s="101">
        <v>2611</v>
      </c>
      <c r="R38" s="101">
        <v>17841</v>
      </c>
      <c r="S38" s="101">
        <v>0</v>
      </c>
      <c r="T38" s="102">
        <f>IF(D38&gt;0,P38/D38*100,"-")</f>
        <v>93.997610074455366</v>
      </c>
      <c r="U38" s="101">
        <v>372</v>
      </c>
      <c r="V38" s="99"/>
      <c r="W38" s="99"/>
      <c r="X38" s="99"/>
      <c r="Y38" s="99" t="s">
        <v>263</v>
      </c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33</v>
      </c>
      <c r="B39" s="100" t="s">
        <v>324</v>
      </c>
      <c r="C39" s="99" t="s">
        <v>325</v>
      </c>
      <c r="D39" s="101">
        <f>+SUM(E39,+I39)</f>
        <v>23118</v>
      </c>
      <c r="E39" s="101">
        <f>+SUM(G39+H39)</f>
        <v>509</v>
      </c>
      <c r="F39" s="125">
        <f>IF(D39&gt;0,E39/D39*100,"-")</f>
        <v>2.2017475560169566</v>
      </c>
      <c r="G39" s="101">
        <v>509</v>
      </c>
      <c r="H39" s="101">
        <v>0</v>
      </c>
      <c r="I39" s="101">
        <f>+SUM(K39,+M39,O39+P39)</f>
        <v>22609</v>
      </c>
      <c r="J39" s="102">
        <f>IF(D39&gt;0,I39/D39*100,"-")</f>
        <v>97.798252443983046</v>
      </c>
      <c r="K39" s="101">
        <v>8353</v>
      </c>
      <c r="L39" s="102">
        <f>IF(D39&gt;0,K39/D39*100,"-")</f>
        <v>36.132018340686912</v>
      </c>
      <c r="M39" s="101">
        <v>0</v>
      </c>
      <c r="N39" s="102">
        <f>IF(D39&gt;0,M39/D39*100,"-")</f>
        <v>0</v>
      </c>
      <c r="O39" s="123">
        <v>3784</v>
      </c>
      <c r="P39" s="101">
        <f>SUM(Q39:S39)</f>
        <v>10472</v>
      </c>
      <c r="Q39" s="101">
        <v>5745</v>
      </c>
      <c r="R39" s="101">
        <v>4727</v>
      </c>
      <c r="S39" s="101">
        <v>0</v>
      </c>
      <c r="T39" s="102">
        <f>IF(D39&gt;0,P39/D39*100,"-")</f>
        <v>45.298036162297777</v>
      </c>
      <c r="U39" s="101">
        <v>500</v>
      </c>
      <c r="V39" s="99"/>
      <c r="W39" s="99"/>
      <c r="X39" s="99"/>
      <c r="Y39" s="99" t="s">
        <v>263</v>
      </c>
      <c r="Z39" s="99"/>
      <c r="AA39" s="99"/>
      <c r="AB39" s="99"/>
      <c r="AC39" s="99" t="s">
        <v>263</v>
      </c>
      <c r="AD39" s="206" t="s">
        <v>262</v>
      </c>
      <c r="AE39" s="207"/>
    </row>
    <row r="40" spans="1:31" s="103" customFormat="1" ht="13.5" customHeight="1">
      <c r="A40" s="99" t="s">
        <v>33</v>
      </c>
      <c r="B40" s="100" t="s">
        <v>326</v>
      </c>
      <c r="C40" s="99" t="s">
        <v>327</v>
      </c>
      <c r="D40" s="101">
        <f>+SUM(E40,+I40)</f>
        <v>18245</v>
      </c>
      <c r="E40" s="101">
        <f>+SUM(G40+H40)</f>
        <v>116</v>
      </c>
      <c r="F40" s="125">
        <f>IF(D40&gt;0,E40/D40*100,"-")</f>
        <v>0.63579062756919702</v>
      </c>
      <c r="G40" s="101">
        <v>116</v>
      </c>
      <c r="H40" s="101">
        <v>0</v>
      </c>
      <c r="I40" s="101">
        <f>+SUM(K40,+M40,O40+P40)</f>
        <v>18129</v>
      </c>
      <c r="J40" s="102">
        <f>IF(D40&gt;0,I40/D40*100,"-")</f>
        <v>99.364209372430807</v>
      </c>
      <c r="K40" s="101">
        <v>15955</v>
      </c>
      <c r="L40" s="102">
        <f>IF(D40&gt;0,K40/D40*100,"-")</f>
        <v>87.448616059194293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2174</v>
      </c>
      <c r="Q40" s="101">
        <v>1785</v>
      </c>
      <c r="R40" s="101">
        <v>389</v>
      </c>
      <c r="S40" s="101">
        <v>0</v>
      </c>
      <c r="T40" s="102">
        <f>IF(D40&gt;0,P40/D40*100,"-")</f>
        <v>11.915593313236503</v>
      </c>
      <c r="U40" s="101">
        <v>531</v>
      </c>
      <c r="V40" s="99"/>
      <c r="W40" s="99"/>
      <c r="X40" s="99"/>
      <c r="Y40" s="99" t="s">
        <v>263</v>
      </c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33</v>
      </c>
      <c r="B41" s="100" t="s">
        <v>328</v>
      </c>
      <c r="C41" s="99" t="s">
        <v>329</v>
      </c>
      <c r="D41" s="101">
        <f>+SUM(E41,+I41)</f>
        <v>7911</v>
      </c>
      <c r="E41" s="101">
        <f>+SUM(G41+H41)</f>
        <v>57</v>
      </c>
      <c r="F41" s="125">
        <f>IF(D41&gt;0,E41/D41*100,"-")</f>
        <v>0.72051573758058396</v>
      </c>
      <c r="G41" s="101">
        <v>57</v>
      </c>
      <c r="H41" s="101">
        <v>0</v>
      </c>
      <c r="I41" s="101">
        <f>+SUM(K41,+M41,O41+P41)</f>
        <v>7854</v>
      </c>
      <c r="J41" s="102">
        <f>IF(D41&gt;0,I41/D41*100,"-")</f>
        <v>99.279484262419416</v>
      </c>
      <c r="K41" s="101">
        <v>5259</v>
      </c>
      <c r="L41" s="102">
        <f>IF(D41&gt;0,K41/D41*100,"-")</f>
        <v>66.477057262040191</v>
      </c>
      <c r="M41" s="101">
        <v>0</v>
      </c>
      <c r="N41" s="102">
        <f>IF(D41&gt;0,M41/D41*100,"-")</f>
        <v>0</v>
      </c>
      <c r="O41" s="123">
        <v>1825</v>
      </c>
      <c r="P41" s="101">
        <f>SUM(Q41:S41)</f>
        <v>770</v>
      </c>
      <c r="Q41" s="101">
        <v>93</v>
      </c>
      <c r="R41" s="101">
        <v>677</v>
      </c>
      <c r="S41" s="101">
        <v>0</v>
      </c>
      <c r="T41" s="102">
        <f>IF(D41&gt;0,P41/D41*100,"-")</f>
        <v>9.7332827708254328</v>
      </c>
      <c r="U41" s="101">
        <v>495</v>
      </c>
      <c r="V41" s="99"/>
      <c r="W41" s="99"/>
      <c r="X41" s="99"/>
      <c r="Y41" s="99" t="s">
        <v>263</v>
      </c>
      <c r="Z41" s="99"/>
      <c r="AA41" s="99"/>
      <c r="AB41" s="99"/>
      <c r="AC41" s="99" t="s">
        <v>263</v>
      </c>
      <c r="AD41" s="206" t="s">
        <v>262</v>
      </c>
      <c r="AE41" s="207"/>
    </row>
    <row r="42" spans="1:31" s="103" customFormat="1" ht="13.5" customHeight="1">
      <c r="A42" s="99" t="s">
        <v>33</v>
      </c>
      <c r="B42" s="100" t="s">
        <v>330</v>
      </c>
      <c r="C42" s="99" t="s">
        <v>331</v>
      </c>
      <c r="D42" s="101">
        <f>+SUM(E42,+I42)</f>
        <v>5720</v>
      </c>
      <c r="E42" s="101">
        <f>+SUM(G42+H42)</f>
        <v>78</v>
      </c>
      <c r="F42" s="125">
        <f>IF(D42&gt;0,E42/D42*100,"-")</f>
        <v>1.3636363636363635</v>
      </c>
      <c r="G42" s="101">
        <v>78</v>
      </c>
      <c r="H42" s="101">
        <v>0</v>
      </c>
      <c r="I42" s="101">
        <f>+SUM(K42,+M42,O42+P42)</f>
        <v>5642</v>
      </c>
      <c r="J42" s="102">
        <f>IF(D42&gt;0,I42/D42*100,"-")</f>
        <v>98.636363636363626</v>
      </c>
      <c r="K42" s="101">
        <v>3471</v>
      </c>
      <c r="L42" s="102">
        <f>IF(D42&gt;0,K42/D42*100,"-")</f>
        <v>60.68181818181818</v>
      </c>
      <c r="M42" s="101">
        <v>0</v>
      </c>
      <c r="N42" s="102">
        <f>IF(D42&gt;0,M42/D42*100,"-")</f>
        <v>0</v>
      </c>
      <c r="O42" s="123">
        <v>2012</v>
      </c>
      <c r="P42" s="101">
        <f>SUM(Q42:S42)</f>
        <v>159</v>
      </c>
      <c r="Q42" s="101">
        <v>0</v>
      </c>
      <c r="R42" s="101">
        <v>97</v>
      </c>
      <c r="S42" s="101">
        <v>62</v>
      </c>
      <c r="T42" s="102">
        <f>IF(D42&gt;0,P42/D42*100,"-")</f>
        <v>2.7797202797202796</v>
      </c>
      <c r="U42" s="101">
        <v>159</v>
      </c>
      <c r="V42" s="99"/>
      <c r="W42" s="99"/>
      <c r="X42" s="99"/>
      <c r="Y42" s="99" t="s">
        <v>263</v>
      </c>
      <c r="Z42" s="99"/>
      <c r="AA42" s="99"/>
      <c r="AB42" s="99"/>
      <c r="AC42" s="99" t="s">
        <v>263</v>
      </c>
      <c r="AD42" s="206" t="s">
        <v>262</v>
      </c>
      <c r="AE42" s="207"/>
    </row>
    <row r="43" spans="1:31" s="103" customFormat="1" ht="13.5" customHeight="1">
      <c r="A43" s="99" t="s">
        <v>33</v>
      </c>
      <c r="B43" s="100" t="s">
        <v>332</v>
      </c>
      <c r="C43" s="99" t="s">
        <v>333</v>
      </c>
      <c r="D43" s="101">
        <f>+SUM(E43,+I43)</f>
        <v>9751</v>
      </c>
      <c r="E43" s="101">
        <f>+SUM(G43+H43)</f>
        <v>366</v>
      </c>
      <c r="F43" s="125">
        <f>IF(D43&gt;0,E43/D43*100,"-")</f>
        <v>3.7534611834683624</v>
      </c>
      <c r="G43" s="101">
        <v>366</v>
      </c>
      <c r="H43" s="101">
        <v>0</v>
      </c>
      <c r="I43" s="101">
        <f>+SUM(K43,+M43,O43+P43)</f>
        <v>9385</v>
      </c>
      <c r="J43" s="102">
        <f>IF(D43&gt;0,I43/D43*100,"-")</f>
        <v>96.24653881653164</v>
      </c>
      <c r="K43" s="101">
        <v>8028</v>
      </c>
      <c r="L43" s="102">
        <f>IF(D43&gt;0,K43/D43*100,"-")</f>
        <v>82.330017434109322</v>
      </c>
      <c r="M43" s="101">
        <v>0</v>
      </c>
      <c r="N43" s="102">
        <f>IF(D43&gt;0,M43/D43*100,"-")</f>
        <v>0</v>
      </c>
      <c r="O43" s="123">
        <v>230</v>
      </c>
      <c r="P43" s="101">
        <f>SUM(Q43:S43)</f>
        <v>1127</v>
      </c>
      <c r="Q43" s="101">
        <v>631</v>
      </c>
      <c r="R43" s="101">
        <v>496</v>
      </c>
      <c r="S43" s="101">
        <v>0</v>
      </c>
      <c r="T43" s="102">
        <f>IF(D43&gt;0,P43/D43*100,"-")</f>
        <v>11.557788944723619</v>
      </c>
      <c r="U43" s="101">
        <v>213</v>
      </c>
      <c r="V43" s="99"/>
      <c r="W43" s="99"/>
      <c r="X43" s="99"/>
      <c r="Y43" s="99" t="s">
        <v>263</v>
      </c>
      <c r="Z43" s="99"/>
      <c r="AA43" s="99"/>
      <c r="AB43" s="99"/>
      <c r="AC43" s="99" t="s">
        <v>263</v>
      </c>
      <c r="AD43" s="206" t="s">
        <v>262</v>
      </c>
      <c r="AE43" s="207"/>
    </row>
    <row r="44" spans="1:31" s="103" customFormat="1" ht="13.5" customHeight="1">
      <c r="A44" s="99" t="s">
        <v>33</v>
      </c>
      <c r="B44" s="100" t="s">
        <v>334</v>
      </c>
      <c r="C44" s="99" t="s">
        <v>335</v>
      </c>
      <c r="D44" s="101">
        <f>+SUM(E44,+I44)</f>
        <v>3323</v>
      </c>
      <c r="E44" s="101">
        <f>+SUM(G44+H44)</f>
        <v>411</v>
      </c>
      <c r="F44" s="125">
        <f>IF(D44&gt;0,E44/D44*100,"-")</f>
        <v>12.368341859765271</v>
      </c>
      <c r="G44" s="101">
        <v>411</v>
      </c>
      <c r="H44" s="101">
        <v>0</v>
      </c>
      <c r="I44" s="101">
        <f>+SUM(K44,+M44,O44+P44)</f>
        <v>2912</v>
      </c>
      <c r="J44" s="102">
        <f>IF(D44&gt;0,I44/D44*100,"-")</f>
        <v>87.63165814023472</v>
      </c>
      <c r="K44" s="101">
        <v>0</v>
      </c>
      <c r="L44" s="102">
        <f>IF(D44&gt;0,K44/D44*100,"-")</f>
        <v>0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2912</v>
      </c>
      <c r="Q44" s="101">
        <v>452</v>
      </c>
      <c r="R44" s="101">
        <v>2460</v>
      </c>
      <c r="S44" s="101">
        <v>0</v>
      </c>
      <c r="T44" s="102">
        <f>IF(D44&gt;0,P44/D44*100,"-")</f>
        <v>87.63165814023472</v>
      </c>
      <c r="U44" s="101">
        <v>36</v>
      </c>
      <c r="V44" s="99"/>
      <c r="W44" s="99"/>
      <c r="X44" s="99"/>
      <c r="Y44" s="99" t="s">
        <v>263</v>
      </c>
      <c r="Z44" s="99"/>
      <c r="AA44" s="99"/>
      <c r="AB44" s="99"/>
      <c r="AC44" s="99" t="s">
        <v>263</v>
      </c>
      <c r="AD44" s="206" t="s">
        <v>262</v>
      </c>
      <c r="AE44" s="207"/>
    </row>
    <row r="45" spans="1:31" s="103" customFormat="1" ht="13.5" customHeight="1">
      <c r="A45" s="99" t="s">
        <v>33</v>
      </c>
      <c r="B45" s="100" t="s">
        <v>336</v>
      </c>
      <c r="C45" s="99" t="s">
        <v>337</v>
      </c>
      <c r="D45" s="101">
        <f>+SUM(E45,+I45)</f>
        <v>10008</v>
      </c>
      <c r="E45" s="101">
        <f>+SUM(G45+H45)</f>
        <v>735</v>
      </c>
      <c r="F45" s="125">
        <f>IF(D45&gt;0,E45/D45*100,"-")</f>
        <v>7.3441247002398082</v>
      </c>
      <c r="G45" s="101">
        <v>735</v>
      </c>
      <c r="H45" s="101">
        <v>0</v>
      </c>
      <c r="I45" s="101">
        <f>+SUM(K45,+M45,O45+P45)</f>
        <v>9273</v>
      </c>
      <c r="J45" s="102">
        <f>IF(D45&gt;0,I45/D45*100,"-")</f>
        <v>92.655875299760197</v>
      </c>
      <c r="K45" s="101">
        <v>7084</v>
      </c>
      <c r="L45" s="102">
        <f>IF(D45&gt;0,K45/D45*100,"-")</f>
        <v>70.783373301358907</v>
      </c>
      <c r="M45" s="101">
        <v>0</v>
      </c>
      <c r="N45" s="102">
        <f>IF(D45&gt;0,M45/D45*100,"-")</f>
        <v>0</v>
      </c>
      <c r="O45" s="123">
        <v>688</v>
      </c>
      <c r="P45" s="101">
        <f>SUM(Q45:S45)</f>
        <v>1501</v>
      </c>
      <c r="Q45" s="101">
        <v>584</v>
      </c>
      <c r="R45" s="101">
        <v>917</v>
      </c>
      <c r="S45" s="101">
        <v>0</v>
      </c>
      <c r="T45" s="102">
        <f>IF(D45&gt;0,P45/D45*100,"-")</f>
        <v>14.998001598721022</v>
      </c>
      <c r="U45" s="101">
        <v>144</v>
      </c>
      <c r="V45" s="99"/>
      <c r="W45" s="99"/>
      <c r="X45" s="99"/>
      <c r="Y45" s="99" t="s">
        <v>263</v>
      </c>
      <c r="Z45" s="99"/>
      <c r="AA45" s="99"/>
      <c r="AB45" s="99"/>
      <c r="AC45" s="99" t="s">
        <v>263</v>
      </c>
      <c r="AD45" s="206" t="s">
        <v>262</v>
      </c>
      <c r="AE45" s="207"/>
    </row>
    <row r="46" spans="1:31" s="103" customFormat="1" ht="13.5" customHeight="1">
      <c r="A46" s="99" t="s">
        <v>33</v>
      </c>
      <c r="B46" s="100" t="s">
        <v>338</v>
      </c>
      <c r="C46" s="99" t="s">
        <v>339</v>
      </c>
      <c r="D46" s="101">
        <f>+SUM(E46,+I46)</f>
        <v>7238</v>
      </c>
      <c r="E46" s="101">
        <f>+SUM(G46+H46)</f>
        <v>1256</v>
      </c>
      <c r="F46" s="125">
        <f>IF(D46&gt;0,E46/D46*100,"-")</f>
        <v>17.352859906051396</v>
      </c>
      <c r="G46" s="101">
        <v>1256</v>
      </c>
      <c r="H46" s="101">
        <v>0</v>
      </c>
      <c r="I46" s="101">
        <f>+SUM(K46,+M46,O46+P46)</f>
        <v>5982</v>
      </c>
      <c r="J46" s="102">
        <f>IF(D46&gt;0,I46/D46*100,"-")</f>
        <v>82.647140093948607</v>
      </c>
      <c r="K46" s="101">
        <v>0</v>
      </c>
      <c r="L46" s="102">
        <f>IF(D46&gt;0,K46/D46*100,"-")</f>
        <v>0</v>
      </c>
      <c r="M46" s="101">
        <v>0</v>
      </c>
      <c r="N46" s="102">
        <f>IF(D46&gt;0,M46/D46*100,"-")</f>
        <v>0</v>
      </c>
      <c r="O46" s="123">
        <v>0</v>
      </c>
      <c r="P46" s="101">
        <f>SUM(Q46:S46)</f>
        <v>5982</v>
      </c>
      <c r="Q46" s="101">
        <v>504</v>
      </c>
      <c r="R46" s="101">
        <v>5478</v>
      </c>
      <c r="S46" s="101">
        <v>0</v>
      </c>
      <c r="T46" s="102">
        <f>IF(D46&gt;0,P46/D46*100,"-")</f>
        <v>82.647140093948607</v>
      </c>
      <c r="U46" s="101">
        <v>114</v>
      </c>
      <c r="V46" s="99"/>
      <c r="W46" s="99"/>
      <c r="X46" s="99"/>
      <c r="Y46" s="99" t="s">
        <v>263</v>
      </c>
      <c r="Z46" s="99"/>
      <c r="AA46" s="99"/>
      <c r="AB46" s="99"/>
      <c r="AC46" s="99" t="s">
        <v>263</v>
      </c>
      <c r="AD46" s="206" t="s">
        <v>262</v>
      </c>
      <c r="AE46" s="207"/>
    </row>
    <row r="47" spans="1:31" s="103" customFormat="1" ht="13.5" customHeight="1">
      <c r="A47" s="99" t="s">
        <v>33</v>
      </c>
      <c r="B47" s="100" t="s">
        <v>340</v>
      </c>
      <c r="C47" s="99" t="s">
        <v>341</v>
      </c>
      <c r="D47" s="101">
        <f>+SUM(E47,+I47)</f>
        <v>1971</v>
      </c>
      <c r="E47" s="101">
        <f>+SUM(G47+H47)</f>
        <v>155</v>
      </c>
      <c r="F47" s="125">
        <f>IF(D47&gt;0,E47/D47*100,"-")</f>
        <v>7.8640284119736172</v>
      </c>
      <c r="G47" s="101">
        <v>155</v>
      </c>
      <c r="H47" s="101">
        <v>0</v>
      </c>
      <c r="I47" s="101">
        <f>+SUM(K47,+M47,O47+P47)</f>
        <v>1816</v>
      </c>
      <c r="J47" s="102">
        <f>IF(D47&gt;0,I47/D47*100,"-")</f>
        <v>92.135971588026379</v>
      </c>
      <c r="K47" s="101">
        <v>0</v>
      </c>
      <c r="L47" s="102">
        <f>IF(D47&gt;0,K47/D47*100,"-")</f>
        <v>0</v>
      </c>
      <c r="M47" s="101">
        <v>0</v>
      </c>
      <c r="N47" s="102">
        <f>IF(D47&gt;0,M47/D47*100,"-")</f>
        <v>0</v>
      </c>
      <c r="O47" s="123">
        <v>0</v>
      </c>
      <c r="P47" s="101">
        <f>SUM(Q47:S47)</f>
        <v>1816</v>
      </c>
      <c r="Q47" s="101">
        <v>137</v>
      </c>
      <c r="R47" s="101">
        <v>1679</v>
      </c>
      <c r="S47" s="101">
        <v>0</v>
      </c>
      <c r="T47" s="102">
        <f>IF(D47&gt;0,P47/D47*100,"-")</f>
        <v>92.135971588026379</v>
      </c>
      <c r="U47" s="101">
        <v>20</v>
      </c>
      <c r="V47" s="99"/>
      <c r="W47" s="99"/>
      <c r="X47" s="99"/>
      <c r="Y47" s="99" t="s">
        <v>263</v>
      </c>
      <c r="Z47" s="99"/>
      <c r="AA47" s="99"/>
      <c r="AB47" s="99"/>
      <c r="AC47" s="99" t="s">
        <v>263</v>
      </c>
      <c r="AD47" s="206" t="s">
        <v>262</v>
      </c>
      <c r="AE47" s="207"/>
    </row>
    <row r="48" spans="1:31" s="103" customFormat="1" ht="13.5" customHeight="1">
      <c r="A48" s="99" t="s">
        <v>33</v>
      </c>
      <c r="B48" s="100" t="s">
        <v>342</v>
      </c>
      <c r="C48" s="99" t="s">
        <v>343</v>
      </c>
      <c r="D48" s="101">
        <f>+SUM(E48,+I48)</f>
        <v>17279</v>
      </c>
      <c r="E48" s="101">
        <f>+SUM(G48+H48)</f>
        <v>2523</v>
      </c>
      <c r="F48" s="125">
        <f>IF(D48&gt;0,E48/D48*100,"-")</f>
        <v>14.60153944093987</v>
      </c>
      <c r="G48" s="101">
        <v>2523</v>
      </c>
      <c r="H48" s="101">
        <v>0</v>
      </c>
      <c r="I48" s="101">
        <f>+SUM(K48,+M48,O48+P48)</f>
        <v>14756</v>
      </c>
      <c r="J48" s="102">
        <f>IF(D48&gt;0,I48/D48*100,"-")</f>
        <v>85.398460559060126</v>
      </c>
      <c r="K48" s="101">
        <v>10493</v>
      </c>
      <c r="L48" s="102">
        <f>IF(D48&gt;0,K48/D48*100,"-")</f>
        <v>60.726893917472083</v>
      </c>
      <c r="M48" s="101">
        <v>0</v>
      </c>
      <c r="N48" s="102">
        <f>IF(D48&gt;0,M48/D48*100,"-")</f>
        <v>0</v>
      </c>
      <c r="O48" s="123">
        <v>0</v>
      </c>
      <c r="P48" s="101">
        <f>SUM(Q48:S48)</f>
        <v>4263</v>
      </c>
      <c r="Q48" s="101">
        <v>1043</v>
      </c>
      <c r="R48" s="101">
        <v>3220</v>
      </c>
      <c r="S48" s="101">
        <v>0</v>
      </c>
      <c r="T48" s="102">
        <f>IF(D48&gt;0,P48/D48*100,"-")</f>
        <v>24.671566641588054</v>
      </c>
      <c r="U48" s="101">
        <v>629</v>
      </c>
      <c r="V48" s="99"/>
      <c r="W48" s="99"/>
      <c r="X48" s="99"/>
      <c r="Y48" s="99" t="s">
        <v>263</v>
      </c>
      <c r="Z48" s="99"/>
      <c r="AA48" s="99"/>
      <c r="AB48" s="99"/>
      <c r="AC48" s="99" t="s">
        <v>263</v>
      </c>
      <c r="AD48" s="206" t="s">
        <v>262</v>
      </c>
      <c r="AE48" s="207"/>
    </row>
    <row r="49" spans="1:31" s="103" customFormat="1" ht="13.5" customHeight="1">
      <c r="A49" s="99" t="s">
        <v>33</v>
      </c>
      <c r="B49" s="100" t="s">
        <v>344</v>
      </c>
      <c r="C49" s="99" t="s">
        <v>345</v>
      </c>
      <c r="D49" s="101">
        <f>+SUM(E49,+I49)</f>
        <v>1546</v>
      </c>
      <c r="E49" s="101">
        <f>+SUM(G49+H49)</f>
        <v>47</v>
      </c>
      <c r="F49" s="125">
        <f>IF(D49&gt;0,E49/D49*100,"-")</f>
        <v>3.0401034928848643</v>
      </c>
      <c r="G49" s="101">
        <v>47</v>
      </c>
      <c r="H49" s="101">
        <v>0</v>
      </c>
      <c r="I49" s="101">
        <f>+SUM(K49,+M49,O49+P49)</f>
        <v>1499</v>
      </c>
      <c r="J49" s="102">
        <f>IF(D49&gt;0,I49/D49*100,"-")</f>
        <v>96.959896507115133</v>
      </c>
      <c r="K49" s="101">
        <v>1355</v>
      </c>
      <c r="L49" s="102">
        <f>IF(D49&gt;0,K49/D49*100,"-")</f>
        <v>87.645536869340233</v>
      </c>
      <c r="M49" s="101">
        <v>0</v>
      </c>
      <c r="N49" s="102">
        <f>IF(D49&gt;0,M49/D49*100,"-")</f>
        <v>0</v>
      </c>
      <c r="O49" s="123">
        <v>0</v>
      </c>
      <c r="P49" s="101">
        <f>SUM(Q49:S49)</f>
        <v>144</v>
      </c>
      <c r="Q49" s="101">
        <v>96</v>
      </c>
      <c r="R49" s="101">
        <v>48</v>
      </c>
      <c r="S49" s="101">
        <v>0</v>
      </c>
      <c r="T49" s="102">
        <f>IF(D49&gt;0,P49/D49*100,"-")</f>
        <v>9.3143596377749027</v>
      </c>
      <c r="U49" s="101">
        <v>23</v>
      </c>
      <c r="V49" s="99"/>
      <c r="W49" s="99"/>
      <c r="X49" s="99"/>
      <c r="Y49" s="99" t="s">
        <v>263</v>
      </c>
      <c r="Z49" s="99"/>
      <c r="AA49" s="99"/>
      <c r="AB49" s="99"/>
      <c r="AC49" s="99" t="s">
        <v>263</v>
      </c>
      <c r="AD49" s="206" t="s">
        <v>262</v>
      </c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9">
    <sortCondition ref="A8:A49"/>
    <sortCondition ref="B8:B49"/>
    <sortCondition ref="C8:C49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岐阜県</v>
      </c>
      <c r="B7" s="105" t="str">
        <f>水洗化人口等!B7</f>
        <v>21000</v>
      </c>
      <c r="C7" s="104" t="s">
        <v>199</v>
      </c>
      <c r="D7" s="106">
        <f>SUM(E7,+H7,+K7)</f>
        <v>538640</v>
      </c>
      <c r="E7" s="106">
        <f>SUM(F7:G7)</f>
        <v>3579</v>
      </c>
      <c r="F7" s="106">
        <f>SUM(F$8:F$207)</f>
        <v>3579</v>
      </c>
      <c r="G7" s="106">
        <f>SUM(G$8:G$207)</f>
        <v>0</v>
      </c>
      <c r="H7" s="106">
        <f>SUM(I7:J7)</f>
        <v>38855</v>
      </c>
      <c r="I7" s="106">
        <f>SUM(I$8:I$207)</f>
        <v>19910</v>
      </c>
      <c r="J7" s="106">
        <f>SUM(J$8:J$207)</f>
        <v>18945</v>
      </c>
      <c r="K7" s="106">
        <f>SUM(L7:M7)</f>
        <v>496206</v>
      </c>
      <c r="L7" s="106">
        <f>SUM(L$8:L$207)</f>
        <v>37354</v>
      </c>
      <c r="M7" s="106">
        <f>SUM(M$8:M$207)</f>
        <v>458852</v>
      </c>
      <c r="N7" s="106">
        <f>SUM(O7,+V7,+AC7)</f>
        <v>538818</v>
      </c>
      <c r="O7" s="106">
        <f>SUM(P7:U7)</f>
        <v>60843</v>
      </c>
      <c r="P7" s="106">
        <f t="shared" ref="P7:U7" si="0">SUM(P$8:P$207)</f>
        <v>56307</v>
      </c>
      <c r="Q7" s="106">
        <f t="shared" si="0"/>
        <v>0</v>
      </c>
      <c r="R7" s="106">
        <f t="shared" si="0"/>
        <v>0</v>
      </c>
      <c r="S7" s="106">
        <f t="shared" si="0"/>
        <v>1870</v>
      </c>
      <c r="T7" s="106">
        <f t="shared" si="0"/>
        <v>0</v>
      </c>
      <c r="U7" s="106">
        <f t="shared" si="0"/>
        <v>2666</v>
      </c>
      <c r="V7" s="106">
        <f>SUM(W7:AB7)</f>
        <v>477797</v>
      </c>
      <c r="W7" s="106">
        <f t="shared" ref="W7:AB7" si="1">SUM(W$8:W$207)</f>
        <v>460034</v>
      </c>
      <c r="X7" s="106">
        <f t="shared" si="1"/>
        <v>0</v>
      </c>
      <c r="Y7" s="106">
        <f t="shared" si="1"/>
        <v>0</v>
      </c>
      <c r="Z7" s="106">
        <f t="shared" si="1"/>
        <v>7059</v>
      </c>
      <c r="AA7" s="106">
        <f t="shared" si="1"/>
        <v>0</v>
      </c>
      <c r="AB7" s="106">
        <f t="shared" si="1"/>
        <v>10704</v>
      </c>
      <c r="AC7" s="106">
        <f>SUM(AD7:AE7)</f>
        <v>178</v>
      </c>
      <c r="AD7" s="106">
        <f>SUM(AD$8:AD$207)</f>
        <v>178</v>
      </c>
      <c r="AE7" s="106">
        <f>SUM(AE$8:AE$207)</f>
        <v>0</v>
      </c>
      <c r="AF7" s="106">
        <f>SUM(AG7:AI7)</f>
        <v>9000</v>
      </c>
      <c r="AG7" s="106">
        <f>SUM(AG$8:AG$207)</f>
        <v>9000</v>
      </c>
      <c r="AH7" s="106">
        <f>SUM(AH$8:AH$207)</f>
        <v>0</v>
      </c>
      <c r="AI7" s="106">
        <f>SUM(AI$8:AI$207)</f>
        <v>0</v>
      </c>
      <c r="AJ7" s="106">
        <f>SUM(AK7:AS7)</f>
        <v>10912</v>
      </c>
      <c r="AK7" s="106">
        <f t="shared" ref="AK7:AS7" si="2">SUM(AK$8:AK$207)</f>
        <v>2370</v>
      </c>
      <c r="AL7" s="106">
        <f t="shared" si="2"/>
        <v>63</v>
      </c>
      <c r="AM7" s="106">
        <f t="shared" si="2"/>
        <v>4530</v>
      </c>
      <c r="AN7" s="106">
        <f t="shared" si="2"/>
        <v>1864</v>
      </c>
      <c r="AO7" s="106">
        <f t="shared" si="2"/>
        <v>0</v>
      </c>
      <c r="AP7" s="106">
        <f t="shared" si="2"/>
        <v>288</v>
      </c>
      <c r="AQ7" s="106">
        <f t="shared" si="2"/>
        <v>0</v>
      </c>
      <c r="AR7" s="106">
        <f t="shared" si="2"/>
        <v>0</v>
      </c>
      <c r="AS7" s="106">
        <f t="shared" si="2"/>
        <v>1797</v>
      </c>
      <c r="AT7" s="106">
        <f>SUM(AU7:AY7)</f>
        <v>751</v>
      </c>
      <c r="AU7" s="106">
        <f>SUM(AU$8:AU$207)</f>
        <v>521</v>
      </c>
      <c r="AV7" s="106">
        <f>SUM(AV$8:AV$207)</f>
        <v>0</v>
      </c>
      <c r="AW7" s="106">
        <f>SUM(AW$8:AW$207)</f>
        <v>230</v>
      </c>
      <c r="AX7" s="106">
        <f>SUM(AX$8:AX$207)</f>
        <v>0</v>
      </c>
      <c r="AY7" s="106">
        <f>SUM(AY$8:AY$207)</f>
        <v>0</v>
      </c>
      <c r="AZ7" s="106">
        <f>SUM(BA7:BC7)</f>
        <v>346</v>
      </c>
      <c r="BA7" s="106">
        <f>SUM(BA$8:BA$207)</f>
        <v>346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33</v>
      </c>
      <c r="B8" s="111" t="s">
        <v>260</v>
      </c>
      <c r="C8" s="99" t="s">
        <v>261</v>
      </c>
      <c r="D8" s="101">
        <f>SUM(E8,+H8,+K8)</f>
        <v>48346</v>
      </c>
      <c r="E8" s="101">
        <f>SUM(F8:G8)</f>
        <v>1027</v>
      </c>
      <c r="F8" s="101">
        <v>1027</v>
      </c>
      <c r="G8" s="101">
        <v>0</v>
      </c>
      <c r="H8" s="101">
        <f>SUM(I8:J8)</f>
        <v>2948</v>
      </c>
      <c r="I8" s="101">
        <v>2948</v>
      </c>
      <c r="J8" s="101">
        <v>0</v>
      </c>
      <c r="K8" s="101">
        <f>SUM(L8:M8)</f>
        <v>44371</v>
      </c>
      <c r="L8" s="101">
        <v>0</v>
      </c>
      <c r="M8" s="101">
        <v>44371</v>
      </c>
      <c r="N8" s="101">
        <f>SUM(O8,+V8,+AC8)</f>
        <v>48346</v>
      </c>
      <c r="O8" s="101">
        <f>SUM(P8:U8)</f>
        <v>3975</v>
      </c>
      <c r="P8" s="101">
        <v>3975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44371</v>
      </c>
      <c r="W8" s="101">
        <v>44371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1161</v>
      </c>
      <c r="AG8" s="101">
        <v>1161</v>
      </c>
      <c r="AH8" s="101">
        <v>0</v>
      </c>
      <c r="AI8" s="101">
        <v>0</v>
      </c>
      <c r="AJ8" s="101">
        <f>SUM(AK8:AS8)</f>
        <v>1161</v>
      </c>
      <c r="AK8" s="101">
        <v>0</v>
      </c>
      <c r="AL8" s="101">
        <v>0</v>
      </c>
      <c r="AM8" s="101">
        <v>964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197</v>
      </c>
      <c r="AT8" s="101">
        <f>SUM(AU8:AY8)</f>
        <v>113</v>
      </c>
      <c r="AU8" s="101">
        <v>0</v>
      </c>
      <c r="AV8" s="101">
        <v>0</v>
      </c>
      <c r="AW8" s="101">
        <v>113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33</v>
      </c>
      <c r="B9" s="111" t="s">
        <v>264</v>
      </c>
      <c r="C9" s="99" t="s">
        <v>265</v>
      </c>
      <c r="D9" s="101">
        <f>SUM(E9,+H9,+K9)</f>
        <v>25577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25577</v>
      </c>
      <c r="L9" s="101">
        <v>1743</v>
      </c>
      <c r="M9" s="101">
        <v>23834</v>
      </c>
      <c r="N9" s="101">
        <f>SUM(O9,+V9,+AC9)</f>
        <v>25600</v>
      </c>
      <c r="O9" s="101">
        <f>SUM(P9:U9)</f>
        <v>1743</v>
      </c>
      <c r="P9" s="101">
        <v>1743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23834</v>
      </c>
      <c r="W9" s="101">
        <v>23834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23</v>
      </c>
      <c r="AD9" s="101">
        <v>23</v>
      </c>
      <c r="AE9" s="101">
        <v>0</v>
      </c>
      <c r="AF9" s="101">
        <f>SUM(AG9:AI9)</f>
        <v>543</v>
      </c>
      <c r="AG9" s="101">
        <v>543</v>
      </c>
      <c r="AH9" s="101">
        <v>0</v>
      </c>
      <c r="AI9" s="101">
        <v>0</v>
      </c>
      <c r="AJ9" s="101">
        <f>SUM(AK9:AS9)</f>
        <v>543</v>
      </c>
      <c r="AK9" s="101">
        <v>0</v>
      </c>
      <c r="AL9" s="101">
        <v>0</v>
      </c>
      <c r="AM9" s="101">
        <v>221</v>
      </c>
      <c r="AN9" s="101">
        <v>173</v>
      </c>
      <c r="AO9" s="101">
        <v>0</v>
      </c>
      <c r="AP9" s="101">
        <v>0</v>
      </c>
      <c r="AQ9" s="101">
        <v>0</v>
      </c>
      <c r="AR9" s="101">
        <v>0</v>
      </c>
      <c r="AS9" s="101">
        <v>149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33</v>
      </c>
      <c r="B10" s="111" t="s">
        <v>266</v>
      </c>
      <c r="C10" s="99" t="s">
        <v>267</v>
      </c>
      <c r="D10" s="101">
        <f>SUM(E10,+H10,+K10)</f>
        <v>19813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19813</v>
      </c>
      <c r="L10" s="101">
        <v>4082</v>
      </c>
      <c r="M10" s="101">
        <v>15731</v>
      </c>
      <c r="N10" s="101">
        <f>SUM(O10,+V10,+AC10)</f>
        <v>19813</v>
      </c>
      <c r="O10" s="101">
        <f>SUM(P10:U10)</f>
        <v>4082</v>
      </c>
      <c r="P10" s="101">
        <v>4082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15731</v>
      </c>
      <c r="W10" s="101">
        <v>15731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172</v>
      </c>
      <c r="AG10" s="101">
        <v>172</v>
      </c>
      <c r="AH10" s="101">
        <v>0</v>
      </c>
      <c r="AI10" s="101">
        <v>0</v>
      </c>
      <c r="AJ10" s="101">
        <f>SUM(AK10:AS10)</f>
        <v>172</v>
      </c>
      <c r="AK10" s="101">
        <v>0</v>
      </c>
      <c r="AL10" s="101">
        <v>0</v>
      </c>
      <c r="AM10" s="101">
        <v>31</v>
      </c>
      <c r="AN10" s="101">
        <v>0</v>
      </c>
      <c r="AO10" s="101">
        <v>0</v>
      </c>
      <c r="AP10" s="101">
        <v>141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33</v>
      </c>
      <c r="B11" s="111" t="s">
        <v>268</v>
      </c>
      <c r="C11" s="99" t="s">
        <v>269</v>
      </c>
      <c r="D11" s="101">
        <f>SUM(E11,+H11,+K11)</f>
        <v>8207</v>
      </c>
      <c r="E11" s="101">
        <f>SUM(F11:G11)</f>
        <v>0</v>
      </c>
      <c r="F11" s="101">
        <v>0</v>
      </c>
      <c r="G11" s="101">
        <v>0</v>
      </c>
      <c r="H11" s="101">
        <f>SUM(I11:J11)</f>
        <v>8207</v>
      </c>
      <c r="I11" s="101">
        <v>2131</v>
      </c>
      <c r="J11" s="101">
        <v>6076</v>
      </c>
      <c r="K11" s="101">
        <f>SUM(L11:M11)</f>
        <v>0</v>
      </c>
      <c r="L11" s="101">
        <v>0</v>
      </c>
      <c r="M11" s="101">
        <v>0</v>
      </c>
      <c r="N11" s="101">
        <f>SUM(O11,+V11,+AC11)</f>
        <v>8207</v>
      </c>
      <c r="O11" s="101">
        <f>SUM(P11:U11)</f>
        <v>2131</v>
      </c>
      <c r="P11" s="101">
        <v>2131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6076</v>
      </c>
      <c r="W11" s="101">
        <v>6076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208</v>
      </c>
      <c r="AG11" s="101">
        <v>208</v>
      </c>
      <c r="AH11" s="101">
        <v>0</v>
      </c>
      <c r="AI11" s="101">
        <v>0</v>
      </c>
      <c r="AJ11" s="101">
        <f>SUM(AK11:AS11)</f>
        <v>208</v>
      </c>
      <c r="AK11" s="101">
        <v>0</v>
      </c>
      <c r="AL11" s="101">
        <v>0</v>
      </c>
      <c r="AM11" s="101">
        <v>208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33</v>
      </c>
      <c r="B12" s="111" t="s">
        <v>270</v>
      </c>
      <c r="C12" s="99" t="s">
        <v>271</v>
      </c>
      <c r="D12" s="101">
        <f>SUM(E12,+H12,+K12)</f>
        <v>10930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10930</v>
      </c>
      <c r="L12" s="101">
        <v>1226</v>
      </c>
      <c r="M12" s="101">
        <v>9704</v>
      </c>
      <c r="N12" s="101">
        <f>SUM(O12,+V12,+AC12)</f>
        <v>10930</v>
      </c>
      <c r="O12" s="101">
        <f>SUM(P12:U12)</f>
        <v>1226</v>
      </c>
      <c r="P12" s="101">
        <v>1226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9704</v>
      </c>
      <c r="W12" s="101">
        <v>9704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149</v>
      </c>
      <c r="AG12" s="101">
        <v>149</v>
      </c>
      <c r="AH12" s="101">
        <v>0</v>
      </c>
      <c r="AI12" s="101">
        <v>0</v>
      </c>
      <c r="AJ12" s="101">
        <f>SUM(AK12:AS12)</f>
        <v>149</v>
      </c>
      <c r="AK12" s="101">
        <v>0</v>
      </c>
      <c r="AL12" s="101">
        <v>0</v>
      </c>
      <c r="AM12" s="101">
        <v>149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33</v>
      </c>
      <c r="B13" s="111" t="s">
        <v>272</v>
      </c>
      <c r="C13" s="99" t="s">
        <v>273</v>
      </c>
      <c r="D13" s="101">
        <f>SUM(E13,+H13,+K13)</f>
        <v>20109</v>
      </c>
      <c r="E13" s="101">
        <f>SUM(F13:G13)</f>
        <v>0</v>
      </c>
      <c r="F13" s="101">
        <v>0</v>
      </c>
      <c r="G13" s="101">
        <v>0</v>
      </c>
      <c r="H13" s="101">
        <f>SUM(I13:J13)</f>
        <v>7144</v>
      </c>
      <c r="I13" s="101">
        <v>7144</v>
      </c>
      <c r="J13" s="101">
        <v>0</v>
      </c>
      <c r="K13" s="101">
        <f>SUM(L13:M13)</f>
        <v>12965</v>
      </c>
      <c r="L13" s="101">
        <v>1586</v>
      </c>
      <c r="M13" s="101">
        <v>11379</v>
      </c>
      <c r="N13" s="101">
        <f>SUM(O13,+V13,+AC13)</f>
        <v>20109</v>
      </c>
      <c r="O13" s="101">
        <f>SUM(P13:U13)</f>
        <v>8730</v>
      </c>
      <c r="P13" s="101">
        <v>8730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11379</v>
      </c>
      <c r="W13" s="101">
        <v>9622</v>
      </c>
      <c r="X13" s="101">
        <v>0</v>
      </c>
      <c r="Y13" s="101">
        <v>0</v>
      </c>
      <c r="Z13" s="101">
        <v>0</v>
      </c>
      <c r="AA13" s="101">
        <v>0</v>
      </c>
      <c r="AB13" s="101">
        <v>1757</v>
      </c>
      <c r="AC13" s="101">
        <f>SUM(AD13:AE13)</f>
        <v>0</v>
      </c>
      <c r="AD13" s="101">
        <v>0</v>
      </c>
      <c r="AE13" s="101">
        <v>0</v>
      </c>
      <c r="AF13" s="101">
        <f>SUM(AG13:AI13)</f>
        <v>935</v>
      </c>
      <c r="AG13" s="101">
        <v>935</v>
      </c>
      <c r="AH13" s="101">
        <v>0</v>
      </c>
      <c r="AI13" s="101">
        <v>0</v>
      </c>
      <c r="AJ13" s="101">
        <f>SUM(AK13:AS13)</f>
        <v>935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935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33</v>
      </c>
      <c r="B14" s="111" t="s">
        <v>274</v>
      </c>
      <c r="C14" s="99" t="s">
        <v>275</v>
      </c>
      <c r="D14" s="101">
        <f>SUM(E14,+H14,+K14)</f>
        <v>5518</v>
      </c>
      <c r="E14" s="101">
        <f>SUM(F14:G14)</f>
        <v>0</v>
      </c>
      <c r="F14" s="101">
        <v>0</v>
      </c>
      <c r="G14" s="101">
        <v>0</v>
      </c>
      <c r="H14" s="101">
        <f>SUM(I14:J14)</f>
        <v>998</v>
      </c>
      <c r="I14" s="101">
        <v>998</v>
      </c>
      <c r="J14" s="101">
        <v>0</v>
      </c>
      <c r="K14" s="101">
        <f>SUM(L14:M14)</f>
        <v>4520</v>
      </c>
      <c r="L14" s="101">
        <v>0</v>
      </c>
      <c r="M14" s="101">
        <v>4520</v>
      </c>
      <c r="N14" s="101">
        <f>SUM(O14,+V14,+AC14)</f>
        <v>5518</v>
      </c>
      <c r="O14" s="101">
        <f>SUM(P14:U14)</f>
        <v>998</v>
      </c>
      <c r="P14" s="101">
        <v>998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4520</v>
      </c>
      <c r="W14" s="101">
        <v>4520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15</v>
      </c>
      <c r="AG14" s="101">
        <v>15</v>
      </c>
      <c r="AH14" s="101">
        <v>0</v>
      </c>
      <c r="AI14" s="101">
        <v>0</v>
      </c>
      <c r="AJ14" s="101">
        <f>SUM(AK14:AS14)</f>
        <v>9</v>
      </c>
      <c r="AK14" s="101">
        <v>9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15</v>
      </c>
      <c r="AU14" s="101">
        <v>15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33</v>
      </c>
      <c r="B15" s="111" t="s">
        <v>276</v>
      </c>
      <c r="C15" s="99" t="s">
        <v>277</v>
      </c>
      <c r="D15" s="101">
        <f>SUM(E15,+H15,+K15)</f>
        <v>11613</v>
      </c>
      <c r="E15" s="101">
        <f>SUM(F15:G15)</f>
        <v>0</v>
      </c>
      <c r="F15" s="101">
        <v>0</v>
      </c>
      <c r="G15" s="101">
        <v>0</v>
      </c>
      <c r="H15" s="101">
        <f>SUM(I15:J15)</f>
        <v>2666</v>
      </c>
      <c r="I15" s="101">
        <v>2666</v>
      </c>
      <c r="J15" s="101">
        <v>0</v>
      </c>
      <c r="K15" s="101">
        <f>SUM(L15:M15)</f>
        <v>8947</v>
      </c>
      <c r="L15" s="101">
        <v>0</v>
      </c>
      <c r="M15" s="101">
        <v>8947</v>
      </c>
      <c r="N15" s="101">
        <f>SUM(O15,+V15,+AC15)</f>
        <v>11613</v>
      </c>
      <c r="O15" s="101">
        <f>SUM(P15:U15)</f>
        <v>2666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2666</v>
      </c>
      <c r="V15" s="101">
        <f>SUM(W15:AB15)</f>
        <v>8947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8947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33</v>
      </c>
      <c r="B16" s="111" t="s">
        <v>278</v>
      </c>
      <c r="C16" s="99" t="s">
        <v>279</v>
      </c>
      <c r="D16" s="101">
        <f>SUM(E16,+H16,+K16)</f>
        <v>33024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33024</v>
      </c>
      <c r="L16" s="101">
        <v>1727</v>
      </c>
      <c r="M16" s="101">
        <v>31297</v>
      </c>
      <c r="N16" s="101">
        <f>SUM(O16,+V16,+AC16)</f>
        <v>33024</v>
      </c>
      <c r="O16" s="101">
        <f>SUM(P16:U16)</f>
        <v>1727</v>
      </c>
      <c r="P16" s="101">
        <v>1727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31297</v>
      </c>
      <c r="W16" s="101">
        <v>31297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136</v>
      </c>
      <c r="AG16" s="101">
        <v>136</v>
      </c>
      <c r="AH16" s="101">
        <v>0</v>
      </c>
      <c r="AI16" s="101">
        <v>0</v>
      </c>
      <c r="AJ16" s="101">
        <f>SUM(AK16:AS16)</f>
        <v>773</v>
      </c>
      <c r="AK16" s="101">
        <v>773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136</v>
      </c>
      <c r="AU16" s="101">
        <v>136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33</v>
      </c>
      <c r="B17" s="111" t="s">
        <v>280</v>
      </c>
      <c r="C17" s="99" t="s">
        <v>281</v>
      </c>
      <c r="D17" s="101">
        <f>SUM(E17,+H17,+K17)</f>
        <v>16892</v>
      </c>
      <c r="E17" s="101">
        <f>SUM(F17:G17)</f>
        <v>0</v>
      </c>
      <c r="F17" s="101">
        <v>0</v>
      </c>
      <c r="G17" s="101">
        <v>0</v>
      </c>
      <c r="H17" s="101">
        <f>SUM(I17:J17)</f>
        <v>16892</v>
      </c>
      <c r="I17" s="101">
        <v>4023</v>
      </c>
      <c r="J17" s="101">
        <v>12869</v>
      </c>
      <c r="K17" s="101">
        <f>SUM(L17:M17)</f>
        <v>0</v>
      </c>
      <c r="L17" s="101">
        <v>0</v>
      </c>
      <c r="M17" s="101">
        <v>0</v>
      </c>
      <c r="N17" s="101">
        <f>SUM(O17,+V17,+AC17)</f>
        <v>16948</v>
      </c>
      <c r="O17" s="101">
        <f>SUM(P17:U17)</f>
        <v>4023</v>
      </c>
      <c r="P17" s="101">
        <v>2500</v>
      </c>
      <c r="Q17" s="101">
        <v>0</v>
      </c>
      <c r="R17" s="101">
        <v>0</v>
      </c>
      <c r="S17" s="101">
        <v>1523</v>
      </c>
      <c r="T17" s="101">
        <v>0</v>
      </c>
      <c r="U17" s="101">
        <v>0</v>
      </c>
      <c r="V17" s="101">
        <f>SUM(W17:AB17)</f>
        <v>12869</v>
      </c>
      <c r="W17" s="101">
        <v>7774</v>
      </c>
      <c r="X17" s="101">
        <v>0</v>
      </c>
      <c r="Y17" s="101">
        <v>0</v>
      </c>
      <c r="Z17" s="101">
        <v>5095</v>
      </c>
      <c r="AA17" s="101">
        <v>0</v>
      </c>
      <c r="AB17" s="101">
        <v>0</v>
      </c>
      <c r="AC17" s="101">
        <f>SUM(AD17:AE17)</f>
        <v>56</v>
      </c>
      <c r="AD17" s="101">
        <v>56</v>
      </c>
      <c r="AE17" s="101">
        <v>0</v>
      </c>
      <c r="AF17" s="101">
        <f>SUM(AG17:AI17)</f>
        <v>33</v>
      </c>
      <c r="AG17" s="101">
        <v>33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33</v>
      </c>
      <c r="AU17" s="101">
        <v>33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33</v>
      </c>
      <c r="B18" s="111" t="s">
        <v>282</v>
      </c>
      <c r="C18" s="99" t="s">
        <v>283</v>
      </c>
      <c r="D18" s="101">
        <f>SUM(E18,+H18,+K18)</f>
        <v>11273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11273</v>
      </c>
      <c r="L18" s="101">
        <v>1193</v>
      </c>
      <c r="M18" s="101">
        <v>10080</v>
      </c>
      <c r="N18" s="101">
        <f>SUM(O18,+V18,+AC18)</f>
        <v>11273</v>
      </c>
      <c r="O18" s="101">
        <f>SUM(P18:U18)</f>
        <v>1193</v>
      </c>
      <c r="P18" s="101">
        <v>1193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10080</v>
      </c>
      <c r="W18" s="101">
        <v>10080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49</v>
      </c>
      <c r="AG18" s="101">
        <v>49</v>
      </c>
      <c r="AH18" s="101">
        <v>0</v>
      </c>
      <c r="AI18" s="101">
        <v>0</v>
      </c>
      <c r="AJ18" s="101">
        <f>SUM(AK18:AS18)</f>
        <v>104</v>
      </c>
      <c r="AK18" s="101">
        <v>90</v>
      </c>
      <c r="AL18" s="101">
        <v>14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49</v>
      </c>
      <c r="AU18" s="101">
        <v>49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14</v>
      </c>
      <c r="BA18" s="101">
        <v>14</v>
      </c>
      <c r="BB18" s="101">
        <v>0</v>
      </c>
      <c r="BC18" s="101">
        <v>0</v>
      </c>
    </row>
    <row r="19" spans="1:55" s="103" customFormat="1" ht="13.5" customHeight="1">
      <c r="A19" s="113" t="s">
        <v>33</v>
      </c>
      <c r="B19" s="111" t="s">
        <v>284</v>
      </c>
      <c r="C19" s="99" t="s">
        <v>285</v>
      </c>
      <c r="D19" s="101">
        <f>SUM(E19,+H19,+K19)</f>
        <v>10919</v>
      </c>
      <c r="E19" s="101">
        <f>SUM(F19:G19)</f>
        <v>2552</v>
      </c>
      <c r="F19" s="101">
        <v>2552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8367</v>
      </c>
      <c r="L19" s="101">
        <v>0</v>
      </c>
      <c r="M19" s="101">
        <v>8367</v>
      </c>
      <c r="N19" s="101">
        <f>SUM(O19,+V19,+AC19)</f>
        <v>10932</v>
      </c>
      <c r="O19" s="101">
        <f>SUM(P19:U19)</f>
        <v>2552</v>
      </c>
      <c r="P19" s="101">
        <v>2552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8367</v>
      </c>
      <c r="W19" s="101">
        <v>8367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13</v>
      </c>
      <c r="AD19" s="101">
        <v>13</v>
      </c>
      <c r="AE19" s="101">
        <v>0</v>
      </c>
      <c r="AF19" s="101">
        <f>SUM(AG19:AI19)</f>
        <v>29</v>
      </c>
      <c r="AG19" s="101">
        <v>29</v>
      </c>
      <c r="AH19" s="101">
        <v>0</v>
      </c>
      <c r="AI19" s="101">
        <v>0</v>
      </c>
      <c r="AJ19" s="101">
        <f>SUM(AK19:AS19)</f>
        <v>546</v>
      </c>
      <c r="AK19" s="101">
        <v>546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29</v>
      </c>
      <c r="AU19" s="101">
        <v>29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33</v>
      </c>
      <c r="B20" s="111" t="s">
        <v>286</v>
      </c>
      <c r="C20" s="99" t="s">
        <v>287</v>
      </c>
      <c r="D20" s="101">
        <f>SUM(E20,+H20,+K20)</f>
        <v>43434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43434</v>
      </c>
      <c r="L20" s="101">
        <v>2926</v>
      </c>
      <c r="M20" s="101">
        <v>40508</v>
      </c>
      <c r="N20" s="101">
        <f>SUM(O20,+V20,+AC20)</f>
        <v>43434</v>
      </c>
      <c r="O20" s="101">
        <f>SUM(P20:U20)</f>
        <v>2926</v>
      </c>
      <c r="P20" s="101">
        <v>2926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40508</v>
      </c>
      <c r="W20" s="101">
        <v>40508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1138</v>
      </c>
      <c r="AG20" s="101">
        <v>1138</v>
      </c>
      <c r="AH20" s="101">
        <v>0</v>
      </c>
      <c r="AI20" s="101">
        <v>0</v>
      </c>
      <c r="AJ20" s="101">
        <f>SUM(AK20:AS20)</f>
        <v>1138</v>
      </c>
      <c r="AK20" s="101">
        <v>0</v>
      </c>
      <c r="AL20" s="101">
        <v>0</v>
      </c>
      <c r="AM20" s="101">
        <v>0</v>
      </c>
      <c r="AN20" s="101">
        <v>1138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33</v>
      </c>
      <c r="B21" s="111" t="s">
        <v>288</v>
      </c>
      <c r="C21" s="99" t="s">
        <v>289</v>
      </c>
      <c r="D21" s="101">
        <f>SUM(E21,+H21,+K21)</f>
        <v>8568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8568</v>
      </c>
      <c r="L21" s="101">
        <v>1071</v>
      </c>
      <c r="M21" s="101">
        <v>7497</v>
      </c>
      <c r="N21" s="101">
        <f>SUM(O21,+V21,+AC21)</f>
        <v>8568</v>
      </c>
      <c r="O21" s="101">
        <f>SUM(P21:U21)</f>
        <v>1071</v>
      </c>
      <c r="P21" s="101">
        <v>1071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7497</v>
      </c>
      <c r="W21" s="101">
        <v>7497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37</v>
      </c>
      <c r="AG21" s="101">
        <v>37</v>
      </c>
      <c r="AH21" s="101">
        <v>0</v>
      </c>
      <c r="AI21" s="101">
        <v>0</v>
      </c>
      <c r="AJ21" s="101">
        <f>SUM(AK21:AS21)</f>
        <v>79</v>
      </c>
      <c r="AK21" s="101">
        <v>68</v>
      </c>
      <c r="AL21" s="101">
        <v>11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37</v>
      </c>
      <c r="AU21" s="101">
        <v>37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11</v>
      </c>
      <c r="BA21" s="101">
        <v>11</v>
      </c>
      <c r="BB21" s="101">
        <v>0</v>
      </c>
      <c r="BC21" s="101">
        <v>0</v>
      </c>
    </row>
    <row r="22" spans="1:55" s="103" customFormat="1" ht="13.5" customHeight="1">
      <c r="A22" s="113" t="s">
        <v>33</v>
      </c>
      <c r="B22" s="111" t="s">
        <v>290</v>
      </c>
      <c r="C22" s="99" t="s">
        <v>291</v>
      </c>
      <c r="D22" s="101">
        <f>SUM(E22,+H22,+K22)</f>
        <v>16627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16627</v>
      </c>
      <c r="L22" s="101">
        <v>1449</v>
      </c>
      <c r="M22" s="101">
        <v>15178</v>
      </c>
      <c r="N22" s="101">
        <f>SUM(O22,+V22,+AC22)</f>
        <v>16627</v>
      </c>
      <c r="O22" s="101">
        <f>SUM(P22:U22)</f>
        <v>1449</v>
      </c>
      <c r="P22" s="101">
        <v>1449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15178</v>
      </c>
      <c r="W22" s="101">
        <v>15178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578</v>
      </c>
      <c r="AG22" s="101">
        <v>578</v>
      </c>
      <c r="AH22" s="101">
        <v>0</v>
      </c>
      <c r="AI22" s="101">
        <v>0</v>
      </c>
      <c r="AJ22" s="101">
        <f>SUM(AK22:AS22)</f>
        <v>578</v>
      </c>
      <c r="AK22" s="101">
        <v>0</v>
      </c>
      <c r="AL22" s="101">
        <v>0</v>
      </c>
      <c r="AM22" s="101">
        <v>578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50</v>
      </c>
      <c r="AU22" s="101">
        <v>0</v>
      </c>
      <c r="AV22" s="101">
        <v>0</v>
      </c>
      <c r="AW22" s="101">
        <v>50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33</v>
      </c>
      <c r="B23" s="111" t="s">
        <v>292</v>
      </c>
      <c r="C23" s="99" t="s">
        <v>293</v>
      </c>
      <c r="D23" s="101">
        <f>SUM(E23,+H23,+K23)</f>
        <v>37016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37016</v>
      </c>
      <c r="L23" s="101">
        <v>570</v>
      </c>
      <c r="M23" s="101">
        <v>36446</v>
      </c>
      <c r="N23" s="101">
        <f>SUM(O23,+V23,+AC23)</f>
        <v>37016</v>
      </c>
      <c r="O23" s="101">
        <f>SUM(P23:U23)</f>
        <v>570</v>
      </c>
      <c r="P23" s="101">
        <v>570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36446</v>
      </c>
      <c r="W23" s="101">
        <v>36446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26</v>
      </c>
      <c r="AK23" s="101">
        <v>26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33</v>
      </c>
      <c r="B24" s="111" t="s">
        <v>294</v>
      </c>
      <c r="C24" s="99" t="s">
        <v>295</v>
      </c>
      <c r="D24" s="101">
        <f>SUM(E24,+H24,+K24)</f>
        <v>7823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7823</v>
      </c>
      <c r="L24" s="101">
        <v>1393</v>
      </c>
      <c r="M24" s="101">
        <v>6430</v>
      </c>
      <c r="N24" s="101">
        <f>SUM(O24,+V24,+AC24)</f>
        <v>7823</v>
      </c>
      <c r="O24" s="101">
        <f>SUM(P24:U24)</f>
        <v>1393</v>
      </c>
      <c r="P24" s="101">
        <v>1393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6430</v>
      </c>
      <c r="W24" s="101">
        <v>6430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152</v>
      </c>
      <c r="AG24" s="101">
        <v>152</v>
      </c>
      <c r="AH24" s="101">
        <v>0</v>
      </c>
      <c r="AI24" s="101">
        <v>0</v>
      </c>
      <c r="AJ24" s="101">
        <f>SUM(AK24:AS24)</f>
        <v>269</v>
      </c>
      <c r="AK24" s="101">
        <v>122</v>
      </c>
      <c r="AL24" s="101">
        <v>0</v>
      </c>
      <c r="AM24" s="101">
        <v>0</v>
      </c>
      <c r="AN24" s="101">
        <v>0</v>
      </c>
      <c r="AO24" s="101">
        <v>0</v>
      </c>
      <c r="AP24" s="101">
        <v>147</v>
      </c>
      <c r="AQ24" s="101">
        <v>0</v>
      </c>
      <c r="AR24" s="101">
        <v>0</v>
      </c>
      <c r="AS24" s="101">
        <v>0</v>
      </c>
      <c r="AT24" s="101">
        <f>SUM(AU24:AY24)</f>
        <v>5</v>
      </c>
      <c r="AU24" s="101">
        <v>5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3</v>
      </c>
      <c r="BA24" s="101">
        <v>3</v>
      </c>
      <c r="BB24" s="101">
        <v>0</v>
      </c>
      <c r="BC24" s="101">
        <v>0</v>
      </c>
    </row>
    <row r="25" spans="1:55" s="103" customFormat="1" ht="13.5" customHeight="1">
      <c r="A25" s="113" t="s">
        <v>33</v>
      </c>
      <c r="B25" s="111" t="s">
        <v>296</v>
      </c>
      <c r="C25" s="99" t="s">
        <v>297</v>
      </c>
      <c r="D25" s="101">
        <f>SUM(E25,+H25,+K25)</f>
        <v>24871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24871</v>
      </c>
      <c r="L25" s="101">
        <v>738</v>
      </c>
      <c r="M25" s="101">
        <v>24133</v>
      </c>
      <c r="N25" s="101">
        <f>SUM(O25,+V25,+AC25)</f>
        <v>24932</v>
      </c>
      <c r="O25" s="101">
        <f>SUM(P25:U25)</f>
        <v>738</v>
      </c>
      <c r="P25" s="101">
        <v>738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24133</v>
      </c>
      <c r="W25" s="101">
        <v>24133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61</v>
      </c>
      <c r="AD25" s="101">
        <v>61</v>
      </c>
      <c r="AE25" s="101">
        <v>0</v>
      </c>
      <c r="AF25" s="101">
        <f>SUM(AG25:AI25)</f>
        <v>18</v>
      </c>
      <c r="AG25" s="101">
        <v>18</v>
      </c>
      <c r="AH25" s="101">
        <v>0</v>
      </c>
      <c r="AI25" s="101">
        <v>0</v>
      </c>
      <c r="AJ25" s="101">
        <f>SUM(AK25:AS25)</f>
        <v>552</v>
      </c>
      <c r="AK25" s="101">
        <v>552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18</v>
      </c>
      <c r="AU25" s="101">
        <v>18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33</v>
      </c>
      <c r="B26" s="111" t="s">
        <v>298</v>
      </c>
      <c r="C26" s="99" t="s">
        <v>299</v>
      </c>
      <c r="D26" s="101">
        <f>SUM(E26,+H26,+K26)</f>
        <v>16764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16764</v>
      </c>
      <c r="L26" s="101">
        <v>2383</v>
      </c>
      <c r="M26" s="101">
        <v>14381</v>
      </c>
      <c r="N26" s="101">
        <f>SUM(O26,+V26,+AC26)</f>
        <v>16764</v>
      </c>
      <c r="O26" s="101">
        <f>SUM(P26:U26)</f>
        <v>2383</v>
      </c>
      <c r="P26" s="101">
        <v>2383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14381</v>
      </c>
      <c r="W26" s="101">
        <v>14381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8</v>
      </c>
      <c r="AG26" s="101">
        <v>8</v>
      </c>
      <c r="AH26" s="101">
        <v>0</v>
      </c>
      <c r="AI26" s="101">
        <v>0</v>
      </c>
      <c r="AJ26" s="101">
        <f>SUM(AK26:AS26)</f>
        <v>8</v>
      </c>
      <c r="AK26" s="101">
        <v>0</v>
      </c>
      <c r="AL26" s="101">
        <v>0</v>
      </c>
      <c r="AM26" s="101">
        <v>8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169</v>
      </c>
      <c r="BA26" s="101">
        <v>169</v>
      </c>
      <c r="BB26" s="101">
        <v>0</v>
      </c>
      <c r="BC26" s="101">
        <v>0</v>
      </c>
    </row>
    <row r="27" spans="1:55" s="103" customFormat="1" ht="13.5" customHeight="1">
      <c r="A27" s="113" t="s">
        <v>33</v>
      </c>
      <c r="B27" s="111" t="s">
        <v>300</v>
      </c>
      <c r="C27" s="99" t="s">
        <v>301</v>
      </c>
      <c r="D27" s="101">
        <f>SUM(E27,+H27,+K27)</f>
        <v>10394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10394</v>
      </c>
      <c r="L27" s="101">
        <v>1569</v>
      </c>
      <c r="M27" s="101">
        <v>8825</v>
      </c>
      <c r="N27" s="101">
        <f>SUM(O27,+V27,+AC27)</f>
        <v>10394</v>
      </c>
      <c r="O27" s="101">
        <f>SUM(P27:U27)</f>
        <v>1569</v>
      </c>
      <c r="P27" s="101">
        <v>1569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8825</v>
      </c>
      <c r="W27" s="101">
        <v>8825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304</v>
      </c>
      <c r="AG27" s="101">
        <v>304</v>
      </c>
      <c r="AH27" s="101">
        <v>0</v>
      </c>
      <c r="AI27" s="101">
        <v>0</v>
      </c>
      <c r="AJ27" s="101">
        <f>SUM(AK27:AS27)</f>
        <v>304</v>
      </c>
      <c r="AK27" s="101">
        <v>0</v>
      </c>
      <c r="AL27" s="101">
        <v>0</v>
      </c>
      <c r="AM27" s="101">
        <v>264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40</v>
      </c>
      <c r="AT27" s="101">
        <f>SUM(AU27:AY27)</f>
        <v>32</v>
      </c>
      <c r="AU27" s="101">
        <v>0</v>
      </c>
      <c r="AV27" s="101">
        <v>0</v>
      </c>
      <c r="AW27" s="101">
        <v>32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33</v>
      </c>
      <c r="B28" s="111" t="s">
        <v>302</v>
      </c>
      <c r="C28" s="99" t="s">
        <v>303</v>
      </c>
      <c r="D28" s="101">
        <f>SUM(E28,+H28,+K28)</f>
        <v>10944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10944</v>
      </c>
      <c r="L28" s="101">
        <v>1448</v>
      </c>
      <c r="M28" s="101">
        <v>9496</v>
      </c>
      <c r="N28" s="101">
        <f>SUM(O28,+V28,+AC28)</f>
        <v>10944</v>
      </c>
      <c r="O28" s="101">
        <f>SUM(P28:U28)</f>
        <v>1448</v>
      </c>
      <c r="P28" s="101">
        <v>1213</v>
      </c>
      <c r="Q28" s="101">
        <v>0</v>
      </c>
      <c r="R28" s="101">
        <v>0</v>
      </c>
      <c r="S28" s="101">
        <v>235</v>
      </c>
      <c r="T28" s="101">
        <v>0</v>
      </c>
      <c r="U28" s="101">
        <v>0</v>
      </c>
      <c r="V28" s="101">
        <f>SUM(W28:AB28)</f>
        <v>9496</v>
      </c>
      <c r="W28" s="101">
        <v>7937</v>
      </c>
      <c r="X28" s="101">
        <v>0</v>
      </c>
      <c r="Y28" s="101">
        <v>0</v>
      </c>
      <c r="Z28" s="101">
        <v>1559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380</v>
      </c>
      <c r="AG28" s="101">
        <v>380</v>
      </c>
      <c r="AH28" s="101">
        <v>0</v>
      </c>
      <c r="AI28" s="101">
        <v>0</v>
      </c>
      <c r="AJ28" s="101">
        <f>SUM(AK28:AS28)</f>
        <v>380</v>
      </c>
      <c r="AK28" s="101">
        <v>0</v>
      </c>
      <c r="AL28" s="101">
        <v>0</v>
      </c>
      <c r="AM28" s="101">
        <v>380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23</v>
      </c>
      <c r="AU28" s="101">
        <v>0</v>
      </c>
      <c r="AV28" s="101">
        <v>0</v>
      </c>
      <c r="AW28" s="101">
        <v>23</v>
      </c>
      <c r="AX28" s="101">
        <v>0</v>
      </c>
      <c r="AY28" s="101">
        <v>0</v>
      </c>
      <c r="AZ28" s="101">
        <f>SUM(BA28:BC28)</f>
        <v>114</v>
      </c>
      <c r="BA28" s="101">
        <v>114</v>
      </c>
      <c r="BB28" s="101">
        <v>0</v>
      </c>
      <c r="BC28" s="101">
        <v>0</v>
      </c>
    </row>
    <row r="29" spans="1:55" s="103" customFormat="1" ht="13.5" customHeight="1">
      <c r="A29" s="113" t="s">
        <v>33</v>
      </c>
      <c r="B29" s="111" t="s">
        <v>304</v>
      </c>
      <c r="C29" s="99" t="s">
        <v>305</v>
      </c>
      <c r="D29" s="101">
        <f>SUM(E29,+H29,+K29)</f>
        <v>3597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3597</v>
      </c>
      <c r="L29" s="101">
        <v>332</v>
      </c>
      <c r="M29" s="101">
        <v>3265</v>
      </c>
      <c r="N29" s="101">
        <f>SUM(O29,+V29,+AC29)</f>
        <v>3597</v>
      </c>
      <c r="O29" s="101">
        <f>SUM(P29:U29)</f>
        <v>332</v>
      </c>
      <c r="P29" s="101">
        <v>332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3265</v>
      </c>
      <c r="W29" s="101">
        <v>3265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98</v>
      </c>
      <c r="AG29" s="101">
        <v>98</v>
      </c>
      <c r="AH29" s="101">
        <v>0</v>
      </c>
      <c r="AI29" s="101">
        <v>0</v>
      </c>
      <c r="AJ29" s="101">
        <f>SUM(AK29:AS29)</f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98</v>
      </c>
      <c r="AU29" s="101">
        <v>98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33</v>
      </c>
      <c r="B30" s="111" t="s">
        <v>306</v>
      </c>
      <c r="C30" s="99" t="s">
        <v>307</v>
      </c>
      <c r="D30" s="101">
        <f>SUM(E30,+H30,+K30)</f>
        <v>4684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4684</v>
      </c>
      <c r="L30" s="101">
        <v>422</v>
      </c>
      <c r="M30" s="101">
        <v>4262</v>
      </c>
      <c r="N30" s="101">
        <f>SUM(O30,+V30,+AC30)</f>
        <v>4684</v>
      </c>
      <c r="O30" s="101">
        <f>SUM(P30:U30)</f>
        <v>422</v>
      </c>
      <c r="P30" s="101">
        <v>422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4262</v>
      </c>
      <c r="W30" s="101">
        <v>4262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128</v>
      </c>
      <c r="AG30" s="101">
        <v>128</v>
      </c>
      <c r="AH30" s="101">
        <v>0</v>
      </c>
      <c r="AI30" s="101">
        <v>0</v>
      </c>
      <c r="AJ30" s="101">
        <f>SUM(AK30:AS30)</f>
        <v>128</v>
      </c>
      <c r="AK30" s="101">
        <v>0</v>
      </c>
      <c r="AL30" s="101">
        <v>0</v>
      </c>
      <c r="AM30" s="101">
        <v>128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33</v>
      </c>
      <c r="B31" s="111" t="s">
        <v>308</v>
      </c>
      <c r="C31" s="99" t="s">
        <v>309</v>
      </c>
      <c r="D31" s="101">
        <f>SUM(E31,+H31,+K31)</f>
        <v>20634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20634</v>
      </c>
      <c r="L31" s="101">
        <v>3456</v>
      </c>
      <c r="M31" s="101">
        <v>17178</v>
      </c>
      <c r="N31" s="101">
        <f>SUM(O31,+V31,+AC31)</f>
        <v>20634</v>
      </c>
      <c r="O31" s="101">
        <f>SUM(P31:U31)</f>
        <v>3456</v>
      </c>
      <c r="P31" s="101">
        <v>3456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17178</v>
      </c>
      <c r="W31" s="101">
        <v>17178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868</v>
      </c>
      <c r="AG31" s="101">
        <v>868</v>
      </c>
      <c r="AH31" s="101">
        <v>0</v>
      </c>
      <c r="AI31" s="101">
        <v>0</v>
      </c>
      <c r="AJ31" s="101">
        <f>SUM(AK31:AS31)</f>
        <v>868</v>
      </c>
      <c r="AK31" s="101">
        <v>0</v>
      </c>
      <c r="AL31" s="101">
        <v>0</v>
      </c>
      <c r="AM31" s="101">
        <v>868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33</v>
      </c>
      <c r="B32" s="111" t="s">
        <v>310</v>
      </c>
      <c r="C32" s="99" t="s">
        <v>311</v>
      </c>
      <c r="D32" s="101">
        <f>SUM(E32,+H32,+K32)</f>
        <v>12447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12447</v>
      </c>
      <c r="L32" s="101">
        <v>1242</v>
      </c>
      <c r="M32" s="101">
        <v>11205</v>
      </c>
      <c r="N32" s="101">
        <f>SUM(O32,+V32,+AC32)</f>
        <v>12472</v>
      </c>
      <c r="O32" s="101">
        <f>SUM(P32:U32)</f>
        <v>1242</v>
      </c>
      <c r="P32" s="101">
        <v>1242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11205</v>
      </c>
      <c r="W32" s="101">
        <v>11205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25</v>
      </c>
      <c r="AD32" s="101">
        <v>25</v>
      </c>
      <c r="AE32" s="101">
        <v>0</v>
      </c>
      <c r="AF32" s="101">
        <f>SUM(AG32:AI32)</f>
        <v>264</v>
      </c>
      <c r="AG32" s="101">
        <v>264</v>
      </c>
      <c r="AH32" s="101">
        <v>0</v>
      </c>
      <c r="AI32" s="101">
        <v>0</v>
      </c>
      <c r="AJ32" s="101">
        <f>SUM(AK32:AS32)</f>
        <v>264</v>
      </c>
      <c r="AK32" s="101">
        <v>0</v>
      </c>
      <c r="AL32" s="101">
        <v>0</v>
      </c>
      <c r="AM32" s="101">
        <v>108</v>
      </c>
      <c r="AN32" s="101">
        <v>84</v>
      </c>
      <c r="AO32" s="101">
        <v>0</v>
      </c>
      <c r="AP32" s="101">
        <v>0</v>
      </c>
      <c r="AQ32" s="101">
        <v>0</v>
      </c>
      <c r="AR32" s="101">
        <v>0</v>
      </c>
      <c r="AS32" s="101">
        <v>72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33</v>
      </c>
      <c r="B33" s="111" t="s">
        <v>312</v>
      </c>
      <c r="C33" s="99" t="s">
        <v>313</v>
      </c>
      <c r="D33" s="101">
        <f>SUM(E33,+H33,+K33)</f>
        <v>1916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1916</v>
      </c>
      <c r="L33" s="101">
        <v>533</v>
      </c>
      <c r="M33" s="101">
        <v>1383</v>
      </c>
      <c r="N33" s="101">
        <f>SUM(O33,+V33,+AC33)</f>
        <v>1916</v>
      </c>
      <c r="O33" s="101">
        <f>SUM(P33:U33)</f>
        <v>533</v>
      </c>
      <c r="P33" s="101">
        <v>533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1383</v>
      </c>
      <c r="W33" s="101">
        <v>1383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41</v>
      </c>
      <c r="AG33" s="101">
        <v>41</v>
      </c>
      <c r="AH33" s="101">
        <v>0</v>
      </c>
      <c r="AI33" s="101">
        <v>0</v>
      </c>
      <c r="AJ33" s="101">
        <f>SUM(AK33:AS33)</f>
        <v>41</v>
      </c>
      <c r="AK33" s="101">
        <v>0</v>
      </c>
      <c r="AL33" s="101">
        <v>0</v>
      </c>
      <c r="AM33" s="101">
        <v>17</v>
      </c>
      <c r="AN33" s="101">
        <v>13</v>
      </c>
      <c r="AO33" s="101">
        <v>0</v>
      </c>
      <c r="AP33" s="101">
        <v>0</v>
      </c>
      <c r="AQ33" s="101">
        <v>0</v>
      </c>
      <c r="AR33" s="101">
        <v>0</v>
      </c>
      <c r="AS33" s="101">
        <v>11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33</v>
      </c>
      <c r="B34" s="111" t="s">
        <v>314</v>
      </c>
      <c r="C34" s="99" t="s">
        <v>315</v>
      </c>
      <c r="D34" s="101">
        <f>SUM(E34,+H34,+K34)</f>
        <v>9136</v>
      </c>
      <c r="E34" s="101">
        <f>SUM(F34:G34)</f>
        <v>0</v>
      </c>
      <c r="F34" s="101">
        <v>0</v>
      </c>
      <c r="G34" s="101">
        <v>0</v>
      </c>
      <c r="H34" s="101">
        <f>SUM(I34:J34)</f>
        <v>0</v>
      </c>
      <c r="I34" s="101">
        <v>0</v>
      </c>
      <c r="J34" s="101">
        <v>0</v>
      </c>
      <c r="K34" s="101">
        <f>SUM(L34:M34)</f>
        <v>9136</v>
      </c>
      <c r="L34" s="101">
        <v>404</v>
      </c>
      <c r="M34" s="101">
        <v>8732</v>
      </c>
      <c r="N34" s="101">
        <f>SUM(O34,+V34,+AC34)</f>
        <v>9136</v>
      </c>
      <c r="O34" s="101">
        <f>SUM(P34:U34)</f>
        <v>404</v>
      </c>
      <c r="P34" s="101">
        <v>404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8732</v>
      </c>
      <c r="W34" s="101">
        <v>8732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194</v>
      </c>
      <c r="AG34" s="101">
        <v>194</v>
      </c>
      <c r="AH34" s="101">
        <v>0</v>
      </c>
      <c r="AI34" s="101">
        <v>0</v>
      </c>
      <c r="AJ34" s="101">
        <f>SUM(AK34:AS34)</f>
        <v>194</v>
      </c>
      <c r="AK34" s="101">
        <v>0</v>
      </c>
      <c r="AL34" s="101">
        <v>0</v>
      </c>
      <c r="AM34" s="101">
        <v>79</v>
      </c>
      <c r="AN34" s="101">
        <v>62</v>
      </c>
      <c r="AO34" s="101">
        <v>0</v>
      </c>
      <c r="AP34" s="101">
        <v>0</v>
      </c>
      <c r="AQ34" s="101">
        <v>0</v>
      </c>
      <c r="AR34" s="101">
        <v>0</v>
      </c>
      <c r="AS34" s="101">
        <v>53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33</v>
      </c>
      <c r="B35" s="111" t="s">
        <v>316</v>
      </c>
      <c r="C35" s="99" t="s">
        <v>317</v>
      </c>
      <c r="D35" s="101">
        <f>SUM(E35,+H35,+K35)</f>
        <v>4775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4775</v>
      </c>
      <c r="L35" s="101">
        <v>310</v>
      </c>
      <c r="M35" s="101">
        <v>4465</v>
      </c>
      <c r="N35" s="101">
        <f>SUM(O35,+V35,+AC35)</f>
        <v>4775</v>
      </c>
      <c r="O35" s="101">
        <f>SUM(P35:U35)</f>
        <v>310</v>
      </c>
      <c r="P35" s="101">
        <v>310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4465</v>
      </c>
      <c r="W35" s="101">
        <v>4465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101</v>
      </c>
      <c r="AG35" s="101">
        <v>101</v>
      </c>
      <c r="AH35" s="101">
        <v>0</v>
      </c>
      <c r="AI35" s="101">
        <v>0</v>
      </c>
      <c r="AJ35" s="101">
        <f>SUM(AK35:AS35)</f>
        <v>101</v>
      </c>
      <c r="AK35" s="101">
        <v>0</v>
      </c>
      <c r="AL35" s="101">
        <v>0</v>
      </c>
      <c r="AM35" s="101">
        <v>41</v>
      </c>
      <c r="AN35" s="101">
        <v>32</v>
      </c>
      <c r="AO35" s="101">
        <v>0</v>
      </c>
      <c r="AP35" s="101">
        <v>0</v>
      </c>
      <c r="AQ35" s="101">
        <v>0</v>
      </c>
      <c r="AR35" s="101">
        <v>0</v>
      </c>
      <c r="AS35" s="101">
        <v>28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33</v>
      </c>
      <c r="B36" s="111" t="s">
        <v>318</v>
      </c>
      <c r="C36" s="99" t="s">
        <v>319</v>
      </c>
      <c r="D36" s="101">
        <f>SUM(E36,+H36,+K36)</f>
        <v>2164</v>
      </c>
      <c r="E36" s="101">
        <f>SUM(F36:G36)</f>
        <v>0</v>
      </c>
      <c r="F36" s="101">
        <v>0</v>
      </c>
      <c r="G36" s="101">
        <v>0</v>
      </c>
      <c r="H36" s="101">
        <f>SUM(I36:J36)</f>
        <v>0</v>
      </c>
      <c r="I36" s="101">
        <v>0</v>
      </c>
      <c r="J36" s="101">
        <v>0</v>
      </c>
      <c r="K36" s="101">
        <f>SUM(L36:M36)</f>
        <v>2164</v>
      </c>
      <c r="L36" s="101">
        <v>261</v>
      </c>
      <c r="M36" s="101">
        <v>1903</v>
      </c>
      <c r="N36" s="101">
        <f>SUM(O36,+V36,+AC36)</f>
        <v>2164</v>
      </c>
      <c r="O36" s="101">
        <f>SUM(P36:U36)</f>
        <v>261</v>
      </c>
      <c r="P36" s="101">
        <v>261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1903</v>
      </c>
      <c r="W36" s="101">
        <v>1903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47</v>
      </c>
      <c r="AG36" s="101">
        <v>47</v>
      </c>
      <c r="AH36" s="101">
        <v>0</v>
      </c>
      <c r="AI36" s="101">
        <v>0</v>
      </c>
      <c r="AJ36" s="101">
        <f>SUM(AK36:AS36)</f>
        <v>47</v>
      </c>
      <c r="AK36" s="101">
        <v>0</v>
      </c>
      <c r="AL36" s="101">
        <v>0</v>
      </c>
      <c r="AM36" s="101">
        <v>19</v>
      </c>
      <c r="AN36" s="101">
        <v>15</v>
      </c>
      <c r="AO36" s="101">
        <v>0</v>
      </c>
      <c r="AP36" s="101">
        <v>0</v>
      </c>
      <c r="AQ36" s="101">
        <v>0</v>
      </c>
      <c r="AR36" s="101">
        <v>0</v>
      </c>
      <c r="AS36" s="101">
        <v>13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33</v>
      </c>
      <c r="B37" s="111" t="s">
        <v>320</v>
      </c>
      <c r="C37" s="99" t="s">
        <v>321</v>
      </c>
      <c r="D37" s="101">
        <f>SUM(E37,+H37,+K37)</f>
        <v>16947</v>
      </c>
      <c r="E37" s="101">
        <f>SUM(F37:G37)</f>
        <v>0</v>
      </c>
      <c r="F37" s="101">
        <v>0</v>
      </c>
      <c r="G37" s="101">
        <v>0</v>
      </c>
      <c r="H37" s="101">
        <f>SUM(I37:J37)</f>
        <v>0</v>
      </c>
      <c r="I37" s="101">
        <v>0</v>
      </c>
      <c r="J37" s="101">
        <v>0</v>
      </c>
      <c r="K37" s="101">
        <f>SUM(L37:M37)</f>
        <v>16947</v>
      </c>
      <c r="L37" s="101">
        <v>877</v>
      </c>
      <c r="M37" s="101">
        <v>16070</v>
      </c>
      <c r="N37" s="101">
        <f>SUM(O37,+V37,+AC37)</f>
        <v>16947</v>
      </c>
      <c r="O37" s="101">
        <f>SUM(P37:U37)</f>
        <v>877</v>
      </c>
      <c r="P37" s="101">
        <v>877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16070</v>
      </c>
      <c r="W37" s="101">
        <v>16070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361</v>
      </c>
      <c r="AG37" s="101">
        <v>361</v>
      </c>
      <c r="AH37" s="101">
        <v>0</v>
      </c>
      <c r="AI37" s="101">
        <v>0</v>
      </c>
      <c r="AJ37" s="101">
        <f>SUM(AK37:AS37)</f>
        <v>361</v>
      </c>
      <c r="AK37" s="101">
        <v>0</v>
      </c>
      <c r="AL37" s="101">
        <v>0</v>
      </c>
      <c r="AM37" s="101">
        <v>147</v>
      </c>
      <c r="AN37" s="101">
        <v>115</v>
      </c>
      <c r="AO37" s="101">
        <v>0</v>
      </c>
      <c r="AP37" s="101">
        <v>0</v>
      </c>
      <c r="AQ37" s="101">
        <v>0</v>
      </c>
      <c r="AR37" s="101">
        <v>0</v>
      </c>
      <c r="AS37" s="101">
        <v>99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33</v>
      </c>
      <c r="B38" s="111" t="s">
        <v>322</v>
      </c>
      <c r="C38" s="99" t="s">
        <v>323</v>
      </c>
      <c r="D38" s="101">
        <f>SUM(E38,+H38,+K38)</f>
        <v>19217</v>
      </c>
      <c r="E38" s="101">
        <f>SUM(F38:G38)</f>
        <v>0</v>
      </c>
      <c r="F38" s="101">
        <v>0</v>
      </c>
      <c r="G38" s="101">
        <v>0</v>
      </c>
      <c r="H38" s="101">
        <f>SUM(I38:J38)</f>
        <v>0</v>
      </c>
      <c r="I38" s="101">
        <v>0</v>
      </c>
      <c r="J38" s="101">
        <v>0</v>
      </c>
      <c r="K38" s="101">
        <f>SUM(L38:M38)</f>
        <v>19217</v>
      </c>
      <c r="L38" s="101">
        <v>395</v>
      </c>
      <c r="M38" s="101">
        <v>18822</v>
      </c>
      <c r="N38" s="101">
        <f>SUM(O38,+V38,+AC38)</f>
        <v>19217</v>
      </c>
      <c r="O38" s="101">
        <f>SUM(P38:U38)</f>
        <v>395</v>
      </c>
      <c r="P38" s="101">
        <v>395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18822</v>
      </c>
      <c r="W38" s="101">
        <v>18822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408</v>
      </c>
      <c r="AG38" s="101">
        <v>408</v>
      </c>
      <c r="AH38" s="101">
        <v>0</v>
      </c>
      <c r="AI38" s="101">
        <v>0</v>
      </c>
      <c r="AJ38" s="101">
        <f>SUM(AK38:AS38)</f>
        <v>408</v>
      </c>
      <c r="AK38" s="101">
        <v>0</v>
      </c>
      <c r="AL38" s="101">
        <v>0</v>
      </c>
      <c r="AM38" s="101">
        <v>166</v>
      </c>
      <c r="AN38" s="101">
        <v>130</v>
      </c>
      <c r="AO38" s="101">
        <v>0</v>
      </c>
      <c r="AP38" s="101">
        <v>0</v>
      </c>
      <c r="AQ38" s="101">
        <v>0</v>
      </c>
      <c r="AR38" s="101">
        <v>0</v>
      </c>
      <c r="AS38" s="101">
        <v>112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33</v>
      </c>
      <c r="B39" s="111" t="s">
        <v>324</v>
      </c>
      <c r="C39" s="99" t="s">
        <v>325</v>
      </c>
      <c r="D39" s="101">
        <f>SUM(E39,+H39,+K39)</f>
        <v>15146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15146</v>
      </c>
      <c r="L39" s="101">
        <v>686</v>
      </c>
      <c r="M39" s="101">
        <v>14460</v>
      </c>
      <c r="N39" s="101">
        <f>SUM(O39,+V39,+AC39)</f>
        <v>15146</v>
      </c>
      <c r="O39" s="101">
        <f>SUM(P39:U39)</f>
        <v>686</v>
      </c>
      <c r="P39" s="101">
        <v>686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14460</v>
      </c>
      <c r="W39" s="101">
        <v>14460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321</v>
      </c>
      <c r="AG39" s="101">
        <v>321</v>
      </c>
      <c r="AH39" s="101">
        <v>0</v>
      </c>
      <c r="AI39" s="101">
        <v>0</v>
      </c>
      <c r="AJ39" s="101">
        <f>SUM(AK39:AS39)</f>
        <v>321</v>
      </c>
      <c r="AK39" s="101">
        <v>0</v>
      </c>
      <c r="AL39" s="101">
        <v>0</v>
      </c>
      <c r="AM39" s="101">
        <v>131</v>
      </c>
      <c r="AN39" s="101">
        <v>102</v>
      </c>
      <c r="AO39" s="101">
        <v>0</v>
      </c>
      <c r="AP39" s="101">
        <v>0</v>
      </c>
      <c r="AQ39" s="101">
        <v>0</v>
      </c>
      <c r="AR39" s="101">
        <v>0</v>
      </c>
      <c r="AS39" s="101">
        <v>88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33</v>
      </c>
      <c r="B40" s="111" t="s">
        <v>326</v>
      </c>
      <c r="C40" s="99" t="s">
        <v>327</v>
      </c>
      <c r="D40" s="101">
        <f>SUM(E40,+H40,+K40)</f>
        <v>2370</v>
      </c>
      <c r="E40" s="101">
        <f>SUM(F40:G40)</f>
        <v>0</v>
      </c>
      <c r="F40" s="101">
        <v>0</v>
      </c>
      <c r="G40" s="101">
        <v>0</v>
      </c>
      <c r="H40" s="101">
        <f>SUM(I40:J40)</f>
        <v>0</v>
      </c>
      <c r="I40" s="101">
        <v>0</v>
      </c>
      <c r="J40" s="101">
        <v>0</v>
      </c>
      <c r="K40" s="101">
        <f>SUM(L40:M40)</f>
        <v>2370</v>
      </c>
      <c r="L40" s="101">
        <v>123</v>
      </c>
      <c r="M40" s="101">
        <v>2247</v>
      </c>
      <c r="N40" s="101">
        <f>SUM(O40,+V40,+AC40)</f>
        <v>2370</v>
      </c>
      <c r="O40" s="101">
        <f>SUM(P40:U40)</f>
        <v>123</v>
      </c>
      <c r="P40" s="101">
        <v>123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2247</v>
      </c>
      <c r="W40" s="101">
        <v>2247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2</v>
      </c>
      <c r="AG40" s="101">
        <v>2</v>
      </c>
      <c r="AH40" s="101">
        <v>0</v>
      </c>
      <c r="AI40" s="101">
        <v>0</v>
      </c>
      <c r="AJ40" s="101">
        <f>SUM(AK40:AS40)</f>
        <v>2</v>
      </c>
      <c r="AK40" s="101">
        <v>0</v>
      </c>
      <c r="AL40" s="101">
        <v>0</v>
      </c>
      <c r="AM40" s="101">
        <v>2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33</v>
      </c>
      <c r="B41" s="111" t="s">
        <v>328</v>
      </c>
      <c r="C41" s="99" t="s">
        <v>329</v>
      </c>
      <c r="D41" s="101">
        <f>SUM(E41,+H41,+K41)</f>
        <v>2145</v>
      </c>
      <c r="E41" s="101">
        <f>SUM(F41:G41)</f>
        <v>0</v>
      </c>
      <c r="F41" s="101">
        <v>0</v>
      </c>
      <c r="G41" s="101">
        <v>0</v>
      </c>
      <c r="H41" s="101">
        <f>SUM(I41:J41)</f>
        <v>0</v>
      </c>
      <c r="I41" s="101">
        <v>0</v>
      </c>
      <c r="J41" s="101">
        <v>0</v>
      </c>
      <c r="K41" s="101">
        <f>SUM(L41:M41)</f>
        <v>2145</v>
      </c>
      <c r="L41" s="101">
        <v>93</v>
      </c>
      <c r="M41" s="101">
        <v>2052</v>
      </c>
      <c r="N41" s="101">
        <f>SUM(O41,+V41,+AC41)</f>
        <v>2145</v>
      </c>
      <c r="O41" s="101">
        <f>SUM(P41:U41)</f>
        <v>93</v>
      </c>
      <c r="P41" s="101">
        <v>93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2052</v>
      </c>
      <c r="W41" s="101">
        <v>2052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9</v>
      </c>
      <c r="AG41" s="101">
        <v>9</v>
      </c>
      <c r="AH41" s="101">
        <v>0</v>
      </c>
      <c r="AI41" s="101">
        <v>0</v>
      </c>
      <c r="AJ41" s="101">
        <f>SUM(AK41:AS41)</f>
        <v>20</v>
      </c>
      <c r="AK41" s="101">
        <v>17</v>
      </c>
      <c r="AL41" s="101">
        <v>3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0</v>
      </c>
      <c r="AT41" s="101">
        <f>SUM(AU41:AY41)</f>
        <v>9</v>
      </c>
      <c r="AU41" s="101">
        <v>9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3</v>
      </c>
      <c r="BA41" s="101">
        <v>3</v>
      </c>
      <c r="BB41" s="101">
        <v>0</v>
      </c>
      <c r="BC41" s="101">
        <v>0</v>
      </c>
    </row>
    <row r="42" spans="1:55" s="103" customFormat="1" ht="13.5" customHeight="1">
      <c r="A42" s="113" t="s">
        <v>33</v>
      </c>
      <c r="B42" s="111" t="s">
        <v>330</v>
      </c>
      <c r="C42" s="99" t="s">
        <v>331</v>
      </c>
      <c r="D42" s="101">
        <f>SUM(E42,+H42,+K42)</f>
        <v>1733</v>
      </c>
      <c r="E42" s="101">
        <f>SUM(F42:G42)</f>
        <v>0</v>
      </c>
      <c r="F42" s="101">
        <v>0</v>
      </c>
      <c r="G42" s="101">
        <v>0</v>
      </c>
      <c r="H42" s="101">
        <f>SUM(I42:J42)</f>
        <v>0</v>
      </c>
      <c r="I42" s="101">
        <v>0</v>
      </c>
      <c r="J42" s="101">
        <v>0</v>
      </c>
      <c r="K42" s="101">
        <f>SUM(L42:M42)</f>
        <v>1733</v>
      </c>
      <c r="L42" s="101">
        <v>50</v>
      </c>
      <c r="M42" s="101">
        <v>1683</v>
      </c>
      <c r="N42" s="101">
        <f>SUM(O42,+V42,+AC42)</f>
        <v>1733</v>
      </c>
      <c r="O42" s="101">
        <f>SUM(P42:U42)</f>
        <v>50</v>
      </c>
      <c r="P42" s="101">
        <v>50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1683</v>
      </c>
      <c r="W42" s="101">
        <v>1683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7</v>
      </c>
      <c r="AG42" s="101">
        <v>7</v>
      </c>
      <c r="AH42" s="101">
        <v>0</v>
      </c>
      <c r="AI42" s="101">
        <v>0</v>
      </c>
      <c r="AJ42" s="101">
        <f>SUM(AK42:AS42)</f>
        <v>16</v>
      </c>
      <c r="AK42" s="101">
        <v>13</v>
      </c>
      <c r="AL42" s="101">
        <v>3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f>SUM(AU42:AY42)</f>
        <v>7</v>
      </c>
      <c r="AU42" s="101">
        <v>7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33</v>
      </c>
      <c r="B43" s="111" t="s">
        <v>332</v>
      </c>
      <c r="C43" s="99" t="s">
        <v>333</v>
      </c>
      <c r="D43" s="101">
        <f>SUM(E43,+H43,+K43)</f>
        <v>1324</v>
      </c>
      <c r="E43" s="101">
        <f>SUM(F43:G43)</f>
        <v>0</v>
      </c>
      <c r="F43" s="101">
        <v>0</v>
      </c>
      <c r="G43" s="101">
        <v>0</v>
      </c>
      <c r="H43" s="101">
        <f>SUM(I43:J43)</f>
        <v>0</v>
      </c>
      <c r="I43" s="101">
        <v>0</v>
      </c>
      <c r="J43" s="101">
        <v>0</v>
      </c>
      <c r="K43" s="101">
        <f>SUM(L43:M43)</f>
        <v>1324</v>
      </c>
      <c r="L43" s="101">
        <v>257</v>
      </c>
      <c r="M43" s="101">
        <v>1067</v>
      </c>
      <c r="N43" s="101">
        <f>SUM(O43,+V43,+AC43)</f>
        <v>1324</v>
      </c>
      <c r="O43" s="101">
        <f>SUM(P43:U43)</f>
        <v>257</v>
      </c>
      <c r="P43" s="101">
        <v>257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1067</v>
      </c>
      <c r="W43" s="101">
        <v>1067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6</v>
      </c>
      <c r="AG43" s="101">
        <v>6</v>
      </c>
      <c r="AH43" s="101">
        <v>0</v>
      </c>
      <c r="AI43" s="101">
        <v>0</v>
      </c>
      <c r="AJ43" s="101">
        <f>SUM(AK43:AS43)</f>
        <v>13</v>
      </c>
      <c r="AK43" s="101">
        <v>11</v>
      </c>
      <c r="AL43" s="101">
        <v>2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f>SUM(AU43:AY43)</f>
        <v>6</v>
      </c>
      <c r="AU43" s="101">
        <v>6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2</v>
      </c>
      <c r="BA43" s="101">
        <v>2</v>
      </c>
      <c r="BB43" s="101">
        <v>0</v>
      </c>
      <c r="BC43" s="101">
        <v>0</v>
      </c>
    </row>
    <row r="44" spans="1:55" s="103" customFormat="1" ht="13.5" customHeight="1">
      <c r="A44" s="113" t="s">
        <v>33</v>
      </c>
      <c r="B44" s="111" t="s">
        <v>334</v>
      </c>
      <c r="C44" s="99" t="s">
        <v>335</v>
      </c>
      <c r="D44" s="101">
        <f>SUM(E44,+H44,+K44)</f>
        <v>3373</v>
      </c>
      <c r="E44" s="101">
        <f>SUM(F44:G44)</f>
        <v>0</v>
      </c>
      <c r="F44" s="101">
        <v>0</v>
      </c>
      <c r="G44" s="101">
        <v>0</v>
      </c>
      <c r="H44" s="101">
        <f>SUM(I44:J44)</f>
        <v>0</v>
      </c>
      <c r="I44" s="101">
        <v>0</v>
      </c>
      <c r="J44" s="101">
        <v>0</v>
      </c>
      <c r="K44" s="101">
        <f>SUM(L44:M44)</f>
        <v>3373</v>
      </c>
      <c r="L44" s="101">
        <v>250</v>
      </c>
      <c r="M44" s="101">
        <v>3123</v>
      </c>
      <c r="N44" s="101">
        <f>SUM(O44,+V44,+AC44)</f>
        <v>3373</v>
      </c>
      <c r="O44" s="101">
        <f>SUM(P44:U44)</f>
        <v>250</v>
      </c>
      <c r="P44" s="101">
        <v>250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3123</v>
      </c>
      <c r="W44" s="101">
        <v>3123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15</v>
      </c>
      <c r="AG44" s="101">
        <v>15</v>
      </c>
      <c r="AH44" s="101">
        <v>0</v>
      </c>
      <c r="AI44" s="101">
        <v>0</v>
      </c>
      <c r="AJ44" s="101">
        <f>SUM(AK44:AS44)</f>
        <v>31</v>
      </c>
      <c r="AK44" s="101">
        <v>27</v>
      </c>
      <c r="AL44" s="101">
        <v>4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f>SUM(AU44:AY44)</f>
        <v>15</v>
      </c>
      <c r="AU44" s="101">
        <v>15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4</v>
      </c>
      <c r="BA44" s="101">
        <v>4</v>
      </c>
      <c r="BB44" s="101">
        <v>0</v>
      </c>
      <c r="BC44" s="101">
        <v>0</v>
      </c>
    </row>
    <row r="45" spans="1:55" s="103" customFormat="1" ht="13.5" customHeight="1">
      <c r="A45" s="113" t="s">
        <v>33</v>
      </c>
      <c r="B45" s="111" t="s">
        <v>336</v>
      </c>
      <c r="C45" s="99" t="s">
        <v>337</v>
      </c>
      <c r="D45" s="101">
        <f>SUM(E45,+H45,+K45)</f>
        <v>2682</v>
      </c>
      <c r="E45" s="101">
        <f>SUM(F45:G45)</f>
        <v>0</v>
      </c>
      <c r="F45" s="101">
        <v>0</v>
      </c>
      <c r="G45" s="101">
        <v>0</v>
      </c>
      <c r="H45" s="101">
        <f>SUM(I45:J45)</f>
        <v>0</v>
      </c>
      <c r="I45" s="101">
        <v>0</v>
      </c>
      <c r="J45" s="101">
        <v>0</v>
      </c>
      <c r="K45" s="101">
        <f>SUM(L45:M45)</f>
        <v>2682</v>
      </c>
      <c r="L45" s="101">
        <v>631</v>
      </c>
      <c r="M45" s="101">
        <v>2051</v>
      </c>
      <c r="N45" s="101">
        <f>SUM(O45,+V45,+AC45)</f>
        <v>2682</v>
      </c>
      <c r="O45" s="101">
        <f>SUM(P45:U45)</f>
        <v>631</v>
      </c>
      <c r="P45" s="101">
        <v>631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f>SUM(W45:AB45)</f>
        <v>2051</v>
      </c>
      <c r="W45" s="101">
        <v>2051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21</v>
      </c>
      <c r="AG45" s="101">
        <v>21</v>
      </c>
      <c r="AH45" s="101">
        <v>0</v>
      </c>
      <c r="AI45" s="101">
        <v>0</v>
      </c>
      <c r="AJ45" s="101">
        <f>SUM(AK45:AS45)</f>
        <v>25</v>
      </c>
      <c r="AK45" s="101">
        <v>0</v>
      </c>
      <c r="AL45" s="101">
        <v>4</v>
      </c>
      <c r="AM45" s="101">
        <v>21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12</v>
      </c>
      <c r="AU45" s="101">
        <v>0</v>
      </c>
      <c r="AV45" s="101">
        <v>0</v>
      </c>
      <c r="AW45" s="101">
        <v>12</v>
      </c>
      <c r="AX45" s="101">
        <v>0</v>
      </c>
      <c r="AY45" s="101">
        <v>0</v>
      </c>
      <c r="AZ45" s="101">
        <f>SUM(BA45:BC45)</f>
        <v>4</v>
      </c>
      <c r="BA45" s="101">
        <v>4</v>
      </c>
      <c r="BB45" s="101">
        <v>0</v>
      </c>
      <c r="BC45" s="101">
        <v>0</v>
      </c>
    </row>
    <row r="46" spans="1:55" s="103" customFormat="1" ht="13.5" customHeight="1">
      <c r="A46" s="113" t="s">
        <v>33</v>
      </c>
      <c r="B46" s="111" t="s">
        <v>338</v>
      </c>
      <c r="C46" s="99" t="s">
        <v>339</v>
      </c>
      <c r="D46" s="101">
        <f>SUM(E46,+H46,+K46)</f>
        <v>8145</v>
      </c>
      <c r="E46" s="101">
        <f>SUM(F46:G46)</f>
        <v>0</v>
      </c>
      <c r="F46" s="101">
        <v>0</v>
      </c>
      <c r="G46" s="101">
        <v>0</v>
      </c>
      <c r="H46" s="101">
        <f>SUM(I46:J46)</f>
        <v>0</v>
      </c>
      <c r="I46" s="101">
        <v>0</v>
      </c>
      <c r="J46" s="101">
        <v>0</v>
      </c>
      <c r="K46" s="101">
        <f>SUM(L46:M46)</f>
        <v>8145</v>
      </c>
      <c r="L46" s="101">
        <v>602</v>
      </c>
      <c r="M46" s="101">
        <v>7543</v>
      </c>
      <c r="N46" s="101">
        <f>SUM(O46,+V46,+AC46)</f>
        <v>8145</v>
      </c>
      <c r="O46" s="101">
        <f>SUM(P46:U46)</f>
        <v>602</v>
      </c>
      <c r="P46" s="101">
        <v>602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7543</v>
      </c>
      <c r="W46" s="101">
        <v>7543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34</v>
      </c>
      <c r="AG46" s="101">
        <v>34</v>
      </c>
      <c r="AH46" s="101">
        <v>0</v>
      </c>
      <c r="AI46" s="101">
        <v>0</v>
      </c>
      <c r="AJ46" s="101">
        <f>SUM(AK46:AS46)</f>
        <v>72</v>
      </c>
      <c r="AK46" s="101">
        <v>60</v>
      </c>
      <c r="AL46" s="101">
        <v>12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f>SUM(AU46:AY46)</f>
        <v>34</v>
      </c>
      <c r="AU46" s="101">
        <v>34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12</v>
      </c>
      <c r="BA46" s="101">
        <v>12</v>
      </c>
      <c r="BB46" s="101">
        <v>0</v>
      </c>
      <c r="BC46" s="101">
        <v>0</v>
      </c>
    </row>
    <row r="47" spans="1:55" s="103" customFormat="1" ht="13.5" customHeight="1">
      <c r="A47" s="113" t="s">
        <v>33</v>
      </c>
      <c r="B47" s="111" t="s">
        <v>340</v>
      </c>
      <c r="C47" s="99" t="s">
        <v>341</v>
      </c>
      <c r="D47" s="101">
        <f>SUM(E47,+H47,+K47)</f>
        <v>2061</v>
      </c>
      <c r="E47" s="101">
        <f>SUM(F47:G47)</f>
        <v>0</v>
      </c>
      <c r="F47" s="101">
        <v>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2061</v>
      </c>
      <c r="L47" s="101">
        <v>99</v>
      </c>
      <c r="M47" s="101">
        <v>1962</v>
      </c>
      <c r="N47" s="101">
        <f>SUM(O47,+V47,+AC47)</f>
        <v>2061</v>
      </c>
      <c r="O47" s="101">
        <f>SUM(P47:U47)</f>
        <v>99</v>
      </c>
      <c r="P47" s="101">
        <v>99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f>SUM(W47:AB47)</f>
        <v>1962</v>
      </c>
      <c r="W47" s="101">
        <v>1962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f>SUM(AD47:AE47)</f>
        <v>0</v>
      </c>
      <c r="AD47" s="101">
        <v>0</v>
      </c>
      <c r="AE47" s="101">
        <v>0</v>
      </c>
      <c r="AF47" s="101">
        <f>SUM(AG47:AI47)</f>
        <v>9</v>
      </c>
      <c r="AG47" s="101">
        <v>9</v>
      </c>
      <c r="AH47" s="101">
        <v>0</v>
      </c>
      <c r="AI47" s="101">
        <v>0</v>
      </c>
      <c r="AJ47" s="101">
        <f>SUM(AK47:AS47)</f>
        <v>19</v>
      </c>
      <c r="AK47" s="101">
        <v>16</v>
      </c>
      <c r="AL47" s="101">
        <v>3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9</v>
      </c>
      <c r="AU47" s="101">
        <v>9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3</v>
      </c>
      <c r="BA47" s="101">
        <v>3</v>
      </c>
      <c r="BB47" s="101">
        <v>0</v>
      </c>
      <c r="BC47" s="101">
        <v>0</v>
      </c>
    </row>
    <row r="48" spans="1:55" s="103" customFormat="1" ht="13.5" customHeight="1">
      <c r="A48" s="113" t="s">
        <v>33</v>
      </c>
      <c r="B48" s="111" t="s">
        <v>342</v>
      </c>
      <c r="C48" s="99" t="s">
        <v>343</v>
      </c>
      <c r="D48" s="101">
        <f>SUM(E48,+H48,+K48)</f>
        <v>4965</v>
      </c>
      <c r="E48" s="101">
        <f>SUM(F48:G48)</f>
        <v>0</v>
      </c>
      <c r="F48" s="101">
        <v>0</v>
      </c>
      <c r="G48" s="101">
        <v>0</v>
      </c>
      <c r="H48" s="101">
        <f>SUM(I48:J48)</f>
        <v>0</v>
      </c>
      <c r="I48" s="101">
        <v>0</v>
      </c>
      <c r="J48" s="101">
        <v>0</v>
      </c>
      <c r="K48" s="101">
        <f>SUM(L48:M48)</f>
        <v>4965</v>
      </c>
      <c r="L48" s="101">
        <v>1115</v>
      </c>
      <c r="M48" s="101">
        <v>3850</v>
      </c>
      <c r="N48" s="101">
        <f>SUM(O48,+V48,+AC48)</f>
        <v>4965</v>
      </c>
      <c r="O48" s="101">
        <f>SUM(P48:U48)</f>
        <v>1115</v>
      </c>
      <c r="P48" s="101">
        <v>1115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3850</v>
      </c>
      <c r="W48" s="101">
        <v>3850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21</v>
      </c>
      <c r="AG48" s="101">
        <v>21</v>
      </c>
      <c r="AH48" s="101">
        <v>0</v>
      </c>
      <c r="AI48" s="101">
        <v>0</v>
      </c>
      <c r="AJ48" s="101">
        <f>SUM(AK48:AS48)</f>
        <v>47</v>
      </c>
      <c r="AK48" s="101">
        <v>40</v>
      </c>
      <c r="AL48" s="101">
        <v>7</v>
      </c>
      <c r="AM48" s="101">
        <v>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21</v>
      </c>
      <c r="AU48" s="101">
        <v>21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7</v>
      </c>
      <c r="BA48" s="101">
        <v>7</v>
      </c>
      <c r="BB48" s="101">
        <v>0</v>
      </c>
      <c r="BC48" s="101">
        <v>0</v>
      </c>
    </row>
    <row r="49" spans="1:55" s="103" customFormat="1" ht="13.5" customHeight="1">
      <c r="A49" s="113" t="s">
        <v>33</v>
      </c>
      <c r="B49" s="111" t="s">
        <v>344</v>
      </c>
      <c r="C49" s="99" t="s">
        <v>345</v>
      </c>
      <c r="D49" s="101">
        <f>SUM(E49,+H49,+K49)</f>
        <v>517</v>
      </c>
      <c r="E49" s="101">
        <f>SUM(F49:G49)</f>
        <v>0</v>
      </c>
      <c r="F49" s="101">
        <v>0</v>
      </c>
      <c r="G49" s="101">
        <v>0</v>
      </c>
      <c r="H49" s="101">
        <f>SUM(I49:J49)</f>
        <v>0</v>
      </c>
      <c r="I49" s="101">
        <v>0</v>
      </c>
      <c r="J49" s="101">
        <v>0</v>
      </c>
      <c r="K49" s="101">
        <f>SUM(L49:M49)</f>
        <v>517</v>
      </c>
      <c r="L49" s="101">
        <v>112</v>
      </c>
      <c r="M49" s="101">
        <v>405</v>
      </c>
      <c r="N49" s="101">
        <f>SUM(O49,+V49,+AC49)</f>
        <v>517</v>
      </c>
      <c r="O49" s="101">
        <f>SUM(P49:U49)</f>
        <v>112</v>
      </c>
      <c r="P49" s="101">
        <v>0</v>
      </c>
      <c r="Q49" s="101">
        <v>0</v>
      </c>
      <c r="R49" s="101">
        <v>0</v>
      </c>
      <c r="S49" s="101">
        <v>112</v>
      </c>
      <c r="T49" s="101">
        <v>0</v>
      </c>
      <c r="U49" s="101">
        <v>0</v>
      </c>
      <c r="V49" s="101">
        <f>SUM(W49:AB49)</f>
        <v>405</v>
      </c>
      <c r="W49" s="101">
        <v>0</v>
      </c>
      <c r="X49" s="101">
        <v>0</v>
      </c>
      <c r="Y49" s="101">
        <v>0</v>
      </c>
      <c r="Z49" s="101">
        <v>405</v>
      </c>
      <c r="AA49" s="101">
        <v>0</v>
      </c>
      <c r="AB49" s="101">
        <v>0</v>
      </c>
      <c r="AC49" s="101">
        <f>SUM(AD49:AE49)</f>
        <v>0</v>
      </c>
      <c r="AD49" s="101">
        <v>0</v>
      </c>
      <c r="AE49" s="101">
        <v>0</v>
      </c>
      <c r="AF49" s="101">
        <f>SUM(AG49:AI49)</f>
        <v>0</v>
      </c>
      <c r="AG49" s="101">
        <v>0</v>
      </c>
      <c r="AH49" s="101">
        <v>0</v>
      </c>
      <c r="AI49" s="101">
        <v>0</v>
      </c>
      <c r="AJ49" s="101">
        <f>SUM(AK49:AS49)</f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f>SUM(AU49:AY49)</f>
        <v>0</v>
      </c>
      <c r="AU49" s="101">
        <v>0</v>
      </c>
      <c r="AV49" s="101">
        <v>0</v>
      </c>
      <c r="AW49" s="101">
        <v>0</v>
      </c>
      <c r="AX49" s="101">
        <v>0</v>
      </c>
      <c r="AY49" s="101">
        <v>0</v>
      </c>
      <c r="AZ49" s="101">
        <f>SUM(BA49:BC49)</f>
        <v>0</v>
      </c>
      <c r="BA49" s="101">
        <v>0</v>
      </c>
      <c r="BB49" s="101">
        <v>0</v>
      </c>
      <c r="BC49" s="101">
        <v>0</v>
      </c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9">
    <sortCondition ref="A8:A49"/>
    <sortCondition ref="B8:B49"/>
    <sortCondition ref="C8:C49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21000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21201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21202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21203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21204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21205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21206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21207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21208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21209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21210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21211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21212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21213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21214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21215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21216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21217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21218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21219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21220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21221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21302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21303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21341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21361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21362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21381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21382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21383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21401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21403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21404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21421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21501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21502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21503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21504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21505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21506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21507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21521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 t="str">
        <f>+水洗化人口等!B49</f>
        <v>21604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2023-02-09T04:04:02Z</dcterms:modified>
</cp:coreProperties>
</file>