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0長野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'災害廃棄物事業経費（歳出）'!$2:$13</definedName>
    <definedName name="_xlnm.Print_Area" localSheetId="2">'災害廃棄物事業経費（歳入）'!$2:$13</definedName>
    <definedName name="_xlnm.Print_Area" localSheetId="0">'災害廃棄物事業経費（市町村）'!$2:$13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3" i="5"/>
  <c r="BB13" i="5"/>
  <c r="AW13" i="5"/>
  <c r="AT13" i="5"/>
  <c r="AO13" i="5"/>
  <c r="AL13" i="5"/>
  <c r="AG13" i="5"/>
  <c r="Q13" i="5"/>
  <c r="E13" i="5"/>
  <c r="H13" i="5"/>
  <c r="BD13" i="4" s="1"/>
  <c r="G13" i="5"/>
  <c r="BN13" i="1" s="1"/>
  <c r="CH13" i="4"/>
  <c r="CG13" i="4"/>
  <c r="CB13" i="4"/>
  <c r="BU13" i="4"/>
  <c r="BJ13" i="4"/>
  <c r="CE13" i="4"/>
  <c r="CD13" i="4"/>
  <c r="CA13" i="4"/>
  <c r="BZ13" i="4"/>
  <c r="BY13" i="4"/>
  <c r="BX13" i="4"/>
  <c r="BT13" i="4"/>
  <c r="BS13" i="4"/>
  <c r="BR13" i="4"/>
  <c r="BN13" i="4"/>
  <c r="BM13" i="4"/>
  <c r="BL13" i="4"/>
  <c r="BK13" i="4"/>
  <c r="M13" i="3"/>
  <c r="DI13" i="1"/>
  <c r="DH13" i="1"/>
  <c r="DC13" i="1"/>
  <c r="CV13" i="1"/>
  <c r="CK13" i="1"/>
  <c r="DF13" i="1"/>
  <c r="DE13" i="1"/>
  <c r="DA13" i="1"/>
  <c r="CZ13" i="1"/>
  <c r="CY13" i="1"/>
  <c r="CU13" i="1"/>
  <c r="CT13" i="1"/>
  <c r="CS13" i="1"/>
  <c r="CO13" i="1"/>
  <c r="BH13" i="1"/>
  <c r="CM13" i="1"/>
  <c r="DD13" i="1"/>
  <c r="AS13" i="1"/>
  <c r="AN13" i="1"/>
  <c r="CL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N12" i="5"/>
  <c r="D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BH12" i="1"/>
  <c r="DI12" i="1"/>
  <c r="DD12" i="1"/>
  <c r="AX12" i="1"/>
  <c r="AM12" i="1" s="1"/>
  <c r="BF12" i="1" s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AM11" i="4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M11" i="3"/>
  <c r="DH11" i="1"/>
  <c r="DA11" i="1"/>
  <c r="CV11" i="1"/>
  <c r="CU11" i="1"/>
  <c r="CO11" i="1"/>
  <c r="DF11" i="1"/>
  <c r="BZ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E10" i="5"/>
  <c r="BC10" i="1" s="1"/>
  <c r="D10" i="5"/>
  <c r="AL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G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BI9" i="4"/>
  <c r="DD9" i="1"/>
  <c r="DA9" i="1"/>
  <c r="CX9" i="1"/>
  <c r="CU9" i="1"/>
  <c r="CO9" i="1"/>
  <c r="CL9" i="1"/>
  <c r="DI9" i="1"/>
  <c r="DH9" i="1"/>
  <c r="DE9" i="1"/>
  <c r="DC9" i="1"/>
  <c r="BZ9" i="1"/>
  <c r="CY9" i="1"/>
  <c r="BU9" i="1"/>
  <c r="CV9" i="1"/>
  <c r="BP9" i="1"/>
  <c r="CM9" i="1"/>
  <c r="CK9" i="1"/>
  <c r="BH9" i="1"/>
  <c r="BG9" i="1" s="1"/>
  <c r="DF9" i="1"/>
  <c r="AX9" i="1"/>
  <c r="AS9" i="1"/>
  <c r="CT9" i="1"/>
  <c r="AN9" i="1"/>
  <c r="C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D8" i="5"/>
  <c r="K8" i="4" s="1"/>
  <c r="CH8" i="4"/>
  <c r="CG8" i="4"/>
  <c r="CB8" i="4"/>
  <c r="BU8" i="4"/>
  <c r="BJ8" i="4"/>
  <c r="CE8" i="4"/>
  <c r="CD8" i="4"/>
  <c r="CA8" i="4"/>
  <c r="BZ8" i="4"/>
  <c r="BY8" i="4"/>
  <c r="BX8" i="4"/>
  <c r="BT8" i="4"/>
  <c r="BS8" i="4"/>
  <c r="BR8" i="4"/>
  <c r="BN8" i="4"/>
  <c r="BM8" i="4"/>
  <c r="BL8" i="4"/>
  <c r="BK8" i="4"/>
  <c r="M8" i="3"/>
  <c r="DI8" i="1"/>
  <c r="DD8" i="1"/>
  <c r="DC8" i="1"/>
  <c r="CX8" i="1"/>
  <c r="CL8" i="1"/>
  <c r="CK8" i="1"/>
  <c r="DH8" i="1"/>
  <c r="BZ8" i="1"/>
  <c r="DA8" i="1"/>
  <c r="BU8" i="1"/>
  <c r="CV8" i="1"/>
  <c r="CU8" i="1"/>
  <c r="CO8" i="1"/>
  <c r="BH8" i="1"/>
  <c r="CJ8" i="1" s="1"/>
  <c r="DF8" i="1"/>
  <c r="AX8" i="1"/>
  <c r="CZ8" i="1"/>
  <c r="AS8" i="1"/>
  <c r="CT8" i="1"/>
  <c r="AN8" i="1"/>
  <c r="CN8" i="1"/>
  <c r="AF8" i="1"/>
  <c r="AE8" i="1" s="1"/>
  <c r="N8" i="1"/>
  <c r="M8" i="1" s="1"/>
  <c r="E8" i="1"/>
  <c r="BG8" i="1" l="1"/>
  <c r="BC13" i="1"/>
  <c r="AB13" i="4"/>
  <c r="CF13" i="4" s="1"/>
  <c r="AM13" i="4"/>
  <c r="N13" i="5"/>
  <c r="CE13" i="1"/>
  <c r="I13" i="5"/>
  <c r="D13" i="5"/>
  <c r="BP13" i="4"/>
  <c r="BV13" i="4"/>
  <c r="BQ13" i="4"/>
  <c r="CC13" i="4"/>
  <c r="BW13" i="4"/>
  <c r="M13" i="1"/>
  <c r="D13" i="1"/>
  <c r="BG13" i="1"/>
  <c r="CI13" i="1" s="1"/>
  <c r="CJ13" i="1"/>
  <c r="BZ13" i="1"/>
  <c r="DB13" i="1" s="1"/>
  <c r="BU13" i="1"/>
  <c r="CW13" i="1" s="1"/>
  <c r="CX13" i="1"/>
  <c r="AX13" i="1"/>
  <c r="AM13" i="1" s="1"/>
  <c r="BF13" i="1" s="1"/>
  <c r="BP13" i="1"/>
  <c r="CN13" i="1"/>
  <c r="BD12" i="4"/>
  <c r="CE12" i="1"/>
  <c r="AL12" i="1"/>
  <c r="K12" i="4"/>
  <c r="E12" i="5"/>
  <c r="F12" i="5" s="1"/>
  <c r="G12" i="5"/>
  <c r="CA12" i="4"/>
  <c r="BP12" i="4"/>
  <c r="BI12" i="4"/>
  <c r="BQ12" i="4"/>
  <c r="BJ12" i="4"/>
  <c r="CB12" i="4"/>
  <c r="D12" i="3"/>
  <c r="CR12" i="1"/>
  <c r="BG12" i="1"/>
  <c r="CI12" i="1" s="1"/>
  <c r="CJ12" i="1"/>
  <c r="D12" i="1"/>
  <c r="CK12" i="1"/>
  <c r="DC12" i="1"/>
  <c r="BZ12" i="1"/>
  <c r="DB12" i="1" s="1"/>
  <c r="BU12" i="1"/>
  <c r="CW12" i="1" s="1"/>
  <c r="CM12" i="1"/>
  <c r="CS12" i="1"/>
  <c r="N12" i="1"/>
  <c r="M12" i="1" s="1"/>
  <c r="BN11" i="1"/>
  <c r="AB11" i="4"/>
  <c r="BC11" i="1"/>
  <c r="BD11" i="4"/>
  <c r="CE11" i="1"/>
  <c r="DG11" i="1" s="1"/>
  <c r="K11" i="4"/>
  <c r="BO11" i="4" s="1"/>
  <c r="F11" i="5"/>
  <c r="AL11" i="1"/>
  <c r="N11" i="5"/>
  <c r="I11" i="5"/>
  <c r="CA11" i="4"/>
  <c r="BP11" i="4"/>
  <c r="BI11" i="4"/>
  <c r="BQ11" i="4"/>
  <c r="BJ11" i="4"/>
  <c r="CB11" i="4"/>
  <c r="AM11" i="1"/>
  <c r="BF11" i="1"/>
  <c r="BG11" i="1"/>
  <c r="CI11" i="1" s="1"/>
  <c r="CJ11" i="1"/>
  <c r="D11" i="1"/>
  <c r="DB11" i="1"/>
  <c r="CR11" i="1"/>
  <c r="N11" i="1"/>
  <c r="M11" i="1" s="1"/>
  <c r="CK11" i="1"/>
  <c r="BU11" i="1"/>
  <c r="CW11" i="1" s="1"/>
  <c r="CM11" i="1"/>
  <c r="CS11" i="1"/>
  <c r="DE11" i="1"/>
  <c r="DC11" i="1"/>
  <c r="AB10" i="4"/>
  <c r="BD10" i="4"/>
  <c r="CE10" i="1"/>
  <c r="DG10" i="1" s="1"/>
  <c r="Q10" i="5"/>
  <c r="F10" i="5"/>
  <c r="G10" i="5"/>
  <c r="K10" i="4"/>
  <c r="CA10" i="4"/>
  <c r="BV10" i="4"/>
  <c r="BI10" i="4"/>
  <c r="BQ10" i="4"/>
  <c r="BJ10" i="4"/>
  <c r="CB10" i="4"/>
  <c r="D10" i="3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N9" i="1"/>
  <c r="I9" i="5"/>
  <c r="AM9" i="4"/>
  <c r="BD9" i="4"/>
  <c r="CF9" i="4" s="1"/>
  <c r="CE9" i="1"/>
  <c r="DG9" i="1" s="1"/>
  <c r="F9" i="5"/>
  <c r="AL9" i="1"/>
  <c r="K9" i="4"/>
  <c r="BC9" i="1"/>
  <c r="BQ9" i="4"/>
  <c r="D9" i="3"/>
  <c r="M9" i="3"/>
  <c r="AM9" i="1"/>
  <c r="BF9" i="1" s="1"/>
  <c r="DB9" i="1"/>
  <c r="CI9" i="1"/>
  <c r="BO9" i="1"/>
  <c r="CR9" i="1"/>
  <c r="CW9" i="1"/>
  <c r="CS9" i="1"/>
  <c r="E9" i="1"/>
  <c r="CZ9" i="1"/>
  <c r="CJ9" i="1"/>
  <c r="CF8" i="4"/>
  <c r="CE8" i="1"/>
  <c r="BC8" i="1"/>
  <c r="F8" i="5"/>
  <c r="G8" i="5"/>
  <c r="AL8" i="1"/>
  <c r="BP8" i="4"/>
  <c r="BV8" i="4"/>
  <c r="BQ8" i="4"/>
  <c r="CC8" i="4"/>
  <c r="BW8" i="4"/>
  <c r="D8" i="3"/>
  <c r="CW8" i="1"/>
  <c r="CI8" i="1"/>
  <c r="AM8" i="1"/>
  <c r="BF8" i="1" s="1"/>
  <c r="D8" i="1"/>
  <c r="DB8" i="1"/>
  <c r="CM8" i="1"/>
  <c r="CS8" i="1"/>
  <c r="CY8" i="1"/>
  <c r="DE8" i="1"/>
  <c r="BP8" i="1"/>
  <c r="CE7" i="1" l="1"/>
  <c r="K7" i="4"/>
  <c r="DG13" i="1"/>
  <c r="BD7" i="4"/>
  <c r="DG8" i="1"/>
  <c r="CP11" i="1"/>
  <c r="F13" i="5"/>
  <c r="AL13" i="1"/>
  <c r="CP13" i="1" s="1"/>
  <c r="K13" i="4"/>
  <c r="BO13" i="4" s="1"/>
  <c r="BI13" i="4"/>
  <c r="D13" i="3"/>
  <c r="BO13" i="1"/>
  <c r="CR13" i="1"/>
  <c r="I12" i="5"/>
  <c r="AM12" i="4"/>
  <c r="BO12" i="4" s="1"/>
  <c r="BN12" i="1"/>
  <c r="CP12" i="1" s="1"/>
  <c r="BC12" i="1"/>
  <c r="DG12" i="1" s="1"/>
  <c r="AB12" i="4"/>
  <c r="CF12" i="4" s="1"/>
  <c r="CF7" i="4" s="1"/>
  <c r="CI12" i="4"/>
  <c r="BH12" i="4"/>
  <c r="BO12" i="1"/>
  <c r="CF11" i="4"/>
  <c r="CI11" i="4"/>
  <c r="BH11" i="4"/>
  <c r="D11" i="3"/>
  <c r="BO11" i="1"/>
  <c r="CF10" i="4"/>
  <c r="I10" i="5"/>
  <c r="AM10" i="4"/>
  <c r="BO10" i="4" s="1"/>
  <c r="BN10" i="1"/>
  <c r="CP10" i="1" s="1"/>
  <c r="CI10" i="4"/>
  <c r="BH10" i="4"/>
  <c r="BP10" i="4"/>
  <c r="CR10" i="1"/>
  <c r="CQ10" i="1"/>
  <c r="BG10" i="1"/>
  <c r="CI10" i="1" s="1"/>
  <c r="CJ10" i="1"/>
  <c r="BO9" i="4"/>
  <c r="CP9" i="1"/>
  <c r="CI9" i="4"/>
  <c r="BH9" i="4"/>
  <c r="BP9" i="4"/>
  <c r="D9" i="1"/>
  <c r="CQ9" i="1"/>
  <c r="CH9" i="1"/>
  <c r="DJ9" i="1" s="1"/>
  <c r="I8" i="5"/>
  <c r="AM8" i="4"/>
  <c r="BN8" i="1"/>
  <c r="BI8" i="4"/>
  <c r="BO8" i="1"/>
  <c r="CR8" i="1"/>
  <c r="AL7" i="1" l="1"/>
  <c r="BO8" i="4"/>
  <c r="BO7" i="4" s="1"/>
  <c r="AM7" i="4"/>
  <c r="DG7" i="1"/>
  <c r="CP8" i="1"/>
  <c r="CP7" i="1" s="1"/>
  <c r="BN7" i="1"/>
  <c r="BC7" i="1"/>
  <c r="AB7" i="4"/>
  <c r="BH13" i="4"/>
  <c r="CI13" i="4"/>
  <c r="CH13" i="1"/>
  <c r="DJ13" i="1" s="1"/>
  <c r="CQ13" i="1"/>
  <c r="CH12" i="1"/>
  <c r="DJ12" i="1" s="1"/>
  <c r="CQ12" i="1"/>
  <c r="CH11" i="1"/>
  <c r="DJ11" i="1" s="1"/>
  <c r="CQ11" i="1"/>
  <c r="CH10" i="1"/>
  <c r="DJ10" i="1" s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<sst xmlns="http://schemas.openxmlformats.org/spreadsheetml/2006/main" count="1283" uniqueCount="235">
  <si>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</si>
  <si>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</si>
  <si>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</si>
  <si>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</si>
  <si>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</si>
  <si>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</si>
  <si>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</si>
  <si>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</si>
  <si>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</si>
  <si>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</si>
  <si>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</si>
  <si>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</si>
  <si>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</si>
  <si>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</si>
  <si>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</si>
  <si>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</si>
  <si>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</si>
  <si>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</si>
  <si>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</si>
  <si>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</si>
  <si>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</si>
  <si>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</si>
  <si>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</si>
  <si>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</si>
  <si>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</si>
  <si>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</si>
  <si>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</si>
  <si>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</si>
  <si>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</si>
  <si>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</si>
  <si>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</si>
  <si>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</si>
  <si>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</si>
  <si>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</si>
  <si>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</si>
  <si>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</si>
  <si>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</si>
  <si>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</si>
  <si>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</si>
  <si>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</si>
  <si>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</si>
  <si>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</si>
  <si>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</si>
  <si>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</si>
  <si>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</si>
  <si>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</si>
  <si>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</si>
  <si>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</si>
  <si>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</si>
  <si>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</si>
  <si>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</si>
  <si>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</si>
  <si>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</si>
  <si>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</si>
  <si>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</si>
  <si>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</si>
  <si>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</si>
  <si>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</si>
  <si>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</si>
  <si>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</si>
  <si>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</si>
  <si>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</si>
  <si>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</si>
  <si>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</si>
  <si>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</si>
  <si>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</si>
  <si>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</si>
  <si>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</si>
  <si>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</si>
  <si>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</si>
  <si>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</si>
  <si>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</si>
  <si>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</si>
  <si>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</si>
  <si>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</si>
  <si>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</si>
  <si>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</si>
  <si>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</si>
  <si>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</si>
  <si>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</si>
  <si>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</si>
  <si>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</si>
  <si>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</si>
  <si>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</si>
  <si>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</si>
  <si>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</si>
  <si>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</si>
  <si>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</si>
  <si>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</si>
  <si>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</si>
  <si>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</si>
  <si>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</si>
  <si>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</si>
  <si>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</si>
  <si>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</si>
  <si>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</si>
  <si>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</si>
  <si>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</si>
  <si>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</si>
  <si>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</si>
  <si>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</si>
  <si>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</si>
  <si>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</si>
  <si>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</si>
  <si>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</si>
  <si>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</si>
  <si>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</si>
  <si>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</si>
  <si>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</si>
  <si>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</si>
  <si>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</si>
  <si>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</si>
  <si>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</si>
  <si>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</si>
  <si>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</si>
  <si>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</si>
  <si>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</si>
  <si>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</si>
  <si>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</si>
  <si>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</si>
  <si>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</si>
  <si>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</si>
  <si>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</si>
  <si>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</si>
  <si>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</si>
  <si>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</si>
  <si>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</si>
  <si>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</si>
  <si>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</si>
  <si>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</si>
  <si>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</si>
  <si>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</si>
  <si>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</si>
  <si>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</si>
  <si>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</si>
  <si>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</si>
  <si>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</si>
  <si>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</si>
  <si>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</si>
  <si>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</si>
  <si>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</si>
  <si>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</si>
  <si>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</si>
  <si>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</si>
  <si>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</si>
  <si>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</si>
  <si>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</si>
  <si>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</si>
  <si>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</si>
  <si>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</si>
  <si>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</si>
  <si>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</si>
  <si>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</si>
  <si>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</si>
  <si>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</si>
  <si>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</si>
  <si>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</si>
  <si>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</si>
  <si>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</si>
  <si>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</si>
  <si>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</si>
  <si>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</si>
  <si>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</si>
  <si>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</si>
  <si>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</si>
  <si>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</si>
  <si>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</si>
  <si>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</si>
  <si>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</si>
  <si>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</si>
  <si>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</si>
  <si>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</si>
  <si>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</si>
  <si>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</si>
  <si>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</si>
  <si>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</si>
  <si>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</si>
  <si>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</si>
  <si>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</si>
  <si>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</si>
  <si>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</si>
  <si>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</si>
  <si>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</si>
  <si>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</si>
  <si>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</si>
  <si>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</si>
  <si>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</si>
  <si>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</si>
  <si>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</si>
  <si>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</si>
  <si>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</si>
  <si>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</si>
  <si>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</si>
  <si>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</si>
  <si>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</si>
  <si>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</si>
  <si>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</si>
  <si>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</si>
  <si>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</si>
  <si>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</si>
  <si>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長野県</t>
    <phoneticPr fontId="3"/>
  </si>
  <si>
    <t>20201</t>
    <phoneticPr fontId="3"/>
  </si>
  <si>
    <t>長野市</t>
    <phoneticPr fontId="3"/>
  </si>
  <si>
    <t/>
  </si>
  <si>
    <t>長野県</t>
    <phoneticPr fontId="3"/>
  </si>
  <si>
    <t>20201</t>
    <phoneticPr fontId="3"/>
  </si>
  <si>
    <t>長野県</t>
    <phoneticPr fontId="3"/>
  </si>
  <si>
    <t>長野県</t>
    <phoneticPr fontId="3"/>
  </si>
  <si>
    <t>長野市</t>
    <phoneticPr fontId="3"/>
  </si>
  <si>
    <t>長野市</t>
    <phoneticPr fontId="3"/>
  </si>
  <si>
    <t>20204</t>
    <phoneticPr fontId="3"/>
  </si>
  <si>
    <t>岡谷市</t>
    <phoneticPr fontId="3"/>
  </si>
  <si>
    <t>20204</t>
    <phoneticPr fontId="3"/>
  </si>
  <si>
    <t>岡谷市</t>
    <phoneticPr fontId="3"/>
  </si>
  <si>
    <t>長野県</t>
    <phoneticPr fontId="3"/>
  </si>
  <si>
    <t>20206</t>
    <phoneticPr fontId="3"/>
  </si>
  <si>
    <t>諏訪市</t>
    <phoneticPr fontId="3"/>
  </si>
  <si>
    <t>20206</t>
    <phoneticPr fontId="3"/>
  </si>
  <si>
    <t>20214</t>
    <phoneticPr fontId="3"/>
  </si>
  <si>
    <t>茅野市</t>
    <phoneticPr fontId="3"/>
  </si>
  <si>
    <t>20214</t>
    <phoneticPr fontId="3"/>
  </si>
  <si>
    <t>20214</t>
    <phoneticPr fontId="3"/>
  </si>
  <si>
    <t>20382</t>
    <phoneticPr fontId="3"/>
  </si>
  <si>
    <t>辰野町</t>
    <phoneticPr fontId="3"/>
  </si>
  <si>
    <t>20382</t>
    <phoneticPr fontId="3"/>
  </si>
  <si>
    <t>辰野町</t>
    <phoneticPr fontId="3"/>
  </si>
  <si>
    <t>20422</t>
    <phoneticPr fontId="3"/>
  </si>
  <si>
    <t>上松町</t>
    <phoneticPr fontId="3"/>
  </si>
  <si>
    <t>上松町</t>
    <phoneticPr fontId="3"/>
  </si>
  <si>
    <t>20000</t>
    <phoneticPr fontId="3"/>
  </si>
  <si>
    <t>-</t>
    <phoneticPr fontId="3"/>
  </si>
  <si>
    <t>20000</t>
    <phoneticPr fontId="3"/>
  </si>
  <si>
    <t>合計</t>
    <phoneticPr fontId="3"/>
  </si>
  <si>
    <t>長野県</t>
    <phoneticPr fontId="3"/>
  </si>
  <si>
    <t>20000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</si>
</sst>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229</v>
      </c>
      <c r="C7" s="78" t="s">
        <v>192</v>
      </c>
      <c r="D7" s="79">
        <f>SUM($D$8:$D$13)</f>
        <v>3056598</v>
      </c>
      <c r="E7" s="79">
        <f>SUM($E$8:$E$13)</f>
        <v>2954161</v>
      </c>
      <c r="F7" s="79">
        <f>SUM($F$8:$F$13)</f>
        <v>1508461</v>
      </c>
      <c r="G7" s="79">
        <f>SUM($G$8:$G$13)</f>
        <v>0</v>
      </c>
      <c r="H7" s="79">
        <f>SUM($H$8:$H$13)</f>
        <v>1445700</v>
      </c>
      <c r="I7" s="79">
        <f>SUM($I$8:$I$13)</f>
        <v>0</v>
      </c>
      <c r="J7" s="93" t="s">
        <v>230</v>
      </c>
      <c r="K7" s="79">
        <f>SUM($K$8:$K$13)</f>
        <v>0</v>
      </c>
      <c r="L7" s="79">
        <f>SUM($L$8:$L$13)</f>
        <v>102437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93" t="s">
        <v>230</v>
      </c>
      <c r="T7" s="79">
        <f>SUM($T$8:$T$13)</f>
        <v>0</v>
      </c>
      <c r="U7" s="79">
        <f>SUM($U$8:$U$13)</f>
        <v>0</v>
      </c>
      <c r="V7" s="79">
        <f>SUM($V$8:$V$13)</f>
        <v>3056598</v>
      </c>
      <c r="W7" s="79">
        <f>SUM($W$8:$W$13)</f>
        <v>2954161</v>
      </c>
      <c r="X7" s="79">
        <f>SUM($X$8:$X$13)</f>
        <v>1508461</v>
      </c>
      <c r="Y7" s="79">
        <f>SUM($Y$8:$Y$13)</f>
        <v>0</v>
      </c>
      <c r="Z7" s="79">
        <f>SUM($Z$8:$Z$13)</f>
        <v>1445700</v>
      </c>
      <c r="AA7" s="79">
        <f>SUM($AA$8:$AA$13)</f>
        <v>0</v>
      </c>
      <c r="AB7" s="93" t="s">
        <v>230</v>
      </c>
      <c r="AC7" s="79">
        <f>SUM($AC$8:$AC$13)</f>
        <v>0</v>
      </c>
      <c r="AD7" s="79">
        <f>SUM($AD$8:$AD$13)</f>
        <v>102437</v>
      </c>
      <c r="AE7" s="79">
        <f>SUM($AE$8:$AE$13)</f>
        <v>5627</v>
      </c>
      <c r="AF7" s="79">
        <f>SUM($AF$8:$AF$13)</f>
        <v>5627</v>
      </c>
      <c r="AG7" s="79">
        <f>SUM($AG$8:$AG$13)</f>
        <v>0</v>
      </c>
      <c r="AH7" s="79">
        <f>SUM($AH$8:$AH$13)</f>
        <v>5071</v>
      </c>
      <c r="AI7" s="79">
        <f>SUM($AI$8:$AI$13)</f>
        <v>0</v>
      </c>
      <c r="AJ7" s="79">
        <f>SUM($AJ$8:$AJ$13)</f>
        <v>556</v>
      </c>
      <c r="AK7" s="79">
        <f>SUM($AK$8:$AK$13)</f>
        <v>0</v>
      </c>
      <c r="AL7" s="79">
        <f>SUM($AL$8:$AL$13)</f>
        <v>0</v>
      </c>
      <c r="AM7" s="79">
        <f>SUM($AM$8:$AM$13)</f>
        <v>3030047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832</v>
      </c>
      <c r="AT7" s="79">
        <f>SUM($AT$8:$AT$13)</f>
        <v>832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3029215</v>
      </c>
      <c r="AY7" s="79">
        <f>SUM($AY$8:$AY$13)</f>
        <v>176637</v>
      </c>
      <c r="AZ7" s="79">
        <f>SUM($AZ$8:$AZ$13)</f>
        <v>96427</v>
      </c>
      <c r="BA7" s="79">
        <f>SUM($BA$8:$BA$13)</f>
        <v>446814</v>
      </c>
      <c r="BB7" s="79">
        <f>SUM($BB$8:$BB$13)</f>
        <v>2309337</v>
      </c>
      <c r="BC7" s="79">
        <f>SUM($BC$8:$BC$13)</f>
        <v>0</v>
      </c>
      <c r="BD7" s="79">
        <f>SUM($BD$8:$BD$13)</f>
        <v>0</v>
      </c>
      <c r="BE7" s="79">
        <f>SUM($BE$8:$BE$13)</f>
        <v>20924</v>
      </c>
      <c r="BF7" s="79">
        <f>SUM($BF$8:$BF$13)</f>
        <v>3056598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79">
        <f>SUM($BN$8:$BN$13)</f>
        <v>0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79">
        <f>SUM($CE$8:$CE$13)</f>
        <v>0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5627</v>
      </c>
      <c r="CJ7" s="79">
        <f>SUM($CJ$8:$CJ$13)</f>
        <v>5627</v>
      </c>
      <c r="CK7" s="79">
        <f>SUM($CK$8:$CK$13)</f>
        <v>0</v>
      </c>
      <c r="CL7" s="79">
        <f>SUM($CL$8:$CL$13)</f>
        <v>5071</v>
      </c>
      <c r="CM7" s="79">
        <f>SUM($CM$8:$CM$13)</f>
        <v>0</v>
      </c>
      <c r="CN7" s="79">
        <f>SUM($CN$8:$CN$13)</f>
        <v>556</v>
      </c>
      <c r="CO7" s="79">
        <f>SUM($CO$8:$CO$13)</f>
        <v>0</v>
      </c>
      <c r="CP7" s="79">
        <f>SUM($CP$8:$CP$13)</f>
        <v>0</v>
      </c>
      <c r="CQ7" s="79">
        <f>SUM($CQ$8:$CQ$13)</f>
        <v>3030047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832</v>
      </c>
      <c r="CX7" s="79">
        <f>SUM($CX$8:$CX$13)</f>
        <v>832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3029215</v>
      </c>
      <c r="DC7" s="79">
        <f>SUM($DC$8:$DC$13)</f>
        <v>176637</v>
      </c>
      <c r="DD7" s="79">
        <f>SUM($DD$8:$DD$13)</f>
        <v>96427</v>
      </c>
      <c r="DE7" s="79">
        <f>SUM($DE$8:$DE$13)</f>
        <v>446814</v>
      </c>
      <c r="DF7" s="79">
        <f>SUM($DF$8:$DF$13)</f>
        <v>2309337</v>
      </c>
      <c r="DG7" s="79">
        <f>SUM($DG$8:$DG$13)</f>
        <v>0</v>
      </c>
      <c r="DH7" s="79">
        <f>SUM($DH$8:$DH$13)</f>
        <v>0</v>
      </c>
      <c r="DI7" s="79">
        <f>SUM($DI$8:$DI$13)</f>
        <v>20924</v>
      </c>
      <c r="DJ7" s="79">
        <f>SUM($DJ$8:$DJ$13)</f>
        <v>3056598</v>
      </c>
    </row>
    <row r="8" spans="1:114" s="8" customFormat="1" ht="12" customHeight="1">
      <c r="A8" s="80" t="s">
        <v>207</v>
      </c>
      <c r="B8" s="83" t="s">
        <v>201</v>
      </c>
      <c r="C8" s="80" t="s">
        <v>208</v>
      </c>
      <c r="D8" s="84">
        <f>SUM(E8,+L8)</f>
        <v>2963403</v>
      </c>
      <c r="E8" s="84">
        <f>SUM(F8:I8)+K8</f>
        <v>2891721</v>
      </c>
      <c r="F8" s="84">
        <v>1446021</v>
      </c>
      <c r="G8" s="84">
        <v>0</v>
      </c>
      <c r="H8" s="84">
        <v>1445700</v>
      </c>
      <c r="I8" s="84">
        <v>0</v>
      </c>
      <c r="J8" s="94" t="s">
        <v>193</v>
      </c>
      <c r="K8" s="84">
        <v>0</v>
      </c>
      <c r="L8" s="84">
        <v>71682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2963403</v>
      </c>
      <c r="W8" s="84">
        <v>2891721</v>
      </c>
      <c r="X8" s="84">
        <v>1446021</v>
      </c>
      <c r="Y8" s="84">
        <v>0</v>
      </c>
      <c r="Z8" s="84">
        <v>1445700</v>
      </c>
      <c r="AA8" s="84">
        <v>0</v>
      </c>
      <c r="AB8" s="94" t="s">
        <v>193</v>
      </c>
      <c r="AC8" s="84">
        <v>0</v>
      </c>
      <c r="AD8" s="84">
        <v>71682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2963403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2963403</v>
      </c>
      <c r="AY8" s="84">
        <v>128314</v>
      </c>
      <c r="AZ8" s="84">
        <v>89338</v>
      </c>
      <c r="BA8" s="84">
        <v>442264</v>
      </c>
      <c r="BB8" s="84">
        <v>2303487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2963403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84">
        <f t="shared" ref="CP8:CP13" si="7">SUM(AL8,+BN8)</f>
        <v>0</v>
      </c>
      <c r="CQ8" s="84">
        <f t="shared" ref="CQ8:CQ13" si="8">SUM(AM8,+BO8)</f>
        <v>2963403</v>
      </c>
      <c r="CR8" s="84">
        <f t="shared" ref="CR8:CR13" si="9">SUM(AN8,+BP8)</f>
        <v>0</v>
      </c>
      <c r="CS8" s="84">
        <f t="shared" ref="CS8:CS13" si="10">SUM(AO8,+BQ8)</f>
        <v>0</v>
      </c>
      <c r="CT8" s="84">
        <f t="shared" ref="CT8:CT13" si="11">SUM(AP8,+BR8)</f>
        <v>0</v>
      </c>
      <c r="CU8" s="84">
        <f t="shared" ref="CU8:CU13" si="12">SUM(AQ8,+BS8)</f>
        <v>0</v>
      </c>
      <c r="CV8" s="84">
        <f t="shared" ref="CV8:CV13" si="13">SUM(AR8,+BT8)</f>
        <v>0</v>
      </c>
      <c r="CW8" s="84">
        <f t="shared" ref="CW8:CW13" si="14">SUM(AS8,+BU8)</f>
        <v>0</v>
      </c>
      <c r="CX8" s="84">
        <f t="shared" ref="CX8:CX13" si="15">SUM(AT8,+BV8)</f>
        <v>0</v>
      </c>
      <c r="CY8" s="84">
        <f t="shared" ref="CY8:CY13" si="16">SUM(AU8,+BW8)</f>
        <v>0</v>
      </c>
      <c r="CZ8" s="84">
        <f t="shared" ref="CZ8:CZ13" si="17">SUM(AV8,+BX8)</f>
        <v>0</v>
      </c>
      <c r="DA8" s="84">
        <f t="shared" ref="DA8:DA13" si="18">SUM(AW8,+BY8)</f>
        <v>0</v>
      </c>
      <c r="DB8" s="84">
        <f t="shared" ref="DB8:DB13" si="19">SUM(AX8,+BZ8)</f>
        <v>2963403</v>
      </c>
      <c r="DC8" s="84">
        <f t="shared" ref="DC8:DC13" si="20">SUM(AY8,+CA8)</f>
        <v>128314</v>
      </c>
      <c r="DD8" s="84">
        <f t="shared" ref="DD8:DD13" si="21">SUM(AZ8,+CB8)</f>
        <v>89338</v>
      </c>
      <c r="DE8" s="84">
        <f t="shared" ref="DE8:DE13" si="22">SUM(BA8,+CC8)</f>
        <v>442264</v>
      </c>
      <c r="DF8" s="84">
        <f t="shared" ref="DF8:DF13" si="23">SUM(BB8,+CD8)</f>
        <v>2303487</v>
      </c>
      <c r="DG8" s="84">
        <f t="shared" ref="DG8:DG13" si="24">SUM(BC8,+CE8)</f>
        <v>0</v>
      </c>
      <c r="DH8" s="84">
        <f t="shared" ref="DH8:DH13" si="25">SUM(BD8,+CF8)</f>
        <v>0</v>
      </c>
      <c r="DI8" s="84">
        <f t="shared" ref="DI8:DI13" si="26">SUM(BE8,+CG8)</f>
        <v>0</v>
      </c>
      <c r="DJ8" s="84">
        <f t="shared" ref="DJ8:DJ13" si="27">SUM(BF8,+CH8)</f>
        <v>2963403</v>
      </c>
    </row>
    <row r="9" spans="1:114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10788</v>
      </c>
      <c r="E9" s="84">
        <f>SUM(F9:I9)+K9</f>
        <v>5394</v>
      </c>
      <c r="F9" s="84">
        <v>5394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5394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10788</v>
      </c>
      <c r="W9" s="84">
        <v>5394</v>
      </c>
      <c r="X9" s="84">
        <v>5394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5394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10788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10788</v>
      </c>
      <c r="AY9" s="84">
        <v>10788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10788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10788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10788</v>
      </c>
      <c r="DC9" s="84">
        <f t="shared" si="20"/>
        <v>10788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10788</v>
      </c>
    </row>
    <row r="10" spans="1:114" s="8" customFormat="1" ht="12" customHeight="1">
      <c r="A10" s="80" t="s">
        <v>214</v>
      </c>
      <c r="B10" s="83" t="s">
        <v>215</v>
      </c>
      <c r="C10" s="80" t="s">
        <v>216</v>
      </c>
      <c r="D10" s="84">
        <f>SUM(E10,+L10)</f>
        <v>7310</v>
      </c>
      <c r="E10" s="84">
        <f>SUM(F10:I10)+K10</f>
        <v>3245</v>
      </c>
      <c r="F10" s="84">
        <v>3245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4065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7310</v>
      </c>
      <c r="W10" s="84">
        <v>3245</v>
      </c>
      <c r="X10" s="84">
        <v>3245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4065</v>
      </c>
      <c r="AE10" s="84">
        <f>SUM(AF10,+AK10)</f>
        <v>556</v>
      </c>
      <c r="AF10" s="84">
        <f>SUM(AG10:AJ10)</f>
        <v>556</v>
      </c>
      <c r="AG10" s="84">
        <v>0</v>
      </c>
      <c r="AH10" s="84">
        <v>0</v>
      </c>
      <c r="AI10" s="84">
        <v>0</v>
      </c>
      <c r="AJ10" s="84">
        <v>556</v>
      </c>
      <c r="AK10" s="84">
        <v>0</v>
      </c>
      <c r="AL10" s="84">
        <f>組合分担金内訳!D10</f>
        <v>0</v>
      </c>
      <c r="AM10" s="84">
        <f>SUM(AN10,AS10,AW10,AX10,BD10)</f>
        <v>6422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6422</v>
      </c>
      <c r="AY10" s="84">
        <v>236</v>
      </c>
      <c r="AZ10" s="84">
        <v>5363</v>
      </c>
      <c r="BA10" s="84">
        <v>0</v>
      </c>
      <c r="BB10" s="84">
        <v>823</v>
      </c>
      <c r="BC10" s="84">
        <f>組合分担金内訳!E10</f>
        <v>0</v>
      </c>
      <c r="BD10" s="84">
        <v>0</v>
      </c>
      <c r="BE10" s="84">
        <v>332</v>
      </c>
      <c r="BF10" s="84">
        <f>SUM(AE10,+AM10,+BE10)</f>
        <v>7310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556</v>
      </c>
      <c r="CJ10" s="84">
        <f t="shared" si="1"/>
        <v>556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556</v>
      </c>
      <c r="CO10" s="84">
        <f t="shared" si="6"/>
        <v>0</v>
      </c>
      <c r="CP10" s="84">
        <f t="shared" si="7"/>
        <v>0</v>
      </c>
      <c r="CQ10" s="84">
        <f t="shared" si="8"/>
        <v>6422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6422</v>
      </c>
      <c r="DC10" s="84">
        <f t="shared" si="20"/>
        <v>236</v>
      </c>
      <c r="DD10" s="84">
        <f t="shared" si="21"/>
        <v>5363</v>
      </c>
      <c r="DE10" s="84">
        <f t="shared" si="22"/>
        <v>0</v>
      </c>
      <c r="DF10" s="84">
        <f t="shared" si="23"/>
        <v>823</v>
      </c>
      <c r="DG10" s="84">
        <f t="shared" si="24"/>
        <v>0</v>
      </c>
      <c r="DH10" s="84">
        <f t="shared" si="25"/>
        <v>0</v>
      </c>
      <c r="DI10" s="84">
        <f t="shared" si="26"/>
        <v>332</v>
      </c>
      <c r="DJ10" s="84">
        <f t="shared" si="27"/>
        <v>7310</v>
      </c>
    </row>
    <row r="11" spans="1:114" s="8" customFormat="1" ht="12" customHeight="1">
      <c r="A11" s="80" t="s">
        <v>200</v>
      </c>
      <c r="B11" s="83" t="s">
        <v>218</v>
      </c>
      <c r="C11" s="80" t="s">
        <v>219</v>
      </c>
      <c r="D11" s="84">
        <f>SUM(E11,+L11)</f>
        <v>50328</v>
      </c>
      <c r="E11" s="84">
        <f>SUM(F11:I11)+K11</f>
        <v>41417</v>
      </c>
      <c r="F11" s="84">
        <v>41417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8911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50328</v>
      </c>
      <c r="W11" s="84">
        <v>41417</v>
      </c>
      <c r="X11" s="84">
        <v>41417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8911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29736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832</v>
      </c>
      <c r="AT11" s="84">
        <v>832</v>
      </c>
      <c r="AU11" s="84">
        <v>0</v>
      </c>
      <c r="AV11" s="84">
        <v>0</v>
      </c>
      <c r="AW11" s="84">
        <v>0</v>
      </c>
      <c r="AX11" s="84">
        <f>SUM(AY11:BB11)</f>
        <v>28904</v>
      </c>
      <c r="AY11" s="84">
        <v>28904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20592</v>
      </c>
      <c r="BF11" s="84">
        <f>SUM(AE11,+AM11,+BE11)</f>
        <v>50328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29736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832</v>
      </c>
      <c r="CX11" s="84">
        <f t="shared" si="15"/>
        <v>832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28904</v>
      </c>
      <c r="DC11" s="84">
        <f t="shared" si="20"/>
        <v>28904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20592</v>
      </c>
      <c r="DJ11" s="84">
        <f t="shared" si="27"/>
        <v>50328</v>
      </c>
    </row>
    <row r="12" spans="1:114" s="8" customFormat="1" ht="12" customHeight="1">
      <c r="A12" s="80" t="s">
        <v>206</v>
      </c>
      <c r="B12" s="83" t="s">
        <v>222</v>
      </c>
      <c r="C12" s="80" t="s">
        <v>223</v>
      </c>
      <c r="D12" s="84">
        <f>SUM(E12,+L12)</f>
        <v>16739</v>
      </c>
      <c r="E12" s="84">
        <f>SUM(F12:I12)+K12</f>
        <v>8369</v>
      </c>
      <c r="F12" s="84">
        <v>8369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8370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16739</v>
      </c>
      <c r="W12" s="84">
        <v>8369</v>
      </c>
      <c r="X12" s="84">
        <v>8369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8370</v>
      </c>
      <c r="AE12" s="84">
        <f>SUM(AF12,+AK12)</f>
        <v>5071</v>
      </c>
      <c r="AF12" s="84">
        <f>SUM(AG12:AJ12)</f>
        <v>5071</v>
      </c>
      <c r="AG12" s="84">
        <v>0</v>
      </c>
      <c r="AH12" s="84">
        <v>5071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11668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11668</v>
      </c>
      <c r="AY12" s="84">
        <v>7207</v>
      </c>
      <c r="AZ12" s="84">
        <v>0</v>
      </c>
      <c r="BA12" s="84">
        <v>4461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16739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5071</v>
      </c>
      <c r="CJ12" s="84">
        <f t="shared" si="1"/>
        <v>5071</v>
      </c>
      <c r="CK12" s="84">
        <f t="shared" si="2"/>
        <v>0</v>
      </c>
      <c r="CL12" s="84">
        <f t="shared" si="3"/>
        <v>5071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11668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11668</v>
      </c>
      <c r="DC12" s="84">
        <f t="shared" si="20"/>
        <v>7207</v>
      </c>
      <c r="DD12" s="84">
        <f t="shared" si="21"/>
        <v>0</v>
      </c>
      <c r="DE12" s="84">
        <f t="shared" si="22"/>
        <v>4461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16739</v>
      </c>
    </row>
    <row r="13" spans="1:114" s="8" customFormat="1" ht="12" customHeight="1">
      <c r="A13" s="80" t="s">
        <v>204</v>
      </c>
      <c r="B13" s="83" t="s">
        <v>226</v>
      </c>
      <c r="C13" s="80" t="s">
        <v>227</v>
      </c>
      <c r="D13" s="84">
        <f>SUM(E13,+L13)</f>
        <v>8030</v>
      </c>
      <c r="E13" s="84">
        <f>SUM(F13:I13)+K13</f>
        <v>4015</v>
      </c>
      <c r="F13" s="84">
        <v>4015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4015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8030</v>
      </c>
      <c r="W13" s="84">
        <v>4015</v>
      </c>
      <c r="X13" s="84">
        <v>4015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4015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8030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8030</v>
      </c>
      <c r="AY13" s="84">
        <v>1188</v>
      </c>
      <c r="AZ13" s="84">
        <v>1726</v>
      </c>
      <c r="BA13" s="84">
        <v>89</v>
      </c>
      <c r="BB13" s="84">
        <v>5027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8030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8030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8030</v>
      </c>
      <c r="DC13" s="84">
        <f t="shared" si="20"/>
        <v>1188</v>
      </c>
      <c r="DD13" s="84">
        <f t="shared" si="21"/>
        <v>1726</v>
      </c>
      <c r="DE13" s="84">
        <f t="shared" si="22"/>
        <v>89</v>
      </c>
      <c r="DF13" s="84">
        <f t="shared" si="23"/>
        <v>5027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8030</v>
      </c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4:DJ995">
    <cfRule type="expression" dxfId="35" priority="9" stopIfTrue="1">
      <formula>$A14&lt;&gt;""</formula>
    </cfRule>
  </conditionalFormatting>
  <conditionalFormatting sqref="A7:DJ7">
    <cfRule type="expression" dxfId="34" priority="1" stopIfTrue="1">
      <formula>$A7&lt;&gt;""</formula>
    </cfRule>
  </conditionalFormatting>
  <conditionalFormatting sqref="A8:DJ8">
    <cfRule type="expression" dxfId="33" priority="7" stopIfTrue="1">
      <formula>$A8&lt;&gt;""</formula>
    </cfRule>
  </conditionalFormatting>
  <conditionalFormatting sqref="A9:DJ9">
    <cfRule type="expression" dxfId="32" priority="6" stopIfTrue="1">
      <formula>$A9&lt;&gt;""</formula>
    </cfRule>
  </conditionalFormatting>
  <conditionalFormatting sqref="A10:DJ10">
    <cfRule type="expression" dxfId="31" priority="5" stopIfTrue="1">
      <formula>$A10&lt;&gt;""</formula>
    </cfRule>
  </conditionalFormatting>
  <conditionalFormatting sqref="A11:DJ11">
    <cfRule type="expression" dxfId="30" priority="4" stopIfTrue="1">
      <formula>$A11&lt;&gt;""</formula>
    </cfRule>
  </conditionalFormatting>
  <conditionalFormatting sqref="A12:DJ12">
    <cfRule type="expression" dxfId="29" priority="3" stopIfTrue="1">
      <formula>$A12&lt;&gt;""</formula>
    </cfRule>
  </conditionalFormatting>
  <conditionalFormatting sqref="A13:DJ13">
    <cfRule type="expression" dxfId="28" priority="2" stopIfTrue="1">
      <formula>$A13&lt;&gt;""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2" man="1"/>
    <brk id="21" min="1" max="12" man="1"/>
    <brk id="30" min="1" max="12" man="1"/>
    <brk id="38" min="1" max="12" man="1"/>
    <brk id="58" min="1" max="12" man="1"/>
    <brk id="66" min="1" max="12" man="1"/>
    <brk id="86" min="1" max="12" man="1"/>
    <brk id="94" min="1" max="1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231</v>
      </c>
      <c r="C7" s="78" t="s">
        <v>192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193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230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230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230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193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193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27" priority="9" stopIfTrue="1">
      <formula>$A8&lt;&gt;""</formula>
    </cfRule>
  </conditionalFormatting>
  <conditionalFormatting sqref="A7:DJ7">
    <cfRule type="expression" dxfId="2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231</v>
      </c>
      <c r="C7" s="78" t="s">
        <v>192</v>
      </c>
      <c r="D7" s="79">
        <f>SUM($D$8:$D$13)</f>
        <v>3056598</v>
      </c>
      <c r="E7" s="79">
        <f>SUM($E$8:$E$13)</f>
        <v>2954161</v>
      </c>
      <c r="F7" s="79">
        <f>SUM($F$8:$F$13)</f>
        <v>1508461</v>
      </c>
      <c r="G7" s="79">
        <f>SUM($G$8:$G$13)</f>
        <v>0</v>
      </c>
      <c r="H7" s="79">
        <f>SUM($H$8:$H$13)</f>
        <v>1445700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102437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3056598</v>
      </c>
      <c r="W7" s="79">
        <f>SUM($W$8:$W$13)</f>
        <v>2954161</v>
      </c>
      <c r="X7" s="79">
        <f>SUM($X$8:$X$13)</f>
        <v>1508461</v>
      </c>
      <c r="Y7" s="79">
        <f>SUM($Y$8:$Y$13)</f>
        <v>0</v>
      </c>
      <c r="Z7" s="79">
        <f>SUM($Z$8:$Z$13)</f>
        <v>1445700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102437</v>
      </c>
    </row>
    <row r="8" spans="1:30" s="8" customFormat="1" ht="12" customHeight="1">
      <c r="A8" s="80" t="s">
        <v>200</v>
      </c>
      <c r="B8" s="83" t="s">
        <v>205</v>
      </c>
      <c r="C8" s="80" t="s">
        <v>202</v>
      </c>
      <c r="D8" s="84">
        <f>SUM(E8,+L8)</f>
        <v>2963403</v>
      </c>
      <c r="E8" s="84">
        <v>2891721</v>
      </c>
      <c r="F8" s="84">
        <v>1446021</v>
      </c>
      <c r="G8" s="84">
        <v>0</v>
      </c>
      <c r="H8" s="84">
        <v>1445700</v>
      </c>
      <c r="I8" s="84">
        <v>0</v>
      </c>
      <c r="J8" s="94">
        <v>0</v>
      </c>
      <c r="K8" s="84">
        <v>0</v>
      </c>
      <c r="L8" s="84">
        <v>71682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2963403</v>
      </c>
      <c r="W8" s="84">
        <v>2891721</v>
      </c>
      <c r="X8" s="84">
        <v>1446021</v>
      </c>
      <c r="Y8" s="84">
        <v>0</v>
      </c>
      <c r="Z8" s="84">
        <v>1445700</v>
      </c>
      <c r="AA8" s="84">
        <v>0</v>
      </c>
      <c r="AB8" s="94">
        <v>0</v>
      </c>
      <c r="AC8" s="84">
        <v>0</v>
      </c>
      <c r="AD8" s="84">
        <v>71682</v>
      </c>
    </row>
    <row r="9" spans="1:30" s="8" customFormat="1" ht="12" customHeight="1">
      <c r="A9" s="80" t="s">
        <v>206</v>
      </c>
      <c r="B9" s="83" t="s">
        <v>212</v>
      </c>
      <c r="C9" s="80" t="s">
        <v>211</v>
      </c>
      <c r="D9" s="84">
        <f>SUM(E9,+L9)</f>
        <v>10788</v>
      </c>
      <c r="E9" s="84">
        <v>5394</v>
      </c>
      <c r="F9" s="84">
        <v>5394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5394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10788</v>
      </c>
      <c r="W9" s="84">
        <v>5394</v>
      </c>
      <c r="X9" s="84">
        <v>5394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5394</v>
      </c>
    </row>
    <row r="10" spans="1:30" s="8" customFormat="1" ht="12" customHeight="1">
      <c r="A10" s="80" t="s">
        <v>200</v>
      </c>
      <c r="B10" s="83" t="s">
        <v>217</v>
      </c>
      <c r="C10" s="80" t="s">
        <v>216</v>
      </c>
      <c r="D10" s="84">
        <f>SUM(E10,+L10)</f>
        <v>7310</v>
      </c>
      <c r="E10" s="84">
        <v>3245</v>
      </c>
      <c r="F10" s="84">
        <v>3245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4065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7310</v>
      </c>
      <c r="W10" s="84">
        <v>3245</v>
      </c>
      <c r="X10" s="84">
        <v>3245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4065</v>
      </c>
    </row>
    <row r="11" spans="1:30" s="8" customFormat="1" ht="12" customHeight="1">
      <c r="A11" s="80" t="s">
        <v>204</v>
      </c>
      <c r="B11" s="83" t="s">
        <v>220</v>
      </c>
      <c r="C11" s="80" t="s">
        <v>219</v>
      </c>
      <c r="D11" s="84">
        <f>SUM(E11,+L11)</f>
        <v>50328</v>
      </c>
      <c r="E11" s="84">
        <v>41417</v>
      </c>
      <c r="F11" s="84">
        <v>41417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8911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50328</v>
      </c>
      <c r="W11" s="84">
        <v>41417</v>
      </c>
      <c r="X11" s="84">
        <v>41417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8911</v>
      </c>
    </row>
    <row r="12" spans="1:30" s="8" customFormat="1" ht="12" customHeight="1">
      <c r="A12" s="80" t="s">
        <v>200</v>
      </c>
      <c r="B12" s="83" t="s">
        <v>224</v>
      </c>
      <c r="C12" s="80" t="s">
        <v>225</v>
      </c>
      <c r="D12" s="84">
        <f>SUM(E12,+L12)</f>
        <v>16739</v>
      </c>
      <c r="E12" s="84">
        <v>8369</v>
      </c>
      <c r="F12" s="84">
        <v>8369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8370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16739</v>
      </c>
      <c r="W12" s="84">
        <v>8369</v>
      </c>
      <c r="X12" s="84">
        <v>8369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8370</v>
      </c>
    </row>
    <row r="13" spans="1:30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8030</v>
      </c>
      <c r="E13" s="84">
        <v>4015</v>
      </c>
      <c r="F13" s="84">
        <v>4015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4015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8030</v>
      </c>
      <c r="W13" s="84">
        <v>4015</v>
      </c>
      <c r="X13" s="84">
        <v>4015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4015</v>
      </c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4:AD995">
    <cfRule type="expression" dxfId="25" priority="9" stopIfTrue="1">
      <formula>$A14&lt;&gt;""</formula>
    </cfRule>
  </conditionalFormatting>
  <conditionalFormatting sqref="A13:AD13">
    <cfRule type="expression" dxfId="24" priority="2" stopIfTrue="1">
      <formula>$A13&lt;&gt;""</formula>
    </cfRule>
  </conditionalFormatting>
  <conditionalFormatting sqref="A8:AD8">
    <cfRule type="expression" dxfId="23" priority="7" stopIfTrue="1">
      <formula>$A8&lt;&gt;""</formula>
    </cfRule>
  </conditionalFormatting>
  <conditionalFormatting sqref="A9:AD9">
    <cfRule type="expression" dxfId="22" priority="6" stopIfTrue="1">
      <formula>$A9&lt;&gt;""</formula>
    </cfRule>
  </conditionalFormatting>
  <conditionalFormatting sqref="A10:AD10">
    <cfRule type="expression" dxfId="21" priority="5" stopIfTrue="1">
      <formula>$A10&lt;&gt;""</formula>
    </cfRule>
  </conditionalFormatting>
  <conditionalFormatting sqref="A11:AD11">
    <cfRule type="expression" dxfId="20" priority="4" stopIfTrue="1">
      <formula>$A11&lt;&gt;""</formula>
    </cfRule>
  </conditionalFormatting>
  <conditionalFormatting sqref="A12:AD12">
    <cfRule type="expression" dxfId="19" priority="3" stopIfTrue="1">
      <formula>$A12&lt;&gt;""</formula>
    </cfRule>
  </conditionalFormatting>
  <conditionalFormatting sqref="A7:AD7">
    <cfRule type="expression" dxfId="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2" man="1"/>
    <brk id="21" min="1" max="1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231</v>
      </c>
      <c r="C7" s="78" t="s">
        <v>232</v>
      </c>
      <c r="D7" s="79">
        <f>SUM($D$8:$D$13)</f>
        <v>5627</v>
      </c>
      <c r="E7" s="79">
        <f>SUM($E$8:$E$13)</f>
        <v>5627</v>
      </c>
      <c r="F7" s="79">
        <f>SUM($F$8:$F$13)</f>
        <v>0</v>
      </c>
      <c r="G7" s="79">
        <f>SUM($G$8:$G$13)</f>
        <v>5071</v>
      </c>
      <c r="H7" s="79">
        <f>SUM($H$8:$H$13)</f>
        <v>0</v>
      </c>
      <c r="I7" s="79">
        <f>SUM($I$8:$I$13)</f>
        <v>556</v>
      </c>
      <c r="J7" s="79">
        <f>SUM($J$8:$J$13)</f>
        <v>0</v>
      </c>
      <c r="K7" s="79">
        <f>SUM($K$8:$K$13)</f>
        <v>0</v>
      </c>
      <c r="L7" s="79">
        <f>SUM($L$8:$L$13)</f>
        <v>3030047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832</v>
      </c>
      <c r="S7" s="79">
        <f>SUM($S$8:$S$13)</f>
        <v>832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3029215</v>
      </c>
      <c r="X7" s="79">
        <f>SUM($X$8:$X$13)</f>
        <v>176637</v>
      </c>
      <c r="Y7" s="79">
        <f>SUM($Y$8:$Y$13)</f>
        <v>96427</v>
      </c>
      <c r="Z7" s="79">
        <f>SUM($Z$8:$Z$13)</f>
        <v>446814</v>
      </c>
      <c r="AA7" s="79">
        <f>SUM($AA$8:$AA$13)</f>
        <v>2309337</v>
      </c>
      <c r="AB7" s="79">
        <f>SUM($AB$8:$AB$13)</f>
        <v>0</v>
      </c>
      <c r="AC7" s="79">
        <f>SUM($AC$8:$AC$13)</f>
        <v>0</v>
      </c>
      <c r="AD7" s="79">
        <f>SUM($AD$8:$AD$13)</f>
        <v>20924</v>
      </c>
      <c r="AE7" s="79">
        <f>SUM($AE$8:$AE$13)</f>
        <v>3056598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79">
        <f>SUM($AL$8:$AL$13)</f>
        <v>0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79">
        <f>SUM($BC$8:$BC$13)</f>
        <v>0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5627</v>
      </c>
      <c r="BI7" s="79">
        <f>SUM($BI$8:$BI$13)</f>
        <v>5627</v>
      </c>
      <c r="BJ7" s="79">
        <f>SUM($BJ$8:$BJ$13)</f>
        <v>0</v>
      </c>
      <c r="BK7" s="79">
        <f>SUM($BK$8:$BK$13)</f>
        <v>5071</v>
      </c>
      <c r="BL7" s="79">
        <f>SUM($BL$8:$BL$13)</f>
        <v>0</v>
      </c>
      <c r="BM7" s="79">
        <f>SUM($BM$8:$BM$13)</f>
        <v>556</v>
      </c>
      <c r="BN7" s="79">
        <f>SUM($BN$8:$BN$13)</f>
        <v>0</v>
      </c>
      <c r="BO7" s="79">
        <f>SUM($BO$8:$BO$13)</f>
        <v>0</v>
      </c>
      <c r="BP7" s="79">
        <f>SUM($BP$8:$BP$13)</f>
        <v>3030047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832</v>
      </c>
      <c r="BW7" s="79">
        <f>SUM($BW$8:$BW$13)</f>
        <v>832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3029215</v>
      </c>
      <c r="CB7" s="79">
        <f>SUM($CB$8:$CB$13)</f>
        <v>176637</v>
      </c>
      <c r="CC7" s="79">
        <f>SUM($CC$8:$CC$13)</f>
        <v>96427</v>
      </c>
      <c r="CD7" s="79">
        <f>SUM($CD$8:$CD$13)</f>
        <v>446814</v>
      </c>
      <c r="CE7" s="79">
        <f>SUM($CE$8:$CE$13)</f>
        <v>2309337</v>
      </c>
      <c r="CF7" s="79">
        <f>SUM($CF$8:$CF$13)</f>
        <v>0</v>
      </c>
      <c r="CG7" s="79">
        <f>SUM($CG$8:$CG$13)</f>
        <v>0</v>
      </c>
      <c r="CH7" s="79">
        <f>SUM($CH$8:$CH$13)</f>
        <v>20924</v>
      </c>
      <c r="CI7" s="79">
        <f>SUM($CI$8:$CI$13)</f>
        <v>3056598</v>
      </c>
    </row>
    <row r="8" spans="1:87" s="8" customFormat="1" ht="12" customHeight="1">
      <c r="A8" s="80" t="s">
        <v>200</v>
      </c>
      <c r="B8" s="83" t="s">
        <v>205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2963403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2963403</v>
      </c>
      <c r="X8" s="84">
        <v>128314</v>
      </c>
      <c r="Y8" s="84">
        <v>89338</v>
      </c>
      <c r="Z8" s="84">
        <v>442264</v>
      </c>
      <c r="AA8" s="84">
        <v>2303487</v>
      </c>
      <c r="AB8" s="94">
        <f>組合分担金内訳!E8</f>
        <v>0</v>
      </c>
      <c r="AC8" s="84">
        <v>0</v>
      </c>
      <c r="AD8" s="84">
        <v>0</v>
      </c>
      <c r="AE8" s="84">
        <v>2963403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3" si="0">SUM(D8,AF8)</f>
        <v>0</v>
      </c>
      <c r="BI8" s="84">
        <f t="shared" ref="BI8:BI13" si="1">SUM(E8,AG8)</f>
        <v>0</v>
      </c>
      <c r="BJ8" s="84">
        <f t="shared" ref="BJ8:BJ13" si="2">SUM(F8,AH8)</f>
        <v>0</v>
      </c>
      <c r="BK8" s="84">
        <f t="shared" ref="BK8:BK13" si="3">SUM(G8,AI8)</f>
        <v>0</v>
      </c>
      <c r="BL8" s="84">
        <f t="shared" ref="BL8:BL13" si="4">SUM(H8,AJ8)</f>
        <v>0</v>
      </c>
      <c r="BM8" s="84">
        <f t="shared" ref="BM8:BM13" si="5">SUM(I8,AK8)</f>
        <v>0</v>
      </c>
      <c r="BN8" s="84">
        <f t="shared" ref="BN8:BN13" si="6">SUM(J8,AL8)</f>
        <v>0</v>
      </c>
      <c r="BO8" s="94">
        <f t="shared" ref="BO8:BO13" si="7">SUM(K8,AM8)</f>
        <v>0</v>
      </c>
      <c r="BP8" s="84">
        <f t="shared" ref="BP8:BP13" si="8">SUM(L8,AN8)</f>
        <v>2963403</v>
      </c>
      <c r="BQ8" s="84">
        <f t="shared" ref="BQ8:BQ13" si="9">SUM(M8,AO8)</f>
        <v>0</v>
      </c>
      <c r="BR8" s="84">
        <f t="shared" ref="BR8:BR13" si="10">SUM(N8,AP8)</f>
        <v>0</v>
      </c>
      <c r="BS8" s="84">
        <f t="shared" ref="BS8:BS13" si="11">SUM(O8,AQ8)</f>
        <v>0</v>
      </c>
      <c r="BT8" s="84">
        <f t="shared" ref="BT8:BT13" si="12">SUM(P8,AR8)</f>
        <v>0</v>
      </c>
      <c r="BU8" s="84">
        <f t="shared" ref="BU8:BU13" si="13">SUM(Q8,AS8)</f>
        <v>0</v>
      </c>
      <c r="BV8" s="84">
        <f t="shared" ref="BV8:BV13" si="14">SUM(R8,AT8)</f>
        <v>0</v>
      </c>
      <c r="BW8" s="84">
        <f t="shared" ref="BW8:BW13" si="15">SUM(S8,AU8)</f>
        <v>0</v>
      </c>
      <c r="BX8" s="84">
        <f t="shared" ref="BX8:BX13" si="16">SUM(T8,AV8)</f>
        <v>0</v>
      </c>
      <c r="BY8" s="84">
        <f t="shared" ref="BY8:BY13" si="17">SUM(U8,AW8)</f>
        <v>0</v>
      </c>
      <c r="BZ8" s="84">
        <f t="shared" ref="BZ8:BZ13" si="18">SUM(V8,AX8)</f>
        <v>0</v>
      </c>
      <c r="CA8" s="84">
        <f t="shared" ref="CA8:CA13" si="19">SUM(W8,AY8)</f>
        <v>2963403</v>
      </c>
      <c r="CB8" s="84">
        <f t="shared" ref="CB8:CB13" si="20">SUM(X8,AZ8)</f>
        <v>128314</v>
      </c>
      <c r="CC8" s="84">
        <f t="shared" ref="CC8:CC13" si="21">SUM(Y8,BA8)</f>
        <v>89338</v>
      </c>
      <c r="CD8" s="84">
        <f t="shared" ref="CD8:CD13" si="22">SUM(Z8,BB8)</f>
        <v>442264</v>
      </c>
      <c r="CE8" s="84">
        <f t="shared" ref="CE8:CE13" si="23">SUM(AA8,BC8)</f>
        <v>2303487</v>
      </c>
      <c r="CF8" s="94">
        <f t="shared" ref="CF8:CF13" si="24">SUM(AB8,BD8)</f>
        <v>0</v>
      </c>
      <c r="CG8" s="84">
        <f t="shared" ref="CG8:CG13" si="25">SUM(AC8,BE8)</f>
        <v>0</v>
      </c>
      <c r="CH8" s="84">
        <f t="shared" ref="CH8:CH13" si="26">SUM(AD8,BF8)</f>
        <v>0</v>
      </c>
      <c r="CI8" s="84">
        <f t="shared" ref="CI8:CI13" si="27">SUM(AE8,BG8)</f>
        <v>2963403</v>
      </c>
    </row>
    <row r="9" spans="1:87" s="8" customFormat="1" ht="12" customHeight="1">
      <c r="A9" s="80" t="s">
        <v>204</v>
      </c>
      <c r="B9" s="83" t="s">
        <v>210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10788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10788</v>
      </c>
      <c r="X9" s="84">
        <v>10788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10788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10788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10788</v>
      </c>
      <c r="CB9" s="84">
        <f t="shared" si="20"/>
        <v>10788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10788</v>
      </c>
    </row>
    <row r="10" spans="1:87" s="8" customFormat="1" ht="12" customHeight="1">
      <c r="A10" s="80" t="s">
        <v>204</v>
      </c>
      <c r="B10" s="83" t="s">
        <v>217</v>
      </c>
      <c r="C10" s="80" t="s">
        <v>216</v>
      </c>
      <c r="D10" s="84">
        <v>556</v>
      </c>
      <c r="E10" s="84">
        <v>556</v>
      </c>
      <c r="F10" s="84">
        <v>0</v>
      </c>
      <c r="G10" s="84">
        <v>0</v>
      </c>
      <c r="H10" s="84">
        <v>0</v>
      </c>
      <c r="I10" s="84">
        <v>556</v>
      </c>
      <c r="J10" s="84">
        <v>0</v>
      </c>
      <c r="K10" s="94">
        <f>組合分担金内訳!D10</f>
        <v>0</v>
      </c>
      <c r="L10" s="84">
        <v>6422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6422</v>
      </c>
      <c r="X10" s="84">
        <v>236</v>
      </c>
      <c r="Y10" s="84">
        <v>5363</v>
      </c>
      <c r="Z10" s="84">
        <v>0</v>
      </c>
      <c r="AA10" s="84">
        <v>823</v>
      </c>
      <c r="AB10" s="94">
        <f>組合分担金内訳!E10</f>
        <v>0</v>
      </c>
      <c r="AC10" s="84">
        <v>0</v>
      </c>
      <c r="AD10" s="84">
        <v>332</v>
      </c>
      <c r="AE10" s="84">
        <v>7310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556</v>
      </c>
      <c r="BI10" s="84">
        <f t="shared" si="1"/>
        <v>556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556</v>
      </c>
      <c r="BN10" s="84">
        <f t="shared" si="6"/>
        <v>0</v>
      </c>
      <c r="BO10" s="94">
        <f t="shared" si="7"/>
        <v>0</v>
      </c>
      <c r="BP10" s="84">
        <f t="shared" si="8"/>
        <v>6422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6422</v>
      </c>
      <c r="CB10" s="84">
        <f t="shared" si="20"/>
        <v>236</v>
      </c>
      <c r="CC10" s="84">
        <f t="shared" si="21"/>
        <v>5363</v>
      </c>
      <c r="CD10" s="84">
        <f t="shared" si="22"/>
        <v>0</v>
      </c>
      <c r="CE10" s="84">
        <f t="shared" si="23"/>
        <v>823</v>
      </c>
      <c r="CF10" s="94">
        <f t="shared" si="24"/>
        <v>0</v>
      </c>
      <c r="CG10" s="84">
        <f t="shared" si="25"/>
        <v>0</v>
      </c>
      <c r="CH10" s="84">
        <f t="shared" si="26"/>
        <v>332</v>
      </c>
      <c r="CI10" s="84">
        <f t="shared" si="27"/>
        <v>7310</v>
      </c>
    </row>
    <row r="11" spans="1:87" s="8" customFormat="1" ht="12" customHeight="1">
      <c r="A11" s="80" t="s">
        <v>200</v>
      </c>
      <c r="B11" s="83" t="s">
        <v>221</v>
      </c>
      <c r="C11" s="80" t="s">
        <v>219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29736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832</v>
      </c>
      <c r="S11" s="84">
        <v>832</v>
      </c>
      <c r="T11" s="84">
        <v>0</v>
      </c>
      <c r="U11" s="84">
        <v>0</v>
      </c>
      <c r="V11" s="84">
        <v>0</v>
      </c>
      <c r="W11" s="84">
        <v>28904</v>
      </c>
      <c r="X11" s="84">
        <v>28904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20592</v>
      </c>
      <c r="AE11" s="84">
        <v>50328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29736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832</v>
      </c>
      <c r="BW11" s="84">
        <f t="shared" si="15"/>
        <v>832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28904</v>
      </c>
      <c r="CB11" s="84">
        <f t="shared" si="20"/>
        <v>28904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20592</v>
      </c>
      <c r="CI11" s="84">
        <f t="shared" si="27"/>
        <v>50328</v>
      </c>
    </row>
    <row r="12" spans="1:87" s="8" customFormat="1" ht="12" customHeight="1">
      <c r="A12" s="80" t="s">
        <v>200</v>
      </c>
      <c r="B12" s="83" t="s">
        <v>224</v>
      </c>
      <c r="C12" s="80" t="s">
        <v>225</v>
      </c>
      <c r="D12" s="84">
        <v>5071</v>
      </c>
      <c r="E12" s="84">
        <v>5071</v>
      </c>
      <c r="F12" s="84">
        <v>0</v>
      </c>
      <c r="G12" s="84">
        <v>5071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11668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11668</v>
      </c>
      <c r="X12" s="84">
        <v>7207</v>
      </c>
      <c r="Y12" s="84">
        <v>0</v>
      </c>
      <c r="Z12" s="84">
        <v>4461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16739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5071</v>
      </c>
      <c r="BI12" s="84">
        <f t="shared" si="1"/>
        <v>5071</v>
      </c>
      <c r="BJ12" s="84">
        <f t="shared" si="2"/>
        <v>0</v>
      </c>
      <c r="BK12" s="84">
        <f t="shared" si="3"/>
        <v>5071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11668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11668</v>
      </c>
      <c r="CB12" s="84">
        <f t="shared" si="20"/>
        <v>7207</v>
      </c>
      <c r="CC12" s="84">
        <f t="shared" si="21"/>
        <v>0</v>
      </c>
      <c r="CD12" s="84">
        <f t="shared" si="22"/>
        <v>4461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16739</v>
      </c>
    </row>
    <row r="13" spans="1:87" s="8" customFormat="1" ht="12" customHeight="1">
      <c r="A13" s="80" t="s">
        <v>204</v>
      </c>
      <c r="B13" s="83" t="s">
        <v>226</v>
      </c>
      <c r="C13" s="80" t="s">
        <v>227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8030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8030</v>
      </c>
      <c r="X13" s="84">
        <v>1188</v>
      </c>
      <c r="Y13" s="84">
        <v>1726</v>
      </c>
      <c r="Z13" s="84">
        <v>89</v>
      </c>
      <c r="AA13" s="84">
        <v>5027</v>
      </c>
      <c r="AB13" s="94">
        <f>組合分担金内訳!E13</f>
        <v>0</v>
      </c>
      <c r="AC13" s="84">
        <v>0</v>
      </c>
      <c r="AD13" s="84">
        <v>0</v>
      </c>
      <c r="AE13" s="84">
        <v>8030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8030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8030</v>
      </c>
      <c r="CB13" s="84">
        <f t="shared" si="20"/>
        <v>1188</v>
      </c>
      <c r="CC13" s="84">
        <f t="shared" si="21"/>
        <v>1726</v>
      </c>
      <c r="CD13" s="84">
        <f t="shared" si="22"/>
        <v>89</v>
      </c>
      <c r="CE13" s="84">
        <f t="shared" si="23"/>
        <v>5027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8030</v>
      </c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4:CI995">
    <cfRule type="expression" dxfId="17" priority="9" stopIfTrue="1">
      <formula>$A14&lt;&gt;""</formula>
    </cfRule>
  </conditionalFormatting>
  <conditionalFormatting sqref="A13:CI13">
    <cfRule type="expression" dxfId="16" priority="2" stopIfTrue="1">
      <formula>$A13&lt;&gt;""</formula>
    </cfRule>
  </conditionalFormatting>
  <conditionalFormatting sqref="A8:CI8">
    <cfRule type="expression" dxfId="15" priority="7" stopIfTrue="1">
      <formula>$A8&lt;&gt;""</formula>
    </cfRule>
  </conditionalFormatting>
  <conditionalFormatting sqref="A9:CI9">
    <cfRule type="expression" dxfId="14" priority="6" stopIfTrue="1">
      <formula>$A9&lt;&gt;""</formula>
    </cfRule>
  </conditionalFormatting>
  <conditionalFormatting sqref="A10:CI10">
    <cfRule type="expression" dxfId="13" priority="5" stopIfTrue="1">
      <formula>$A10&lt;&gt;""</formula>
    </cfRule>
  </conditionalFormatting>
  <conditionalFormatting sqref="A11:CI11">
    <cfRule type="expression" dxfId="12" priority="4" stopIfTrue="1">
      <formula>$A11&lt;&gt;""</formula>
    </cfRule>
  </conditionalFormatting>
  <conditionalFormatting sqref="A12:CI12">
    <cfRule type="expression" dxfId="11" priority="3" stopIfTrue="1">
      <formula>$A12&lt;&gt;""</formula>
    </cfRule>
  </conditionalFormatting>
  <conditionalFormatting sqref="A7:CI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2" man="1"/>
    <brk id="67" min="1" max="1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233</v>
      </c>
      <c r="B7" s="92" t="s">
        <v>234</v>
      </c>
      <c r="C7" s="78" t="s">
        <v>232</v>
      </c>
      <c r="D7" s="101">
        <f>SUM($D$8:$D$13)</f>
        <v>0</v>
      </c>
      <c r="E7" s="101">
        <f>SUM($E$8:$E$13)</f>
        <v>0</v>
      </c>
      <c r="F7" s="101">
        <f>SUM($F$8:$F$13)</f>
        <v>0</v>
      </c>
      <c r="G7" s="101">
        <f>SUM($G$8:$G$13)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SUM($N$8:$N$13)</f>
        <v>0</v>
      </c>
      <c r="O7" s="101">
        <f>SUM($O$8:$O$13)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SUM($V$8:$V$13)</f>
        <v>0</v>
      </c>
      <c r="W7" s="101">
        <f>SUM($W$8:$W$13)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SUM($AD$8:$AD$13)</f>
        <v>0</v>
      </c>
      <c r="AE7" s="101">
        <f>SUM($AE$8:$AE$13)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SUM($AL$8:$AL$13)</f>
        <v>0</v>
      </c>
      <c r="AM7" s="101">
        <f>SUM($AM$8:$AM$13)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SUM($AT$8:$AT$13)</f>
        <v>0</v>
      </c>
      <c r="AU7" s="101">
        <f>SUM($AU$8:$AU$13)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SUM($BB$8:$BB$13)</f>
        <v>0</v>
      </c>
      <c r="BC7" s="101">
        <f>SUM($BC$8:$BC$13)</f>
        <v>0</v>
      </c>
      <c r="BD7" s="101">
        <f>SUM($BD$8:$BD$13)</f>
        <v>0</v>
      </c>
      <c r="BE7" s="101">
        <f>SUM($BE$8:$BE$13)</f>
        <v>0</v>
      </c>
    </row>
    <row r="8" spans="1:57" s="8" customFormat="1" ht="12" customHeight="1">
      <c r="A8" s="80" t="s">
        <v>200</v>
      </c>
      <c r="B8" s="83" t="s">
        <v>205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212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224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226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4:BE995">
    <cfRule type="expression" dxfId="9" priority="9" stopIfTrue="1">
      <formula>$A14&lt;&gt;""</formula>
    </cfRule>
  </conditionalFormatting>
  <conditionalFormatting sqref="A13:BE13">
    <cfRule type="expression" dxfId="8" priority="2" stopIfTrue="1">
      <formula>$A13&lt;&gt;""</formula>
    </cfRule>
  </conditionalFormatting>
  <conditionalFormatting sqref="A8:BE8">
    <cfRule type="expression" dxfId="7" priority="7" stopIfTrue="1">
      <formula>$A8&lt;&gt;""</formula>
    </cfRule>
  </conditionalFormatting>
  <conditionalFormatting sqref="A9:BE9">
    <cfRule type="expression" dxfId="6" priority="6" stopIfTrue="1">
      <formula>$A9&lt;&gt;""</formula>
    </cfRule>
  </conditionalFormatting>
  <conditionalFormatting sqref="A10:BE10">
    <cfRule type="expression" dxfId="5" priority="5" stopIfTrue="1">
      <formula>$A10&lt;&gt;""</formula>
    </cfRule>
  </conditionalFormatting>
  <conditionalFormatting sqref="A11:BE11">
    <cfRule type="expression" dxfId="4" priority="4" stopIfTrue="1">
      <formula>$A11&lt;&gt;""</formula>
    </cfRule>
  </conditionalFormatting>
  <conditionalFormatting sqref="A12:BE12">
    <cfRule type="expression" dxfId="3" priority="3" stopIfTrue="1">
      <formula>$A12&lt;&gt;""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2" man="1"/>
    <brk id="17" min="1" max="12" man="1"/>
    <brk id="25" min="1" max="12" man="1"/>
    <brk id="33" min="1" max="12" man="1"/>
    <brk id="41" min="1" max="12" man="1"/>
    <brk id="49" min="1" max="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229</v>
      </c>
      <c r="C7" s="78" t="s">
        <v>192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5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2023-01-05T05:38:16Z</dcterms:modified>
</cp:coreProperties>
</file>