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7石川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組合分担金内訳!$A$6:$BE$25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'廃棄物事業経費（市町村）'!$A$6:$DJ$25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組合分担金内訳!$2:$26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'廃棄物事業経費（市町村）'!$2:$26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9" i="5"/>
  <c r="I12" i="5"/>
  <c r="I15" i="5"/>
  <c r="I18" i="5"/>
  <c r="I2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I24" i="5" s="1"/>
  <c r="H25" i="5"/>
  <c r="H26" i="5"/>
  <c r="G8" i="5"/>
  <c r="I8" i="5" s="1"/>
  <c r="G9" i="5"/>
  <c r="G10" i="5"/>
  <c r="I10" i="5" s="1"/>
  <c r="G11" i="5"/>
  <c r="I11" i="5" s="1"/>
  <c r="G12" i="5"/>
  <c r="G13" i="5"/>
  <c r="I13" i="5" s="1"/>
  <c r="G14" i="5"/>
  <c r="I14" i="5" s="1"/>
  <c r="G15" i="5"/>
  <c r="G16" i="5"/>
  <c r="I16" i="5" s="1"/>
  <c r="G17" i="5"/>
  <c r="I17" i="5" s="1"/>
  <c r="G18" i="5"/>
  <c r="G19" i="5"/>
  <c r="I19" i="5" s="1"/>
  <c r="G20" i="5"/>
  <c r="I20" i="5" s="1"/>
  <c r="G21" i="5"/>
  <c r="G22" i="5"/>
  <c r="I22" i="5" s="1"/>
  <c r="G23" i="5"/>
  <c r="I23" i="5" s="1"/>
  <c r="G24" i="5"/>
  <c r="G25" i="5"/>
  <c r="I25" i="5" s="1"/>
  <c r="G26" i="5"/>
  <c r="I26" i="5" s="1"/>
  <c r="F9" i="5"/>
  <c r="F12" i="5"/>
  <c r="F15" i="5"/>
  <c r="F18" i="5"/>
  <c r="F21" i="5"/>
  <c r="F24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D8" i="5"/>
  <c r="F8" i="5" s="1"/>
  <c r="D9" i="5"/>
  <c r="D10" i="5"/>
  <c r="F10" i="5" s="1"/>
  <c r="D11" i="5"/>
  <c r="F11" i="5" s="1"/>
  <c r="D12" i="5"/>
  <c r="D13" i="5"/>
  <c r="F13" i="5" s="1"/>
  <c r="D14" i="5"/>
  <c r="F14" i="5" s="1"/>
  <c r="D15" i="5"/>
  <c r="D16" i="5"/>
  <c r="F16" i="5" s="1"/>
  <c r="D17" i="5"/>
  <c r="F17" i="5" s="1"/>
  <c r="D18" i="5"/>
  <c r="D19" i="5"/>
  <c r="F19" i="5" s="1"/>
  <c r="D20" i="5"/>
  <c r="F20" i="5" s="1"/>
  <c r="D21" i="5"/>
  <c r="D22" i="5"/>
  <c r="F22" i="5" s="1"/>
  <c r="D23" i="5"/>
  <c r="F23" i="5" s="1"/>
  <c r="D24" i="5"/>
  <c r="D25" i="5"/>
  <c r="F25" i="5" s="1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9" i="4"/>
  <c r="CA1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V18" i="4"/>
  <c r="BV2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27" i="4"/>
  <c r="BQ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9" i="4"/>
  <c r="BI15" i="4"/>
  <c r="BH18" i="4"/>
  <c r="BH24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N9" i="4" s="1"/>
  <c r="BG9" i="4" s="1"/>
  <c r="AT10" i="4"/>
  <c r="AT11" i="4"/>
  <c r="AT12" i="4"/>
  <c r="AT13" i="4"/>
  <c r="AT14" i="4"/>
  <c r="AT15" i="4"/>
  <c r="AN15" i="4" s="1"/>
  <c r="AT16" i="4"/>
  <c r="AT17" i="4"/>
  <c r="AT18" i="4"/>
  <c r="AT19" i="4"/>
  <c r="AT20" i="4"/>
  <c r="AT21" i="4"/>
  <c r="AT22" i="4"/>
  <c r="AT23" i="4"/>
  <c r="AT24" i="4"/>
  <c r="AT25" i="4"/>
  <c r="AT26" i="4"/>
  <c r="AT27" i="4"/>
  <c r="AN27" i="4" s="1"/>
  <c r="AT28" i="4"/>
  <c r="AT29" i="4"/>
  <c r="AT30" i="4"/>
  <c r="AT31" i="4"/>
  <c r="AT32" i="4"/>
  <c r="AT33" i="4"/>
  <c r="AN33" i="4" s="1"/>
  <c r="BG33" i="4" s="1"/>
  <c r="AT34" i="4"/>
  <c r="AO8" i="4"/>
  <c r="AN8" i="4" s="1"/>
  <c r="AO9" i="4"/>
  <c r="AO10" i="4"/>
  <c r="AO11" i="4"/>
  <c r="AO12" i="4"/>
  <c r="AN12" i="4" s="1"/>
  <c r="BG12" i="4" s="1"/>
  <c r="AO13" i="4"/>
  <c r="AO14" i="4"/>
  <c r="AN14" i="4" s="1"/>
  <c r="AO15" i="4"/>
  <c r="AO16" i="4"/>
  <c r="AO17" i="4"/>
  <c r="AO18" i="4"/>
  <c r="AN18" i="4" s="1"/>
  <c r="BG18" i="4" s="1"/>
  <c r="AO19" i="4"/>
  <c r="AO20" i="4"/>
  <c r="AN20" i="4" s="1"/>
  <c r="AO21" i="4"/>
  <c r="AO22" i="4"/>
  <c r="AO23" i="4"/>
  <c r="AO24" i="4"/>
  <c r="AN24" i="4" s="1"/>
  <c r="BG24" i="4" s="1"/>
  <c r="AO25" i="4"/>
  <c r="AO26" i="4"/>
  <c r="AN26" i="4" s="1"/>
  <c r="AO27" i="4"/>
  <c r="AO28" i="4"/>
  <c r="AO29" i="4"/>
  <c r="AO30" i="4"/>
  <c r="AN30" i="4" s="1"/>
  <c r="AO31" i="4"/>
  <c r="AO32" i="4"/>
  <c r="AN32" i="4" s="1"/>
  <c r="AO33" i="4"/>
  <c r="AO34" i="4"/>
  <c r="AN10" i="4"/>
  <c r="AN11" i="4"/>
  <c r="BG11" i="4" s="1"/>
  <c r="AN13" i="4"/>
  <c r="AN16" i="4"/>
  <c r="AN17" i="4"/>
  <c r="BG17" i="4" s="1"/>
  <c r="AN19" i="4"/>
  <c r="BG19" i="4" s="1"/>
  <c r="AN21" i="4"/>
  <c r="BG21" i="4" s="1"/>
  <c r="AN22" i="4"/>
  <c r="AN23" i="4"/>
  <c r="BG23" i="4" s="1"/>
  <c r="AN25" i="4"/>
  <c r="AN28" i="4"/>
  <c r="AN29" i="4"/>
  <c r="BG29" i="4" s="1"/>
  <c r="AN31" i="4"/>
  <c r="AN34" i="4"/>
  <c r="AG8" i="4"/>
  <c r="AF8" i="4" s="1"/>
  <c r="AG9" i="4"/>
  <c r="AG10" i="4"/>
  <c r="AF10" i="4" s="1"/>
  <c r="AG11" i="4"/>
  <c r="AG12" i="4"/>
  <c r="AG13" i="4"/>
  <c r="AG14" i="4"/>
  <c r="AF14" i="4" s="1"/>
  <c r="AG15" i="4"/>
  <c r="AG16" i="4"/>
  <c r="AF16" i="4" s="1"/>
  <c r="AG17" i="4"/>
  <c r="AG18" i="4"/>
  <c r="AG19" i="4"/>
  <c r="AG20" i="4"/>
  <c r="AF20" i="4" s="1"/>
  <c r="AG21" i="4"/>
  <c r="AG22" i="4"/>
  <c r="AF22" i="4" s="1"/>
  <c r="AG23" i="4"/>
  <c r="AG24" i="4"/>
  <c r="AG25" i="4"/>
  <c r="AG26" i="4"/>
  <c r="AF26" i="4" s="1"/>
  <c r="AG27" i="4"/>
  <c r="AF27" i="4" s="1"/>
  <c r="AG28" i="4"/>
  <c r="AF28" i="4" s="1"/>
  <c r="AG29" i="4"/>
  <c r="AG30" i="4"/>
  <c r="AF30" i="4" s="1"/>
  <c r="AG31" i="4"/>
  <c r="AF31" i="4" s="1"/>
  <c r="AG32" i="4"/>
  <c r="AF32" i="4" s="1"/>
  <c r="AG33" i="4"/>
  <c r="AF33" i="4" s="1"/>
  <c r="AG34" i="4"/>
  <c r="AF34" i="4" s="1"/>
  <c r="AF9" i="4"/>
  <c r="AF11" i="4"/>
  <c r="AF12" i="4"/>
  <c r="AF13" i="4"/>
  <c r="AF15" i="4"/>
  <c r="AF17" i="4"/>
  <c r="AF18" i="4"/>
  <c r="AF19" i="4"/>
  <c r="AF21" i="4"/>
  <c r="AF23" i="4"/>
  <c r="AF24" i="4"/>
  <c r="AF25" i="4"/>
  <c r="AF29" i="4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R17" i="4"/>
  <c r="BV17" i="4" s="1"/>
  <c r="R18" i="4"/>
  <c r="R19" i="4"/>
  <c r="BV19" i="4" s="1"/>
  <c r="R20" i="4"/>
  <c r="BV20" i="4" s="1"/>
  <c r="R21" i="4"/>
  <c r="BV21" i="4" s="1"/>
  <c r="R22" i="4"/>
  <c r="R23" i="4"/>
  <c r="BV23" i="4" s="1"/>
  <c r="R24" i="4"/>
  <c r="R25" i="4"/>
  <c r="BV25" i="4" s="1"/>
  <c r="R26" i="4"/>
  <c r="BV26" i="4" s="1"/>
  <c r="R27" i="4"/>
  <c r="BV27" i="4" s="1"/>
  <c r="R28" i="4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M8" i="4"/>
  <c r="BQ8" i="4" s="1"/>
  <c r="M9" i="4"/>
  <c r="BQ9" i="4" s="1"/>
  <c r="M10" i="4"/>
  <c r="BQ10" i="4" s="1"/>
  <c r="M11" i="4"/>
  <c r="M12" i="4"/>
  <c r="BQ12" i="4" s="1"/>
  <c r="M13" i="4"/>
  <c r="M14" i="4"/>
  <c r="BQ14" i="4" s="1"/>
  <c r="M15" i="4"/>
  <c r="BQ15" i="4" s="1"/>
  <c r="M16" i="4"/>
  <c r="BQ16" i="4" s="1"/>
  <c r="M17" i="4"/>
  <c r="M18" i="4"/>
  <c r="BQ18" i="4" s="1"/>
  <c r="M19" i="4"/>
  <c r="M20" i="4"/>
  <c r="BQ20" i="4" s="1"/>
  <c r="M21" i="4"/>
  <c r="BQ21" i="4" s="1"/>
  <c r="M22" i="4"/>
  <c r="BQ22" i="4" s="1"/>
  <c r="M23" i="4"/>
  <c r="M24" i="4"/>
  <c r="BQ24" i="4" s="1"/>
  <c r="M25" i="4"/>
  <c r="BQ25" i="4" s="1"/>
  <c r="M26" i="4"/>
  <c r="BQ26" i="4" s="1"/>
  <c r="M27" i="4"/>
  <c r="M28" i="4"/>
  <c r="BQ28" i="4" s="1"/>
  <c r="M29" i="4"/>
  <c r="M30" i="4"/>
  <c r="BQ30" i="4" s="1"/>
  <c r="M31" i="4"/>
  <c r="M32" i="4"/>
  <c r="BQ32" i="4" s="1"/>
  <c r="M33" i="4"/>
  <c r="L33" i="4" s="1"/>
  <c r="M34" i="4"/>
  <c r="BQ34" i="4" s="1"/>
  <c r="L8" i="4"/>
  <c r="BP8" i="4" s="1"/>
  <c r="L9" i="4"/>
  <c r="L10" i="4"/>
  <c r="BP10" i="4" s="1"/>
  <c r="L14" i="4"/>
  <c r="BP14" i="4" s="1"/>
  <c r="L18" i="4"/>
  <c r="L24" i="4"/>
  <c r="BP24" i="4" s="1"/>
  <c r="L32" i="4"/>
  <c r="E8" i="4"/>
  <c r="BI8" i="4" s="1"/>
  <c r="E9" i="4"/>
  <c r="D9" i="4" s="1"/>
  <c r="E10" i="4"/>
  <c r="E11" i="4"/>
  <c r="E12" i="4"/>
  <c r="BI12" i="4" s="1"/>
  <c r="E13" i="4"/>
  <c r="BI13" i="4" s="1"/>
  <c r="E14" i="4"/>
  <c r="BI14" i="4" s="1"/>
  <c r="E15" i="4"/>
  <c r="E16" i="4"/>
  <c r="D16" i="4" s="1"/>
  <c r="E17" i="4"/>
  <c r="E18" i="4"/>
  <c r="BI18" i="4" s="1"/>
  <c r="E19" i="4"/>
  <c r="BI19" i="4" s="1"/>
  <c r="E20" i="4"/>
  <c r="BI20" i="4" s="1"/>
  <c r="E21" i="4"/>
  <c r="BI21" i="4" s="1"/>
  <c r="E22" i="4"/>
  <c r="E23" i="4"/>
  <c r="E24" i="4"/>
  <c r="BI24" i="4" s="1"/>
  <c r="E25" i="4"/>
  <c r="BI25" i="4" s="1"/>
  <c r="E26" i="4"/>
  <c r="BI26" i="4" s="1"/>
  <c r="E27" i="4"/>
  <c r="BI27" i="4" s="1"/>
  <c r="E28" i="4"/>
  <c r="E29" i="4"/>
  <c r="E30" i="4"/>
  <c r="BI30" i="4" s="1"/>
  <c r="E31" i="4"/>
  <c r="BI31" i="4" s="1"/>
  <c r="E32" i="4"/>
  <c r="BI32" i="4" s="1"/>
  <c r="E33" i="4"/>
  <c r="BI33" i="4" s="1"/>
  <c r="E34" i="4"/>
  <c r="D8" i="4"/>
  <c r="D12" i="4"/>
  <c r="BH12" i="4" s="1"/>
  <c r="D13" i="4"/>
  <c r="D14" i="4"/>
  <c r="D15" i="4"/>
  <c r="D18" i="4"/>
  <c r="D19" i="4"/>
  <c r="BH19" i="4" s="1"/>
  <c r="D20" i="4"/>
  <c r="D21" i="4"/>
  <c r="BH21" i="4" s="1"/>
  <c r="D22" i="4"/>
  <c r="D24" i="4"/>
  <c r="D25" i="4"/>
  <c r="BH25" i="4" s="1"/>
  <c r="D26" i="4"/>
  <c r="BH26" i="4" s="1"/>
  <c r="D27" i="4"/>
  <c r="D28" i="4"/>
  <c r="D30" i="4"/>
  <c r="D32" i="4"/>
  <c r="BH32" i="4" s="1"/>
  <c r="D3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10" i="3"/>
  <c r="W12" i="3"/>
  <c r="W13" i="3"/>
  <c r="W16" i="3"/>
  <c r="W34" i="3"/>
  <c r="V15" i="3"/>
  <c r="V22" i="3"/>
  <c r="V29" i="3"/>
  <c r="N8" i="3"/>
  <c r="M8" i="3" s="1"/>
  <c r="N9" i="3"/>
  <c r="N10" i="3"/>
  <c r="N11" i="3"/>
  <c r="N12" i="3"/>
  <c r="N13" i="3"/>
  <c r="N14" i="3"/>
  <c r="M14" i="3" s="1"/>
  <c r="N15" i="3"/>
  <c r="M15" i="3" s="1"/>
  <c r="N16" i="3"/>
  <c r="N17" i="3"/>
  <c r="N18" i="3"/>
  <c r="N19" i="3"/>
  <c r="N20" i="3"/>
  <c r="M20" i="3" s="1"/>
  <c r="N21" i="3"/>
  <c r="M21" i="3" s="1"/>
  <c r="V21" i="3" s="1"/>
  <c r="N22" i="3"/>
  <c r="N23" i="3"/>
  <c r="N24" i="3"/>
  <c r="N25" i="3"/>
  <c r="N26" i="3"/>
  <c r="M26" i="3" s="1"/>
  <c r="N27" i="3"/>
  <c r="M27" i="3" s="1"/>
  <c r="N28" i="3"/>
  <c r="N29" i="3"/>
  <c r="N30" i="3"/>
  <c r="M30" i="3" s="1"/>
  <c r="N31" i="3"/>
  <c r="N32" i="3"/>
  <c r="M32" i="3" s="1"/>
  <c r="N33" i="3"/>
  <c r="N34" i="3"/>
  <c r="M10" i="3"/>
  <c r="M11" i="3"/>
  <c r="M12" i="3"/>
  <c r="M13" i="3"/>
  <c r="M16" i="3"/>
  <c r="M17" i="3"/>
  <c r="M18" i="3"/>
  <c r="M19" i="3"/>
  <c r="M22" i="3"/>
  <c r="M23" i="3"/>
  <c r="M24" i="3"/>
  <c r="M25" i="3"/>
  <c r="M28" i="3"/>
  <c r="M29" i="3"/>
  <c r="M31" i="3"/>
  <c r="M34" i="3"/>
  <c r="E8" i="3"/>
  <c r="E9" i="3"/>
  <c r="E10" i="3"/>
  <c r="E11" i="3"/>
  <c r="W11" i="3" s="1"/>
  <c r="E12" i="3"/>
  <c r="E13" i="3"/>
  <c r="D13" i="3" s="1"/>
  <c r="E14" i="3"/>
  <c r="E15" i="3"/>
  <c r="W15" i="3" s="1"/>
  <c r="E16" i="3"/>
  <c r="E17" i="3"/>
  <c r="W17" i="3" s="1"/>
  <c r="E18" i="3"/>
  <c r="W18" i="3" s="1"/>
  <c r="E19" i="3"/>
  <c r="W19" i="3" s="1"/>
  <c r="E20" i="3"/>
  <c r="D20" i="3" s="1"/>
  <c r="V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E27" i="3"/>
  <c r="E28" i="3"/>
  <c r="W28" i="3" s="1"/>
  <c r="E29" i="3"/>
  <c r="W29" i="3" s="1"/>
  <c r="E30" i="3"/>
  <c r="W30" i="3" s="1"/>
  <c r="E31" i="3"/>
  <c r="W31" i="3" s="1"/>
  <c r="E32" i="3"/>
  <c r="E33" i="3"/>
  <c r="E34" i="3"/>
  <c r="D9" i="3"/>
  <c r="D10" i="3"/>
  <c r="V10" i="3" s="1"/>
  <c r="D11" i="3"/>
  <c r="V11" i="3" s="1"/>
  <c r="D12" i="3"/>
  <c r="V12" i="3" s="1"/>
  <c r="D15" i="3"/>
  <c r="D16" i="3"/>
  <c r="V16" i="3" s="1"/>
  <c r="D17" i="3"/>
  <c r="V17" i="3" s="1"/>
  <c r="D18" i="3"/>
  <c r="V18" i="3" s="1"/>
  <c r="D19" i="3"/>
  <c r="V19" i="3" s="1"/>
  <c r="D21" i="3"/>
  <c r="D22" i="3"/>
  <c r="D23" i="3"/>
  <c r="V23" i="3" s="1"/>
  <c r="D24" i="3"/>
  <c r="V24" i="3" s="1"/>
  <c r="D25" i="3"/>
  <c r="V25" i="3" s="1"/>
  <c r="D27" i="3"/>
  <c r="V27" i="3" s="1"/>
  <c r="D29" i="3"/>
  <c r="D33" i="3"/>
  <c r="D34" i="3"/>
  <c r="V34" i="3" s="1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W12" i="2"/>
  <c r="CW13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R15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CJ12" i="2"/>
  <c r="CJ13" i="2"/>
  <c r="BZ8" i="2"/>
  <c r="BZ9" i="2"/>
  <c r="BZ10" i="2"/>
  <c r="BZ11" i="2"/>
  <c r="BZ12" i="2"/>
  <c r="DB12" i="2" s="1"/>
  <c r="BZ13" i="2"/>
  <c r="DB13" i="2" s="1"/>
  <c r="BZ14" i="2"/>
  <c r="BZ15" i="2"/>
  <c r="BU8" i="2"/>
  <c r="CW8" i="2" s="1"/>
  <c r="BU9" i="2"/>
  <c r="BU10" i="2"/>
  <c r="CW10" i="2" s="1"/>
  <c r="BU11" i="2"/>
  <c r="BU12" i="2"/>
  <c r="BU13" i="2"/>
  <c r="BU14" i="2"/>
  <c r="CW14" i="2" s="1"/>
  <c r="BU15" i="2"/>
  <c r="BP8" i="2"/>
  <c r="CR8" i="2" s="1"/>
  <c r="BP9" i="2"/>
  <c r="BO9" i="2" s="1"/>
  <c r="BP10" i="2"/>
  <c r="CR10" i="2" s="1"/>
  <c r="BP11" i="2"/>
  <c r="CR11" i="2" s="1"/>
  <c r="BP12" i="2"/>
  <c r="CR12" i="2" s="1"/>
  <c r="BP13" i="2"/>
  <c r="BP14" i="2"/>
  <c r="CR14" i="2" s="1"/>
  <c r="BP15" i="2"/>
  <c r="BO15" i="2" s="1"/>
  <c r="BO12" i="2"/>
  <c r="CH12" i="2" s="1"/>
  <c r="BO13" i="2"/>
  <c r="CH13" i="2" s="1"/>
  <c r="BH8" i="2"/>
  <c r="CJ8" i="2" s="1"/>
  <c r="BH9" i="2"/>
  <c r="BH10" i="2"/>
  <c r="CJ10" i="2" s="1"/>
  <c r="BH11" i="2"/>
  <c r="BH12" i="2"/>
  <c r="BH13" i="2"/>
  <c r="BH14" i="2"/>
  <c r="CJ14" i="2" s="1"/>
  <c r="BH15" i="2"/>
  <c r="BG8" i="2"/>
  <c r="BG9" i="2"/>
  <c r="BG12" i="2"/>
  <c r="CI12" i="2" s="1"/>
  <c r="BG13" i="2"/>
  <c r="CI13" i="2" s="1"/>
  <c r="BG14" i="2"/>
  <c r="CI14" i="2" s="1"/>
  <c r="BG15" i="2"/>
  <c r="AX8" i="2"/>
  <c r="DB8" i="2" s="1"/>
  <c r="AX9" i="2"/>
  <c r="DB9" i="2" s="1"/>
  <c r="AX10" i="2"/>
  <c r="DB10" i="2" s="1"/>
  <c r="AX11" i="2"/>
  <c r="DB11" i="2" s="1"/>
  <c r="AX12" i="2"/>
  <c r="AX13" i="2"/>
  <c r="AX14" i="2"/>
  <c r="DB14" i="2" s="1"/>
  <c r="AX15" i="2"/>
  <c r="DB15" i="2" s="1"/>
  <c r="AS8" i="2"/>
  <c r="AM8" i="2" s="1"/>
  <c r="AS9" i="2"/>
  <c r="AM9" i="2" s="1"/>
  <c r="AS10" i="2"/>
  <c r="AS11" i="2"/>
  <c r="AS12" i="2"/>
  <c r="AS13" i="2"/>
  <c r="AS14" i="2"/>
  <c r="AM14" i="2" s="1"/>
  <c r="AS15" i="2"/>
  <c r="AM15" i="2" s="1"/>
  <c r="AN8" i="2"/>
  <c r="AN9" i="2"/>
  <c r="AN10" i="2"/>
  <c r="AN11" i="2"/>
  <c r="AN12" i="2"/>
  <c r="AM12" i="2" s="1"/>
  <c r="BF12" i="2" s="1"/>
  <c r="AN13" i="2"/>
  <c r="AM13" i="2" s="1"/>
  <c r="CQ13" i="2" s="1"/>
  <c r="AN14" i="2"/>
  <c r="AN15" i="2"/>
  <c r="AM10" i="2"/>
  <c r="BF10" i="2" s="1"/>
  <c r="AF8" i="2"/>
  <c r="AE8" i="2" s="1"/>
  <c r="AF9" i="2"/>
  <c r="AE9" i="2" s="1"/>
  <c r="AF10" i="2"/>
  <c r="AF11" i="2"/>
  <c r="AF12" i="2"/>
  <c r="AF13" i="2"/>
  <c r="AF14" i="2"/>
  <c r="AE14" i="2" s="1"/>
  <c r="AF15" i="2"/>
  <c r="AE15" i="2" s="1"/>
  <c r="AE10" i="2"/>
  <c r="AE11" i="2"/>
  <c r="AE12" i="2"/>
  <c r="AE13" i="2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W8" i="2"/>
  <c r="W9" i="2"/>
  <c r="W14" i="2"/>
  <c r="W15" i="2"/>
  <c r="N8" i="2"/>
  <c r="N9" i="2"/>
  <c r="N10" i="2"/>
  <c r="M10" i="2" s="1"/>
  <c r="N11" i="2"/>
  <c r="M11" i="2" s="1"/>
  <c r="N12" i="2"/>
  <c r="N13" i="2"/>
  <c r="N14" i="2"/>
  <c r="N15" i="2"/>
  <c r="M8" i="2"/>
  <c r="M9" i="2"/>
  <c r="M12" i="2"/>
  <c r="M13" i="2"/>
  <c r="M14" i="2"/>
  <c r="M15" i="2"/>
  <c r="E8" i="2"/>
  <c r="E9" i="2"/>
  <c r="E10" i="2"/>
  <c r="W10" i="2" s="1"/>
  <c r="E11" i="2"/>
  <c r="W11" i="2" s="1"/>
  <c r="E12" i="2"/>
  <c r="W12" i="2" s="1"/>
  <c r="E13" i="2"/>
  <c r="E14" i="2"/>
  <c r="E15" i="2"/>
  <c r="D8" i="2"/>
  <c r="V8" i="2" s="1"/>
  <c r="D9" i="2"/>
  <c r="V9" i="2" s="1"/>
  <c r="D10" i="2"/>
  <c r="V10" i="2" s="1"/>
  <c r="D11" i="2"/>
  <c r="V11" i="2" s="1"/>
  <c r="D14" i="2"/>
  <c r="V14" i="2" s="1"/>
  <c r="D15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20" i="1"/>
  <c r="CW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2" i="1"/>
  <c r="CR2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0" i="1"/>
  <c r="CJ22" i="1"/>
  <c r="BZ8" i="1"/>
  <c r="BZ9" i="1"/>
  <c r="DB9" i="1" s="1"/>
  <c r="BZ10" i="1"/>
  <c r="BZ11" i="1"/>
  <c r="BZ12" i="1"/>
  <c r="DB12" i="1" s="1"/>
  <c r="BZ13" i="1"/>
  <c r="DB13" i="1" s="1"/>
  <c r="BZ14" i="1"/>
  <c r="BZ15" i="1"/>
  <c r="DB15" i="1" s="1"/>
  <c r="BZ16" i="1"/>
  <c r="BZ17" i="1"/>
  <c r="BZ18" i="1"/>
  <c r="DB18" i="1" s="1"/>
  <c r="BZ19" i="1"/>
  <c r="DB19" i="1" s="1"/>
  <c r="BZ20" i="1"/>
  <c r="BZ21" i="1"/>
  <c r="DB21" i="1" s="1"/>
  <c r="BZ22" i="1"/>
  <c r="BZ23" i="1"/>
  <c r="BZ24" i="1"/>
  <c r="DB24" i="1" s="1"/>
  <c r="BZ25" i="1"/>
  <c r="DB25" i="1" s="1"/>
  <c r="BZ26" i="1"/>
  <c r="BU8" i="1"/>
  <c r="CW8" i="1" s="1"/>
  <c r="BU9" i="1"/>
  <c r="BU10" i="1"/>
  <c r="BU11" i="1"/>
  <c r="CW11" i="1" s="1"/>
  <c r="BU12" i="1"/>
  <c r="CW12" i="1" s="1"/>
  <c r="BU13" i="1"/>
  <c r="BU14" i="1"/>
  <c r="CW14" i="1" s="1"/>
  <c r="BU15" i="1"/>
  <c r="BU16" i="1"/>
  <c r="BU17" i="1"/>
  <c r="CW17" i="1" s="1"/>
  <c r="BU18" i="1"/>
  <c r="CW18" i="1" s="1"/>
  <c r="BU19" i="1"/>
  <c r="BU20" i="1"/>
  <c r="BU21" i="1"/>
  <c r="BU22" i="1"/>
  <c r="BU23" i="1"/>
  <c r="CW23" i="1" s="1"/>
  <c r="BU24" i="1"/>
  <c r="CW24" i="1" s="1"/>
  <c r="BU25" i="1"/>
  <c r="BU26" i="1"/>
  <c r="BP8" i="1"/>
  <c r="BP9" i="1"/>
  <c r="BP10" i="1"/>
  <c r="CR10" i="1" s="1"/>
  <c r="BP11" i="1"/>
  <c r="CR11" i="1" s="1"/>
  <c r="BP12" i="1"/>
  <c r="BP13" i="1"/>
  <c r="CR13" i="1" s="1"/>
  <c r="BP14" i="1"/>
  <c r="CR14" i="1" s="1"/>
  <c r="BP15" i="1"/>
  <c r="CR15" i="1" s="1"/>
  <c r="BP16" i="1"/>
  <c r="CR16" i="1" s="1"/>
  <c r="BP17" i="1"/>
  <c r="CR17" i="1" s="1"/>
  <c r="BP18" i="1"/>
  <c r="CR18" i="1" s="1"/>
  <c r="BP19" i="1"/>
  <c r="CR19" i="1" s="1"/>
  <c r="BP20" i="1"/>
  <c r="BP21" i="1"/>
  <c r="BP22" i="1"/>
  <c r="CR22" i="1" s="1"/>
  <c r="BP23" i="1"/>
  <c r="CR23" i="1" s="1"/>
  <c r="BP24" i="1"/>
  <c r="BP25" i="1"/>
  <c r="CR25" i="1" s="1"/>
  <c r="BP26" i="1"/>
  <c r="CR26" i="1" s="1"/>
  <c r="BO8" i="1"/>
  <c r="BO9" i="1"/>
  <c r="BO14" i="1"/>
  <c r="BO15" i="1"/>
  <c r="BO20" i="1"/>
  <c r="BO21" i="1"/>
  <c r="BO26" i="1"/>
  <c r="BH8" i="1"/>
  <c r="CJ8" i="1" s="1"/>
  <c r="BH9" i="1"/>
  <c r="CJ9" i="1" s="1"/>
  <c r="BH10" i="1"/>
  <c r="BH11" i="1"/>
  <c r="CJ11" i="1" s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BH19" i="1"/>
  <c r="BH20" i="1"/>
  <c r="CJ20" i="1" s="1"/>
  <c r="BH21" i="1"/>
  <c r="CJ21" i="1" s="1"/>
  <c r="BH22" i="1"/>
  <c r="BH23" i="1"/>
  <c r="CJ23" i="1" s="1"/>
  <c r="BH24" i="1"/>
  <c r="CJ24" i="1" s="1"/>
  <c r="BH25" i="1"/>
  <c r="CJ25" i="1" s="1"/>
  <c r="BH26" i="1"/>
  <c r="CJ26" i="1" s="1"/>
  <c r="BG10" i="1"/>
  <c r="BG12" i="1"/>
  <c r="BG13" i="1"/>
  <c r="BG16" i="1"/>
  <c r="BG18" i="1"/>
  <c r="CI18" i="1" s="1"/>
  <c r="BG19" i="1"/>
  <c r="BG22" i="1"/>
  <c r="BG24" i="1"/>
  <c r="BG25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S8" i="1"/>
  <c r="AS9" i="1"/>
  <c r="AS10" i="1"/>
  <c r="AS11" i="1"/>
  <c r="AM11" i="1" s="1"/>
  <c r="BF11" i="1" s="1"/>
  <c r="AS12" i="1"/>
  <c r="AS13" i="1"/>
  <c r="AS14" i="1"/>
  <c r="AS15" i="1"/>
  <c r="AS16" i="1"/>
  <c r="AS17" i="1"/>
  <c r="AM17" i="1" s="1"/>
  <c r="BF17" i="1" s="1"/>
  <c r="AS18" i="1"/>
  <c r="AS19" i="1"/>
  <c r="AS20" i="1"/>
  <c r="AS21" i="1"/>
  <c r="AS22" i="1"/>
  <c r="AS23" i="1"/>
  <c r="AM23" i="1" s="1"/>
  <c r="BF23" i="1" s="1"/>
  <c r="AS24" i="1"/>
  <c r="AS25" i="1"/>
  <c r="AS26" i="1"/>
  <c r="AN8" i="1"/>
  <c r="CR8" i="1" s="1"/>
  <c r="AN9" i="1"/>
  <c r="CR9" i="1" s="1"/>
  <c r="AN10" i="1"/>
  <c r="AM10" i="1" s="1"/>
  <c r="AN11" i="1"/>
  <c r="AN12" i="1"/>
  <c r="AM12" i="1" s="1"/>
  <c r="BF12" i="1" s="1"/>
  <c r="AN13" i="1"/>
  <c r="AN14" i="1"/>
  <c r="AN15" i="1"/>
  <c r="AM15" i="1" s="1"/>
  <c r="BF15" i="1" s="1"/>
  <c r="AN16" i="1"/>
  <c r="AM16" i="1" s="1"/>
  <c r="AN17" i="1"/>
  <c r="AN18" i="1"/>
  <c r="AM18" i="1" s="1"/>
  <c r="BF18" i="1" s="1"/>
  <c r="AN19" i="1"/>
  <c r="AN20" i="1"/>
  <c r="CR20" i="1" s="1"/>
  <c r="AN21" i="1"/>
  <c r="CR21" i="1" s="1"/>
  <c r="AN22" i="1"/>
  <c r="AM22" i="1" s="1"/>
  <c r="AN23" i="1"/>
  <c r="AN24" i="1"/>
  <c r="AM24" i="1" s="1"/>
  <c r="BF24" i="1" s="1"/>
  <c r="AN25" i="1"/>
  <c r="AN26" i="1"/>
  <c r="AM8" i="1"/>
  <c r="BF8" i="1" s="1"/>
  <c r="AM13" i="1"/>
  <c r="AM14" i="1"/>
  <c r="CQ14" i="1" s="1"/>
  <c r="AM19" i="1"/>
  <c r="AM20" i="1"/>
  <c r="BF20" i="1" s="1"/>
  <c r="AM25" i="1"/>
  <c r="AM26" i="1"/>
  <c r="CQ26" i="1" s="1"/>
  <c r="AF8" i="1"/>
  <c r="AE8" i="1" s="1"/>
  <c r="AF9" i="1"/>
  <c r="AF10" i="1"/>
  <c r="AE10" i="1" s="1"/>
  <c r="AF11" i="1"/>
  <c r="AF12" i="1"/>
  <c r="AF13" i="1"/>
  <c r="AE13" i="1" s="1"/>
  <c r="BF13" i="1" s="1"/>
  <c r="AF14" i="1"/>
  <c r="AE14" i="1" s="1"/>
  <c r="AF15" i="1"/>
  <c r="AF16" i="1"/>
  <c r="AE16" i="1" s="1"/>
  <c r="AF17" i="1"/>
  <c r="AF18" i="1"/>
  <c r="CJ18" i="1" s="1"/>
  <c r="AF19" i="1"/>
  <c r="CJ19" i="1" s="1"/>
  <c r="AF20" i="1"/>
  <c r="AE20" i="1" s="1"/>
  <c r="AF21" i="1"/>
  <c r="AF22" i="1"/>
  <c r="AE22" i="1" s="1"/>
  <c r="AF23" i="1"/>
  <c r="AF24" i="1"/>
  <c r="AF25" i="1"/>
  <c r="AE25" i="1" s="1"/>
  <c r="BF25" i="1" s="1"/>
  <c r="AF26" i="1"/>
  <c r="AE26" i="1" s="1"/>
  <c r="AE9" i="1"/>
  <c r="AE11" i="1"/>
  <c r="AE12" i="1"/>
  <c r="CI12" i="1" s="1"/>
  <c r="AE15" i="1"/>
  <c r="AE17" i="1"/>
  <c r="AE18" i="1"/>
  <c r="AE21" i="1"/>
  <c r="AE23" i="1"/>
  <c r="AE24" i="1"/>
  <c r="CI24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0" i="1"/>
  <c r="W11" i="1"/>
  <c r="W16" i="1"/>
  <c r="W17" i="1"/>
  <c r="W22" i="1"/>
  <c r="W23" i="1"/>
  <c r="V10" i="1"/>
  <c r="V16" i="1"/>
  <c r="V22" i="1"/>
  <c r="N8" i="1"/>
  <c r="M8" i="1" s="1"/>
  <c r="V8" i="1" s="1"/>
  <c r="N9" i="1"/>
  <c r="M9" i="1" s="1"/>
  <c r="N10" i="1"/>
  <c r="N11" i="1"/>
  <c r="M11" i="1" s="1"/>
  <c r="N12" i="1"/>
  <c r="N13" i="1"/>
  <c r="N14" i="1"/>
  <c r="M14" i="1" s="1"/>
  <c r="V14" i="1" s="1"/>
  <c r="N15" i="1"/>
  <c r="M15" i="1" s="1"/>
  <c r="N16" i="1"/>
  <c r="N17" i="1"/>
  <c r="M17" i="1" s="1"/>
  <c r="N18" i="1"/>
  <c r="N19" i="1"/>
  <c r="N20" i="1"/>
  <c r="M20" i="1" s="1"/>
  <c r="V20" i="1" s="1"/>
  <c r="N21" i="1"/>
  <c r="M21" i="1" s="1"/>
  <c r="N22" i="1"/>
  <c r="N23" i="1"/>
  <c r="M23" i="1" s="1"/>
  <c r="N24" i="1"/>
  <c r="N25" i="1"/>
  <c r="N26" i="1"/>
  <c r="M26" i="1" s="1"/>
  <c r="V26" i="1" s="1"/>
  <c r="M10" i="1"/>
  <c r="M12" i="1"/>
  <c r="M13" i="1"/>
  <c r="M16" i="1"/>
  <c r="M18" i="1"/>
  <c r="M19" i="1"/>
  <c r="M22" i="1"/>
  <c r="M24" i="1"/>
  <c r="M25" i="1"/>
  <c r="E8" i="1"/>
  <c r="W8" i="1" s="1"/>
  <c r="E9" i="1"/>
  <c r="D9" i="1" s="1"/>
  <c r="E10" i="1"/>
  <c r="E11" i="1"/>
  <c r="E12" i="1"/>
  <c r="W12" i="1" s="1"/>
  <c r="E13" i="1"/>
  <c r="D13" i="1" s="1"/>
  <c r="V13" i="1" s="1"/>
  <c r="E14" i="1"/>
  <c r="W14" i="1" s="1"/>
  <c r="E15" i="1"/>
  <c r="D15" i="1" s="1"/>
  <c r="E16" i="1"/>
  <c r="E17" i="1"/>
  <c r="E18" i="1"/>
  <c r="W18" i="1" s="1"/>
  <c r="E19" i="1"/>
  <c r="D19" i="1" s="1"/>
  <c r="V19" i="1" s="1"/>
  <c r="E20" i="1"/>
  <c r="W20" i="1" s="1"/>
  <c r="E21" i="1"/>
  <c r="D21" i="1" s="1"/>
  <c r="E22" i="1"/>
  <c r="E23" i="1"/>
  <c r="E24" i="1"/>
  <c r="W24" i="1" s="1"/>
  <c r="E25" i="1"/>
  <c r="D25" i="1" s="1"/>
  <c r="V25" i="1" s="1"/>
  <c r="E26" i="1"/>
  <c r="W26" i="1" s="1"/>
  <c r="D8" i="1"/>
  <c r="D10" i="1"/>
  <c r="D11" i="1"/>
  <c r="D12" i="1"/>
  <c r="V12" i="1" s="1"/>
  <c r="D14" i="1"/>
  <c r="D16" i="1"/>
  <c r="D17" i="1"/>
  <c r="D18" i="1"/>
  <c r="V18" i="1" s="1"/>
  <c r="D20" i="1"/>
  <c r="D22" i="1"/>
  <c r="D23" i="1"/>
  <c r="V23" i="1" s="1"/>
  <c r="D24" i="1"/>
  <c r="V24" i="1" s="1"/>
  <c r="D26" i="1"/>
  <c r="CH8" i="1" l="1"/>
  <c r="DJ8" i="1" s="1"/>
  <c r="V17" i="1"/>
  <c r="V21" i="1"/>
  <c r="V15" i="1"/>
  <c r="V9" i="1"/>
  <c r="V11" i="1"/>
  <c r="BF22" i="1"/>
  <c r="BF16" i="1"/>
  <c r="BF10" i="1"/>
  <c r="CW22" i="1"/>
  <c r="CW16" i="1"/>
  <c r="CW10" i="1"/>
  <c r="DB23" i="1"/>
  <c r="DB17" i="1"/>
  <c r="DB11" i="1"/>
  <c r="BF14" i="2"/>
  <c r="BF8" i="2"/>
  <c r="D32" i="3"/>
  <c r="V32" i="3" s="1"/>
  <c r="W32" i="3"/>
  <c r="D26" i="3"/>
  <c r="V26" i="3" s="1"/>
  <c r="W26" i="3"/>
  <c r="D14" i="3"/>
  <c r="V14" i="3" s="1"/>
  <c r="W14" i="3"/>
  <c r="D8" i="3"/>
  <c r="V8" i="3" s="1"/>
  <c r="W8" i="3"/>
  <c r="BH30" i="4"/>
  <c r="BH22" i="4"/>
  <c r="AE22" i="4"/>
  <c r="BQ31" i="4"/>
  <c r="L31" i="4"/>
  <c r="BP31" i="4" s="1"/>
  <c r="BQ19" i="4"/>
  <c r="L19" i="4"/>
  <c r="BQ13" i="4"/>
  <c r="L13" i="4"/>
  <c r="BP13" i="4" s="1"/>
  <c r="BV28" i="4"/>
  <c r="L28" i="4"/>
  <c r="BP28" i="4" s="1"/>
  <c r="BV22" i="4"/>
  <c r="L22" i="4"/>
  <c r="BP22" i="4" s="1"/>
  <c r="BV16" i="4"/>
  <c r="L16" i="4"/>
  <c r="BP16" i="4" s="1"/>
  <c r="W15" i="1"/>
  <c r="BG23" i="1"/>
  <c r="CI23" i="1" s="1"/>
  <c r="BG17" i="1"/>
  <c r="CI17" i="1" s="1"/>
  <c r="BG11" i="1"/>
  <c r="CI11" i="1" s="1"/>
  <c r="BO25" i="1"/>
  <c r="BO19" i="1"/>
  <c r="BO13" i="1"/>
  <c r="CW21" i="1"/>
  <c r="CW15" i="1"/>
  <c r="CW9" i="1"/>
  <c r="DB22" i="1"/>
  <c r="DB16" i="1"/>
  <c r="DB10" i="1"/>
  <c r="AM11" i="2"/>
  <c r="BF11" i="2" s="1"/>
  <c r="DJ12" i="2"/>
  <c r="CR9" i="2"/>
  <c r="V13" i="3"/>
  <c r="M33" i="3"/>
  <c r="W33" i="3"/>
  <c r="M9" i="3"/>
  <c r="W9" i="3"/>
  <c r="W27" i="3"/>
  <c r="BP32" i="4"/>
  <c r="AE32" i="4"/>
  <c r="W21" i="1"/>
  <c r="W25" i="1"/>
  <c r="CI22" i="1"/>
  <c r="CI16" i="1"/>
  <c r="CI10" i="1"/>
  <c r="BO24" i="1"/>
  <c r="BO18" i="1"/>
  <c r="BO12" i="1"/>
  <c r="CQ20" i="1"/>
  <c r="CQ8" i="1"/>
  <c r="V15" i="2"/>
  <c r="CI9" i="2"/>
  <c r="BG11" i="2"/>
  <c r="CI11" i="2" s="1"/>
  <c r="CJ11" i="2"/>
  <c r="CQ15" i="2"/>
  <c r="CQ9" i="2"/>
  <c r="CW11" i="2"/>
  <c r="BO11" i="2"/>
  <c r="CH15" i="2"/>
  <c r="DJ15" i="2" s="1"/>
  <c r="W20" i="3"/>
  <c r="L25" i="4"/>
  <c r="W9" i="1"/>
  <c r="W19" i="1"/>
  <c r="W13" i="1"/>
  <c r="BF26" i="1"/>
  <c r="BF14" i="1"/>
  <c r="BG21" i="1"/>
  <c r="CI21" i="1" s="1"/>
  <c r="BG15" i="1"/>
  <c r="CI15" i="1" s="1"/>
  <c r="BG9" i="1"/>
  <c r="CI9" i="1" s="1"/>
  <c r="BO23" i="1"/>
  <c r="BO17" i="1"/>
  <c r="BO11" i="1"/>
  <c r="CW25" i="1"/>
  <c r="CW19" i="1"/>
  <c r="CW13" i="1"/>
  <c r="DB26" i="1"/>
  <c r="DB20" i="1"/>
  <c r="DB14" i="1"/>
  <c r="DB8" i="1"/>
  <c r="BF13" i="2"/>
  <c r="DJ13" i="2" s="1"/>
  <c r="CI8" i="2"/>
  <c r="CH9" i="2"/>
  <c r="V9" i="3"/>
  <c r="BH8" i="4"/>
  <c r="AE8" i="4"/>
  <c r="BI29" i="4"/>
  <c r="D29" i="4"/>
  <c r="BI23" i="4"/>
  <c r="D23" i="4"/>
  <c r="BI17" i="4"/>
  <c r="D17" i="4"/>
  <c r="BI11" i="4"/>
  <c r="D11" i="4"/>
  <c r="BG27" i="4"/>
  <c r="BG15" i="4"/>
  <c r="AE19" i="1"/>
  <c r="BF19" i="1" s="1"/>
  <c r="AM21" i="1"/>
  <c r="BF21" i="1" s="1"/>
  <c r="AM9" i="1"/>
  <c r="BF9" i="1" s="1"/>
  <c r="BG26" i="1"/>
  <c r="CI26" i="1" s="1"/>
  <c r="BG20" i="1"/>
  <c r="CI20" i="1" s="1"/>
  <c r="BG14" i="1"/>
  <c r="CI14" i="1" s="1"/>
  <c r="BG8" i="1"/>
  <c r="CI8" i="1" s="1"/>
  <c r="BO22" i="1"/>
  <c r="BO16" i="1"/>
  <c r="BO10" i="1"/>
  <c r="D13" i="2"/>
  <c r="V13" i="2" s="1"/>
  <c r="W13" i="2"/>
  <c r="CI15" i="2"/>
  <c r="CJ15" i="2"/>
  <c r="CJ9" i="2"/>
  <c r="CR13" i="2"/>
  <c r="CW15" i="2"/>
  <c r="CW9" i="2"/>
  <c r="BH16" i="4"/>
  <c r="BP18" i="4"/>
  <c r="AE18" i="4"/>
  <c r="CI18" i="4" s="1"/>
  <c r="BP33" i="4"/>
  <c r="AE33" i="4"/>
  <c r="CI33" i="4" s="1"/>
  <c r="CI25" i="1"/>
  <c r="CI19" i="1"/>
  <c r="CI13" i="1"/>
  <c r="CH21" i="1"/>
  <c r="DJ21" i="1" s="1"/>
  <c r="CQ21" i="1"/>
  <c r="CH15" i="1"/>
  <c r="DJ15" i="1" s="1"/>
  <c r="CQ15" i="1"/>
  <c r="CQ9" i="1"/>
  <c r="BF15" i="2"/>
  <c r="BF9" i="2"/>
  <c r="V33" i="3"/>
  <c r="BH15" i="4"/>
  <c r="AE15" i="4"/>
  <c r="BH9" i="4"/>
  <c r="AE9" i="4"/>
  <c r="CI9" i="4" s="1"/>
  <c r="D12" i="2"/>
  <c r="V12" i="2" s="1"/>
  <c r="BG10" i="2"/>
  <c r="CI10" i="2" s="1"/>
  <c r="BO14" i="2"/>
  <c r="BO8" i="2"/>
  <c r="D28" i="3"/>
  <c r="V28" i="3" s="1"/>
  <c r="D31" i="4"/>
  <c r="L26" i="4"/>
  <c r="L12" i="4"/>
  <c r="BP12" i="4" s="1"/>
  <c r="BG31" i="4"/>
  <c r="BG22" i="4"/>
  <c r="BG13" i="4"/>
  <c r="BG32" i="4"/>
  <c r="BG26" i="4"/>
  <c r="BG20" i="4"/>
  <c r="BG14" i="4"/>
  <c r="BG8" i="4"/>
  <c r="CQ12" i="2"/>
  <c r="BH28" i="4"/>
  <c r="BH14" i="4"/>
  <c r="AE14" i="4"/>
  <c r="BI34" i="4"/>
  <c r="BI28" i="4"/>
  <c r="BI22" i="4"/>
  <c r="BI16" i="4"/>
  <c r="BI10" i="4"/>
  <c r="BP9" i="4"/>
  <c r="BG28" i="4"/>
  <c r="BG10" i="4"/>
  <c r="BG30" i="4"/>
  <c r="D31" i="3"/>
  <c r="V31" i="3" s="1"/>
  <c r="D34" i="4"/>
  <c r="BH27" i="4"/>
  <c r="BH20" i="4"/>
  <c r="AE20" i="4"/>
  <c r="CI20" i="4" s="1"/>
  <c r="BH13" i="4"/>
  <c r="L30" i="4"/>
  <c r="BP30" i="4" s="1"/>
  <c r="L15" i="4"/>
  <c r="BP15" i="4" s="1"/>
  <c r="BQ29" i="4"/>
  <c r="L29" i="4"/>
  <c r="BP29" i="4" s="1"/>
  <c r="BQ23" i="4"/>
  <c r="L23" i="4"/>
  <c r="BP23" i="4" s="1"/>
  <c r="BQ17" i="4"/>
  <c r="L17" i="4"/>
  <c r="BP17" i="4" s="1"/>
  <c r="BQ11" i="4"/>
  <c r="L11" i="4"/>
  <c r="BP11" i="4" s="1"/>
  <c r="BO10" i="2"/>
  <c r="D30" i="3"/>
  <c r="V30" i="3" s="1"/>
  <c r="BH33" i="4"/>
  <c r="L21" i="4"/>
  <c r="BP21" i="4" s="1"/>
  <c r="AE24" i="4"/>
  <c r="CI24" i="4" s="1"/>
  <c r="BG34" i="4"/>
  <c r="BG25" i="4"/>
  <c r="BG16" i="4"/>
  <c r="D10" i="4"/>
  <c r="L34" i="4"/>
  <c r="BP34" i="4" s="1"/>
  <c r="L27" i="4"/>
  <c r="L20" i="4"/>
  <c r="BP20" i="4" s="1"/>
  <c r="AE13" i="4"/>
  <c r="C1" i="8"/>
  <c r="B1" i="8"/>
  <c r="BH23" i="4" l="1"/>
  <c r="AE23" i="4"/>
  <c r="CI23" i="4" s="1"/>
  <c r="DJ9" i="2"/>
  <c r="CQ23" i="1"/>
  <c r="CH23" i="1"/>
  <c r="DJ23" i="1" s="1"/>
  <c r="CH11" i="2"/>
  <c r="DJ11" i="2" s="1"/>
  <c r="CQ11" i="2"/>
  <c r="CQ24" i="1"/>
  <c r="CH24" i="1"/>
  <c r="DJ24" i="1" s="1"/>
  <c r="CI32" i="4"/>
  <c r="CH13" i="1"/>
  <c r="DJ13" i="1" s="1"/>
  <c r="CQ13" i="1"/>
  <c r="CI13" i="4"/>
  <c r="CQ10" i="2"/>
  <c r="CH10" i="2"/>
  <c r="DJ10" i="2" s="1"/>
  <c r="BH31" i="4"/>
  <c r="AE31" i="4"/>
  <c r="CI31" i="4" s="1"/>
  <c r="CQ10" i="1"/>
  <c r="CH10" i="1"/>
  <c r="DJ10" i="1" s="1"/>
  <c r="BH11" i="4"/>
  <c r="AE11" i="4"/>
  <c r="CI11" i="4" s="1"/>
  <c r="BH29" i="4"/>
  <c r="AE29" i="4"/>
  <c r="CI29" i="4" s="1"/>
  <c r="CH19" i="1"/>
  <c r="DJ19" i="1" s="1"/>
  <c r="CQ19" i="1"/>
  <c r="CI22" i="4"/>
  <c r="CQ16" i="1"/>
  <c r="CH16" i="1"/>
  <c r="DJ16" i="1" s="1"/>
  <c r="AE28" i="4"/>
  <c r="CI28" i="4" s="1"/>
  <c r="CH25" i="1"/>
  <c r="DJ25" i="1" s="1"/>
  <c r="CQ25" i="1"/>
  <c r="BP27" i="4"/>
  <c r="AE27" i="4"/>
  <c r="CI27" i="4" s="1"/>
  <c r="CI14" i="4"/>
  <c r="AE12" i="4"/>
  <c r="CI12" i="4" s="1"/>
  <c r="CH8" i="2"/>
  <c r="DJ8" i="2" s="1"/>
  <c r="CQ8" i="2"/>
  <c r="CI15" i="4"/>
  <c r="CH9" i="1"/>
  <c r="DJ9" i="1" s="1"/>
  <c r="AE16" i="4"/>
  <c r="CI16" i="4" s="1"/>
  <c r="CQ22" i="1"/>
  <c r="CH22" i="1"/>
  <c r="DJ22" i="1" s="1"/>
  <c r="BH17" i="4"/>
  <c r="AE17" i="4"/>
  <c r="CI17" i="4" s="1"/>
  <c r="CI8" i="4"/>
  <c r="BP25" i="4"/>
  <c r="AE25" i="4"/>
  <c r="CI25" i="4" s="1"/>
  <c r="BP19" i="4"/>
  <c r="AE19" i="4"/>
  <c r="CI19" i="4" s="1"/>
  <c r="CH26" i="1"/>
  <c r="DJ26" i="1" s="1"/>
  <c r="BH34" i="4"/>
  <c r="AE34" i="4"/>
  <c r="CI34" i="4" s="1"/>
  <c r="AE21" i="4"/>
  <c r="CI21" i="4" s="1"/>
  <c r="CH14" i="2"/>
  <c r="DJ14" i="2" s="1"/>
  <c r="CQ14" i="2"/>
  <c r="CH11" i="1"/>
  <c r="DJ11" i="1" s="1"/>
  <c r="CQ11" i="1"/>
  <c r="CQ12" i="1"/>
  <c r="CH12" i="1"/>
  <c r="DJ12" i="1" s="1"/>
  <c r="AE30" i="4"/>
  <c r="CI30" i="4" s="1"/>
  <c r="CH14" i="1"/>
  <c r="DJ14" i="1" s="1"/>
  <c r="CH20" i="1"/>
  <c r="DJ20" i="1" s="1"/>
  <c r="CH17" i="1"/>
  <c r="DJ17" i="1" s="1"/>
  <c r="CQ17" i="1"/>
  <c r="CQ18" i="1"/>
  <c r="CH18" i="1"/>
  <c r="DJ18" i="1" s="1"/>
  <c r="BH10" i="4"/>
  <c r="AE10" i="4"/>
  <c r="CI10" i="4" s="1"/>
  <c r="BP26" i="4"/>
  <c r="AE26" i="4"/>
  <c r="CI26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DG7" i="1" s="1"/>
  <c r="CD7" i="1"/>
  <c r="CC7" i="1"/>
  <c r="CB7" i="1"/>
  <c r="CA7" i="1"/>
  <c r="BY7" i="1"/>
  <c r="BX7" i="1"/>
  <c r="CZ7" i="1" s="1"/>
  <c r="BW7" i="1"/>
  <c r="BV7" i="1"/>
  <c r="BT7" i="1"/>
  <c r="BS7" i="1"/>
  <c r="BR7" i="1"/>
  <c r="BQ7" i="1"/>
  <c r="BN7" i="1"/>
  <c r="BM7" i="1"/>
  <c r="BL7" i="1"/>
  <c r="BK7" i="1"/>
  <c r="BJ7" i="1"/>
  <c r="BI7" i="1"/>
  <c r="CK7" i="1" s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N7" i="1" s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CO7" i="2" s="1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CD7" i="4" s="1"/>
  <c r="Y7" i="4"/>
  <c r="X7" i="4"/>
  <c r="V7" i="4"/>
  <c r="U7" i="4"/>
  <c r="T7" i="4"/>
  <c r="S7" i="4"/>
  <c r="BW7" i="4" s="1"/>
  <c r="Q7" i="4"/>
  <c r="P7" i="4"/>
  <c r="O7" i="4"/>
  <c r="N7" i="4"/>
  <c r="K7" i="4"/>
  <c r="J7" i="4"/>
  <c r="BN7" i="4" s="1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S7" i="2"/>
  <c r="AC7" i="2"/>
  <c r="DI7" i="1"/>
  <c r="CU7" i="1"/>
  <c r="CO7" i="1"/>
  <c r="CM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D7" i="1"/>
  <c r="AC7" i="1"/>
  <c r="DF7" i="1"/>
  <c r="AB7" i="1"/>
  <c r="E7" i="1" l="1"/>
  <c r="BB7" i="5"/>
  <c r="AD7" i="2"/>
  <c r="Y7" i="2"/>
  <c r="BU7" i="2"/>
  <c r="CW7" i="2" s="1"/>
  <c r="DH7" i="2"/>
  <c r="AA7" i="2"/>
  <c r="CL7" i="2"/>
  <c r="CU7" i="2"/>
  <c r="DC7" i="2"/>
  <c r="BJ7" i="4"/>
  <c r="BY7" i="4"/>
  <c r="E7" i="6"/>
  <c r="DF7" i="2"/>
  <c r="BO7" i="4"/>
  <c r="BX7" i="4"/>
  <c r="CB7" i="4"/>
  <c r="CT7" i="2"/>
  <c r="D7" i="6"/>
  <c r="BP7" i="2"/>
  <c r="Z7" i="2"/>
  <c r="BR7" i="4"/>
  <c r="CF7" i="4"/>
  <c r="N7" i="2"/>
  <c r="M7" i="2" s="1"/>
  <c r="CS7" i="2"/>
  <c r="CY7" i="2"/>
  <c r="DA7" i="2"/>
  <c r="DI7" i="2"/>
  <c r="CX7" i="2"/>
  <c r="CM7" i="2"/>
  <c r="BZ7" i="2"/>
  <c r="AD7" i="5"/>
  <c r="V7" i="5"/>
  <c r="AA7" i="3"/>
  <c r="Q7" i="5"/>
  <c r="Z7" i="3"/>
  <c r="CY7" i="1"/>
  <c r="BK7" i="4"/>
  <c r="AC7" i="3"/>
  <c r="BM7" i="4"/>
  <c r="W7" i="4"/>
  <c r="AT7" i="4"/>
  <c r="AG7" i="4"/>
  <c r="AF7" i="4" s="1"/>
  <c r="N7" i="5"/>
  <c r="AO7" i="4"/>
  <c r="AB7" i="3"/>
  <c r="CL7" i="1"/>
  <c r="BL7" i="4"/>
  <c r="CV7" i="1"/>
  <c r="AL7" i="5"/>
  <c r="BE7" i="5"/>
  <c r="R7" i="4"/>
  <c r="BZ7" i="4"/>
  <c r="CC7" i="4"/>
  <c r="BT7" i="4"/>
  <c r="CH7" i="4"/>
  <c r="N7" i="1"/>
  <c r="W7" i="1" s="1"/>
  <c r="H7" i="5"/>
  <c r="AT7" i="5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D7" i="1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DB7" i="1" s="1"/>
  <c r="AF2" i="8"/>
  <c r="DB7" i="2" l="1"/>
  <c r="BI7" i="4"/>
  <c r="CR7" i="2"/>
  <c r="CI7" i="2"/>
  <c r="W7" i="2"/>
  <c r="D7" i="2"/>
  <c r="V7" i="2" s="1"/>
  <c r="BO7" i="2"/>
  <c r="CH7" i="2" s="1"/>
  <c r="CJ7" i="2"/>
  <c r="AM7" i="2"/>
  <c r="BF7" i="2" s="1"/>
  <c r="CA7" i="4"/>
  <c r="M7" i="1"/>
  <c r="V7" i="1" s="1"/>
  <c r="BV7" i="4"/>
  <c r="CI7" i="1"/>
  <c r="I7" i="5"/>
  <c r="AM7" i="1"/>
  <c r="BF7" i="1" s="1"/>
  <c r="D7" i="4"/>
  <c r="CW7" i="1"/>
  <c r="AN7" i="4"/>
  <c r="BG7" i="4" s="1"/>
  <c r="V7" i="3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DJ7" i="2" l="1"/>
  <c r="CQ7" i="2"/>
  <c r="BP7" i="4"/>
  <c r="AE7" i="4"/>
  <c r="CI7" i="4" s="1"/>
  <c r="CQ7" i="1"/>
  <c r="CH7" i="1"/>
  <c r="DJ7" i="1" s="1"/>
  <c r="BH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<sst xmlns="http://schemas.openxmlformats.org/spreadsheetml/2006/main" count="2028" uniqueCount="385">
  <si>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</si>
  <si>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</si>
  <si>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</si>
  <si>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</si>
  <si>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</si>
  <si>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</si>
  <si>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</si>
  <si>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</si>
  <si>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</si>
  <si>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</si>
  <si>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</si>
  <si>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</si>
  <si>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</si>
  <si>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</si>
  <si>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</si>
  <si>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</si>
  <si>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</si>
  <si>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</si>
  <si>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</si>
  <si>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</si>
  <si>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</si>
  <si>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</si>
  <si>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</si>
  <si>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</si>
  <si>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</si>
  <si>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</si>
  <si>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</si>
  <si>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</si>
  <si>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</si>
  <si>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</si>
  <si>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</si>
  <si>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</si>
  <si>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</si>
  <si>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</si>
  <si>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</si>
  <si>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</si>
  <si>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</si>
  <si>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</si>
  <si>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</si>
  <si>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</si>
  <si>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</si>
  <si>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</si>
  <si>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</si>
  <si>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</si>
  <si>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</si>
  <si>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</si>
  <si>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</si>
  <si>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</si>
  <si>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</si>
  <si>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</si>
  <si>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</si>
  <si>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</si>
  <si>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</si>
  <si>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</si>
  <si>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</si>
  <si>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</si>
  <si>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</si>
  <si>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</si>
  <si>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</si>
  <si>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</si>
  <si>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</si>
  <si>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</si>
  <si>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</si>
  <si>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</si>
  <si>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</si>
  <si>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</si>
  <si>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</si>
  <si>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</si>
  <si>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</si>
  <si>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</si>
  <si>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</si>
  <si>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</si>
  <si>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</si>
  <si>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</si>
  <si>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</si>
  <si>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</si>
  <si>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</si>
  <si>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</si>
  <si>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</si>
  <si>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</si>
  <si>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</si>
  <si>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</si>
  <si>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</si>
  <si>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</si>
  <si>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</si>
  <si>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</si>
  <si>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</si>
  <si>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</si>
  <si>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</si>
  <si>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</si>
  <si>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</si>
  <si>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</si>
  <si>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</si>
  <si>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</si>
  <si>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</si>
  <si>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</si>
  <si>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</si>
  <si>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</si>
  <si>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</si>
  <si>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</si>
  <si>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</si>
  <si>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</si>
  <si>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</si>
  <si>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</si>
  <si>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</si>
  <si>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</si>
  <si>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</si>
  <si>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</si>
  <si>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</si>
  <si>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</si>
  <si>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</si>
  <si>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</si>
  <si>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</si>
  <si>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</si>
  <si>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</si>
  <si>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</si>
  <si>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</si>
  <si>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</si>
  <si>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</si>
  <si>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</si>
  <si>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</si>
  <si>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</si>
  <si>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</si>
  <si>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</si>
  <si>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</si>
  <si>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</si>
  <si>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</si>
  <si>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</si>
  <si>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</si>
  <si>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</si>
  <si>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</si>
  <si>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</si>
  <si>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</si>
  <si>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</si>
  <si>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</si>
  <si>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</si>
  <si>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</si>
  <si>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</si>
  <si>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</si>
  <si>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</si>
  <si>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</si>
  <si>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</si>
  <si>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</si>
  <si>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</si>
  <si>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</si>
  <si>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</si>
  <si>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</si>
  <si>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</si>
  <si>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</si>
  <si>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</si>
  <si>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</si>
  <si>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</si>
  <si>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</si>
  <si>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</si>
  <si>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</si>
  <si>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</si>
  <si>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</si>
  <si>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</si>
  <si>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</si>
  <si>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</si>
  <si>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</si>
  <si>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</si>
  <si>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</si>
  <si>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</si>
  <si>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</si>
  <si>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</si>
  <si>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</si>
  <si>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</si>
  <si>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</si>
  <si>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</si>
  <si>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</si>
  <si>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</si>
  <si>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</si>
  <si>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</si>
  <si>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</si>
  <si>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</si>
  <si>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</si>
  <si>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</si>
  <si>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</si>
  <si>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</si>
  <si>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</si>
  <si>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</si>
  <si>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</si>
  <si>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</si>
  <si>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</si>
  <si>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</si>
  <si>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</si>
  <si>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</si>
  <si>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</si>
  <si>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</si>
  <si>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</si>
  <si>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</si>
  <si>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</si>
  <si>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</si>
  <si>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</si>
  <si>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</si>
  <si>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</si>
  <si>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</si>
  <si>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</si>
  <si>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</si>
  <si>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</si>
  <si>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</si>
  <si>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</si>
  <si>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</si>
  <si>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</si>
  <si>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</si>
  <si>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</si>
  <si>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</si>
  <si>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</si>
  <si>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</si>
  <si>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</si>
  <si>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</si>
  <si>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</si>
  <si>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</si>
  <si>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</si>
  <si>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</si>
  <si>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</si>
  <si>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</si>
  <si>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</si>
  <si>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</si>
  <si>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</si>
  <si>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</si>
  <si>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</si>
  <si>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</si>
  <si>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</si>
  <si>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</si>
  <si>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</si>
  <si>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</si>
  <si>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</si>
  <si>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</si>
  <si>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</si>
  <si>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</si>
  <si>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</si>
  <si>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</si>
  <si>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</si>
  <si>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</si>
  <si>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</si>
  <si>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</si>
  <si>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</si>
  <si>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</si>
  <si>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</si>
  <si>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</si>
  <si>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</si>
  <si>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</si>
  <si>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</si>
  <si>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</si>
  <si>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</si>
  <si>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</si>
  <si>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</si>
  <si>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</si>
  <si>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</si>
  <si>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</si>
  <si>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</si>
  <si>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</si>
  <si>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</si>
  <si>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</si>
  <si>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</si>
  <si>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</si>
  <si>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</si>
  <si>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</si>
  <si>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</si>
  <si>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</si>
  <si>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</si>
  <si>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</si>
  <si>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</si>
  <si>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</si>
  <si>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</si>
  <si>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</si>
  <si>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</si>
  <si>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</si>
  <si>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</si>
  <si>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</si>
  <si>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</si>
  <si>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</si>
  <si>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</si>
  <si>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</si>
  <si>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</si>
  <si>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</si>
  <si>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</si>
  <si>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</si>
  <si>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</si>
  <si>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</si>
  <si>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</si>
  <si>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</si>
  <si>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</si>
  <si>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</si>
  <si>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</si>
  <si>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</si>
  <si>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</si>
  <si>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</si>
  <si>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</si>
  <si>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</si>
  <si>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</si>
  <si>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</si>
  <si>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</si>
  <si>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</si>
  <si>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</si>
  <si>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</si>
  <si>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</si>
  <si>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</si>
  <si>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</si>
  <si>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</si>
  <si>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</si>
  <si>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</si>
  <si>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</si>
  <si>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</si>
  <si>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</si>
  <si>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</si>
  <si>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</si>
  <si>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</si>
  <si>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</si>
  <si>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</si>
  <si>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</si>
  <si>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</si>
  <si>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</si>
  <si>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</si>
  <si>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</si>
  <si>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17000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</si>
  <si>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</si>
  <si>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</si>
  <si>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</si>
  <si>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</si>
  <si>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</si>
  <si>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</si>
  <si>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17201</t>
  </si>
  <si>
    <t>金沢市</t>
  </si>
  <si>
    <t/>
  </si>
  <si>
    <t>17202</t>
  </si>
  <si>
    <t>七尾市</t>
  </si>
  <si>
    <t>17856</t>
  </si>
  <si>
    <t>石川北部アール・ディ・エフ広域処理組合</t>
  </si>
  <si>
    <t>17203</t>
  </si>
  <si>
    <t>小松市</t>
  </si>
  <si>
    <t>17848</t>
  </si>
  <si>
    <t>南加賀広域圏事務組合</t>
  </si>
  <si>
    <t>17204</t>
  </si>
  <si>
    <t>輪島市</t>
  </si>
  <si>
    <t>17826</t>
  </si>
  <si>
    <t>輪島市穴水町環境衛生施設組合</t>
  </si>
  <si>
    <t>17205</t>
  </si>
  <si>
    <t>珠洲市</t>
  </si>
  <si>
    <t>17855</t>
  </si>
  <si>
    <t>奥能登クリーン組合</t>
  </si>
  <si>
    <t>17206</t>
  </si>
  <si>
    <t>加賀市</t>
  </si>
  <si>
    <t>17207</t>
  </si>
  <si>
    <t>羽咋市</t>
  </si>
  <si>
    <t>17837</t>
  </si>
  <si>
    <t>羽咋郡市広域圏事務組合</t>
  </si>
  <si>
    <t>石川北部アール・ディ・エフ広域事務組合</t>
  </si>
  <si>
    <t>17209</t>
  </si>
  <si>
    <t>かほく市</t>
  </si>
  <si>
    <t>17821</t>
  </si>
  <si>
    <t>河北郡市広域事務組合</t>
  </si>
  <si>
    <t>石川北部アール･ディ･エフ広域処理組合</t>
  </si>
  <si>
    <t>17210</t>
  </si>
  <si>
    <t>白山市</t>
  </si>
  <si>
    <t>17841</t>
  </si>
  <si>
    <t>白山野々市広域事務組合</t>
  </si>
  <si>
    <t>17825</t>
  </si>
  <si>
    <t>手取川流域環境衛生事業組合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</si>
  <si>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</si>
  <si>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</si>
  <si>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</si>
  <si>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</si>
  <si>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</si>
  <si>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</si>
  <si>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</si>
  <si>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</si>
  <si>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</si>
  <si>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</si>
  <si>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</si>
  <si>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</si>
  <si>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</si>
  <si>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</si>
  <si>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</si>
  <si>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</si>
  <si>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</si>
  <si>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</si>
  <si>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石川北部アール・デイ・エフ広域処理組合</t>
  </si>
  <si>
    <t>17463</t>
  </si>
  <si>
    <t>能登町</t>
  </si>
  <si>
    <t>奥能登ｸﾘｰﾝ組合</t>
  </si>
  <si>
    <t>石川北部ｱｰﾙ・ﾃﾞｨ・ｴﾌ広域処理組合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</si>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</sst>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19</v>
      </c>
      <c r="B7" s="154" t="s">
        <v>317</v>
      </c>
      <c r="C7" s="138" t="s">
        <v>33</v>
      </c>
      <c r="D7" s="140">
        <f>SUM(E7,+L7)</f>
        <v>21358674</v>
      </c>
      <c r="E7" s="140">
        <f>SUM(F7:I7,K7)</f>
        <v>7100746</v>
      </c>
      <c r="F7" s="140">
        <f>SUM(F$8:F$207)</f>
        <v>614232</v>
      </c>
      <c r="G7" s="140">
        <f>SUM(G$8:G$207)</f>
        <v>0</v>
      </c>
      <c r="H7" s="140">
        <f>SUM(H$8:H$207)</f>
        <v>2890600</v>
      </c>
      <c r="I7" s="140">
        <f>SUM(I$8:I$207)</f>
        <v>1607408</v>
      </c>
      <c r="J7" s="143" t="s">
        <v>314</v>
      </c>
      <c r="K7" s="140">
        <f>SUM(K$8:K$207)</f>
        <v>1988506</v>
      </c>
      <c r="L7" s="140">
        <f>SUM(L$8:L$207)</f>
        <v>14257928</v>
      </c>
      <c r="M7" s="140">
        <f>SUM(N7,+U7)</f>
        <v>777994</v>
      </c>
      <c r="N7" s="140">
        <f>SUM(O7:R7,T7)</f>
        <v>33575</v>
      </c>
      <c r="O7" s="140">
        <f>SUM(O$8:O$207)</f>
        <v>0</v>
      </c>
      <c r="P7" s="140">
        <f>SUM(P$8:P$207)</f>
        <v>0</v>
      </c>
      <c r="Q7" s="140">
        <f>SUM(Q$8:Q$207)</f>
        <v>300</v>
      </c>
      <c r="R7" s="140">
        <f>SUM(R$8:R$207)</f>
        <v>32920</v>
      </c>
      <c r="S7" s="143" t="s">
        <v>314</v>
      </c>
      <c r="T7" s="140">
        <f>SUM(T$8:T$207)</f>
        <v>355</v>
      </c>
      <c r="U7" s="140">
        <f>SUM(U$8:U$207)</f>
        <v>744419</v>
      </c>
      <c r="V7" s="140">
        <f t="shared" ref="V7:AA7" si="0">+SUM(D7,M7)</f>
        <v>22136668</v>
      </c>
      <c r="W7" s="140">
        <f t="shared" si="0"/>
        <v>7134321</v>
      </c>
      <c r="X7" s="140">
        <f t="shared" si="0"/>
        <v>614232</v>
      </c>
      <c r="Y7" s="140">
        <f t="shared" si="0"/>
        <v>0</v>
      </c>
      <c r="Z7" s="140">
        <f t="shared" si="0"/>
        <v>2890900</v>
      </c>
      <c r="AA7" s="140">
        <f t="shared" si="0"/>
        <v>1640328</v>
      </c>
      <c r="AB7" s="142" t="str">
        <f>IF(+SUM(J7,S7)=0,"-",+SUM(J7,S7))</f>
        <v>-</v>
      </c>
      <c r="AC7" s="140">
        <f>+SUM(K7,T7)</f>
        <v>1988861</v>
      </c>
      <c r="AD7" s="140">
        <f>+SUM(L7,U7)</f>
        <v>15002347</v>
      </c>
      <c r="AE7" s="140">
        <f>SUM(AF7,+AK7)</f>
        <v>4529794</v>
      </c>
      <c r="AF7" s="140">
        <f>SUM(AG7:AJ7)</f>
        <v>4522251</v>
      </c>
      <c r="AG7" s="140">
        <f t="shared" ref="AG7:AL7" si="1">SUM(AG$8:AG$207)</f>
        <v>0</v>
      </c>
      <c r="AH7" s="140">
        <f t="shared" si="1"/>
        <v>3665291</v>
      </c>
      <c r="AI7" s="140">
        <f t="shared" si="1"/>
        <v>614425</v>
      </c>
      <c r="AJ7" s="140">
        <f t="shared" si="1"/>
        <v>242535</v>
      </c>
      <c r="AK7" s="140">
        <f t="shared" si="1"/>
        <v>7543</v>
      </c>
      <c r="AL7" s="140">
        <f t="shared" si="1"/>
        <v>2776980</v>
      </c>
      <c r="AM7" s="140">
        <f>SUM(AN7,AS7,AW7,AX7,BD7)</f>
        <v>9694678</v>
      </c>
      <c r="AN7" s="140">
        <f>SUM(AO7:AR7)</f>
        <v>2338244</v>
      </c>
      <c r="AO7" s="140">
        <f>SUM(AO$8:AO$207)</f>
        <v>858821</v>
      </c>
      <c r="AP7" s="140">
        <f>SUM(AP$8:AP$207)</f>
        <v>768805</v>
      </c>
      <c r="AQ7" s="140">
        <f>SUM(AQ$8:AQ$207)</f>
        <v>592429</v>
      </c>
      <c r="AR7" s="140">
        <f>SUM(AR$8:AR$207)</f>
        <v>118189</v>
      </c>
      <c r="AS7" s="140">
        <f>SUM(AT7:AV7)</f>
        <v>2210902</v>
      </c>
      <c r="AT7" s="140">
        <f>SUM(AT$8:AT$207)</f>
        <v>268991</v>
      </c>
      <c r="AU7" s="140">
        <f>SUM(AU$8:AU$207)</f>
        <v>1657183</v>
      </c>
      <c r="AV7" s="140">
        <f>SUM(AV$8:AV$207)</f>
        <v>284728</v>
      </c>
      <c r="AW7" s="140">
        <f>SUM(AW$8:AW$207)</f>
        <v>55858</v>
      </c>
      <c r="AX7" s="140">
        <f>SUM(AY7:BB7)</f>
        <v>5089231</v>
      </c>
      <c r="AY7" s="140">
        <f t="shared" ref="AY7:BE7" si="2">SUM(AY$8:AY$207)</f>
        <v>3305163</v>
      </c>
      <c r="AZ7" s="140">
        <f t="shared" si="2"/>
        <v>1446922</v>
      </c>
      <c r="BA7" s="140">
        <f t="shared" si="2"/>
        <v>229218</v>
      </c>
      <c r="BB7" s="140">
        <f t="shared" si="2"/>
        <v>107928</v>
      </c>
      <c r="BC7" s="140">
        <f t="shared" si="2"/>
        <v>3284365</v>
      </c>
      <c r="BD7" s="140">
        <f t="shared" si="2"/>
        <v>443</v>
      </c>
      <c r="BE7" s="140">
        <f t="shared" si="2"/>
        <v>1072857</v>
      </c>
      <c r="BF7" s="140">
        <f>SUM(AE7,+AM7,+BE7)</f>
        <v>15297329</v>
      </c>
      <c r="BG7" s="140">
        <f>SUM(BH7,+BM7)</f>
        <v>4871</v>
      </c>
      <c r="BH7" s="140">
        <f>SUM(BI7:BL7)</f>
        <v>4871</v>
      </c>
      <c r="BI7" s="140">
        <f t="shared" ref="BI7:BN7" si="3">SUM(BI$8:BI$207)</f>
        <v>0</v>
      </c>
      <c r="BJ7" s="140">
        <f t="shared" si="3"/>
        <v>4871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38381</v>
      </c>
      <c r="BO7" s="140">
        <f>SUM(BP7,BU7,BY7,BZ7,CF7)</f>
        <v>310624</v>
      </c>
      <c r="BP7" s="140">
        <f>SUM(BQ7:BT7)</f>
        <v>23039</v>
      </c>
      <c r="BQ7" s="140">
        <f>SUM(BQ$8:BQ$207)</f>
        <v>2275</v>
      </c>
      <c r="BR7" s="140">
        <f>SUM(BR$8:BR$207)</f>
        <v>0</v>
      </c>
      <c r="BS7" s="140">
        <f>SUM(BS$8:BS$207)</f>
        <v>20764</v>
      </c>
      <c r="BT7" s="140">
        <f>SUM(BT$8:BT$207)</f>
        <v>0</v>
      </c>
      <c r="BU7" s="140">
        <f>SUM(BV7:BX7)</f>
        <v>136314</v>
      </c>
      <c r="BV7" s="140">
        <f>SUM(BV$8:BV$207)</f>
        <v>0</v>
      </c>
      <c r="BW7" s="140">
        <f>SUM(BW$8:BW$207)</f>
        <v>136314</v>
      </c>
      <c r="BX7" s="140">
        <f>SUM(BX$8:BX$207)</f>
        <v>0</v>
      </c>
      <c r="BY7" s="140">
        <f>SUM(BY$8:BY$207)</f>
        <v>0</v>
      </c>
      <c r="BZ7" s="140">
        <f>SUM(CA7:CD7)</f>
        <v>151271</v>
      </c>
      <c r="CA7" s="140">
        <f t="shared" ref="CA7:CG7" si="4">SUM(CA$8:CA$207)</f>
        <v>0</v>
      </c>
      <c r="CB7" s="140">
        <f t="shared" si="4"/>
        <v>151271</v>
      </c>
      <c r="CC7" s="140">
        <f t="shared" si="4"/>
        <v>0</v>
      </c>
      <c r="CD7" s="140">
        <f t="shared" si="4"/>
        <v>0</v>
      </c>
      <c r="CE7" s="140">
        <f t="shared" si="4"/>
        <v>411018</v>
      </c>
      <c r="CF7" s="140">
        <f t="shared" si="4"/>
        <v>0</v>
      </c>
      <c r="CG7" s="140">
        <f t="shared" si="4"/>
        <v>13100</v>
      </c>
      <c r="CH7" s="140">
        <f>SUM(BG7,+BO7,+CG7)</f>
        <v>328595</v>
      </c>
      <c r="CI7" s="140">
        <f t="shared" ref="CI7:DJ7" si="5">SUM(AE7,+BG7)</f>
        <v>4534665</v>
      </c>
      <c r="CJ7" s="140">
        <f t="shared" si="5"/>
        <v>4527122</v>
      </c>
      <c r="CK7" s="140">
        <f t="shared" si="5"/>
        <v>0</v>
      </c>
      <c r="CL7" s="140">
        <f t="shared" si="5"/>
        <v>3670162</v>
      </c>
      <c r="CM7" s="140">
        <f t="shared" si="5"/>
        <v>614425</v>
      </c>
      <c r="CN7" s="140">
        <f t="shared" si="5"/>
        <v>242535</v>
      </c>
      <c r="CO7" s="140">
        <f t="shared" si="5"/>
        <v>7543</v>
      </c>
      <c r="CP7" s="140">
        <f t="shared" si="5"/>
        <v>2815361</v>
      </c>
      <c r="CQ7" s="140">
        <f t="shared" si="5"/>
        <v>10005302</v>
      </c>
      <c r="CR7" s="140">
        <f t="shared" si="5"/>
        <v>2361283</v>
      </c>
      <c r="CS7" s="140">
        <f t="shared" si="5"/>
        <v>861096</v>
      </c>
      <c r="CT7" s="140">
        <f t="shared" si="5"/>
        <v>768805</v>
      </c>
      <c r="CU7" s="140">
        <f t="shared" si="5"/>
        <v>613193</v>
      </c>
      <c r="CV7" s="140">
        <f t="shared" si="5"/>
        <v>118189</v>
      </c>
      <c r="CW7" s="140">
        <f t="shared" si="5"/>
        <v>2347216</v>
      </c>
      <c r="CX7" s="140">
        <f t="shared" si="5"/>
        <v>268991</v>
      </c>
      <c r="CY7" s="140">
        <f t="shared" si="5"/>
        <v>1793497</v>
      </c>
      <c r="CZ7" s="140">
        <f t="shared" si="5"/>
        <v>284728</v>
      </c>
      <c r="DA7" s="140">
        <f t="shared" si="5"/>
        <v>55858</v>
      </c>
      <c r="DB7" s="140">
        <f t="shared" si="5"/>
        <v>5240502</v>
      </c>
      <c r="DC7" s="140">
        <f t="shared" si="5"/>
        <v>3305163</v>
      </c>
      <c r="DD7" s="140">
        <f t="shared" si="5"/>
        <v>1598193</v>
      </c>
      <c r="DE7" s="140">
        <f t="shared" si="5"/>
        <v>229218</v>
      </c>
      <c r="DF7" s="140">
        <f t="shared" si="5"/>
        <v>107928</v>
      </c>
      <c r="DG7" s="140">
        <f t="shared" si="5"/>
        <v>3695383</v>
      </c>
      <c r="DH7" s="140">
        <f t="shared" si="5"/>
        <v>443</v>
      </c>
      <c r="DI7" s="140">
        <f t="shared" si="5"/>
        <v>1085957</v>
      </c>
      <c r="DJ7" s="140">
        <f t="shared" si="5"/>
        <v>15625924</v>
      </c>
    </row>
    <row r="8" spans="1:114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SUM(E8,+L8)</f>
        <v>5213981</v>
      </c>
      <c r="E8" s="121">
        <f>SUM(F8:I8,K8)</f>
        <v>1618198</v>
      </c>
      <c r="F8" s="121">
        <v>0</v>
      </c>
      <c r="G8" s="121">
        <v>0</v>
      </c>
      <c r="H8" s="121">
        <v>115100</v>
      </c>
      <c r="I8" s="121">
        <v>746354</v>
      </c>
      <c r="J8" s="122" t="s">
        <v>384</v>
      </c>
      <c r="K8" s="121">
        <v>756744</v>
      </c>
      <c r="L8" s="121">
        <v>3595783</v>
      </c>
      <c r="M8" s="121">
        <f>SUM(N8,+U8)</f>
        <v>42644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384</v>
      </c>
      <c r="T8" s="121">
        <v>0</v>
      </c>
      <c r="U8" s="121">
        <v>42644</v>
      </c>
      <c r="V8" s="121">
        <f>+SUM(D8,M8)</f>
        <v>5256625</v>
      </c>
      <c r="W8" s="121">
        <f>+SUM(E8,N8)</f>
        <v>1618198</v>
      </c>
      <c r="X8" s="121">
        <f>+SUM(F8,O8)</f>
        <v>0</v>
      </c>
      <c r="Y8" s="121">
        <f>+SUM(G8,P8)</f>
        <v>0</v>
      </c>
      <c r="Z8" s="121">
        <f>+SUM(H8,Q8)</f>
        <v>115100</v>
      </c>
      <c r="AA8" s="121">
        <f>+SUM(I8,R8)</f>
        <v>746354</v>
      </c>
      <c r="AB8" s="122" t="str">
        <f>IF(+SUM(J8,S8)=0,"-",+SUM(J8,S8))</f>
        <v>-</v>
      </c>
      <c r="AC8" s="121">
        <f>+SUM(K8,T8)</f>
        <v>756744</v>
      </c>
      <c r="AD8" s="121">
        <f>+SUM(L8,U8)</f>
        <v>3638427</v>
      </c>
      <c r="AE8" s="121">
        <f>SUM(AF8,+AK8)</f>
        <v>137478</v>
      </c>
      <c r="AF8" s="121">
        <f>SUM(AG8:AJ8)</f>
        <v>137478</v>
      </c>
      <c r="AG8" s="121">
        <v>0</v>
      </c>
      <c r="AH8" s="121">
        <v>0</v>
      </c>
      <c r="AI8" s="121">
        <v>137478</v>
      </c>
      <c r="AJ8" s="121">
        <v>0</v>
      </c>
      <c r="AK8" s="121">
        <v>0</v>
      </c>
      <c r="AL8" s="121">
        <v>0</v>
      </c>
      <c r="AM8" s="121">
        <f>SUM(AN8,AS8,AW8,AX8,BD8)</f>
        <v>4308992</v>
      </c>
      <c r="AN8" s="121">
        <f>SUM(AO8:AR8)</f>
        <v>1698872</v>
      </c>
      <c r="AO8" s="121">
        <v>550296</v>
      </c>
      <c r="AP8" s="121">
        <v>768805</v>
      </c>
      <c r="AQ8" s="121">
        <v>318168</v>
      </c>
      <c r="AR8" s="121">
        <v>61603</v>
      </c>
      <c r="AS8" s="121">
        <f>SUM(AT8:AV8)</f>
        <v>1030885</v>
      </c>
      <c r="AT8" s="121">
        <v>102884</v>
      </c>
      <c r="AU8" s="121">
        <v>750907</v>
      </c>
      <c r="AV8" s="121">
        <v>177094</v>
      </c>
      <c r="AW8" s="121">
        <v>48209</v>
      </c>
      <c r="AX8" s="121">
        <f>SUM(AY8:BB8)</f>
        <v>1531026</v>
      </c>
      <c r="AY8" s="121">
        <v>1146209</v>
      </c>
      <c r="AZ8" s="121">
        <v>187610</v>
      </c>
      <c r="BA8" s="121">
        <v>197207</v>
      </c>
      <c r="BB8" s="121">
        <v>0</v>
      </c>
      <c r="BC8" s="121">
        <v>0</v>
      </c>
      <c r="BD8" s="121">
        <v>0</v>
      </c>
      <c r="BE8" s="121">
        <v>767511</v>
      </c>
      <c r="BF8" s="121">
        <f>SUM(AE8,+AM8,+BE8)</f>
        <v>5213981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39688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8563</v>
      </c>
      <c r="BV8" s="121">
        <v>0</v>
      </c>
      <c r="BW8" s="121">
        <v>8563</v>
      </c>
      <c r="BX8" s="121">
        <v>0</v>
      </c>
      <c r="BY8" s="121">
        <v>0</v>
      </c>
      <c r="BZ8" s="121">
        <f>SUM(CA8:CD8)</f>
        <v>31125</v>
      </c>
      <c r="CA8" s="121">
        <v>0</v>
      </c>
      <c r="CB8" s="121">
        <v>31125</v>
      </c>
      <c r="CC8" s="121">
        <v>0</v>
      </c>
      <c r="CD8" s="121">
        <v>0</v>
      </c>
      <c r="CE8" s="121">
        <v>0</v>
      </c>
      <c r="CF8" s="121">
        <v>0</v>
      </c>
      <c r="CG8" s="121">
        <v>2956</v>
      </c>
      <c r="CH8" s="121">
        <f>SUM(BG8,+BO8,+CG8)</f>
        <v>42644</v>
      </c>
      <c r="CI8" s="121">
        <f>SUM(AE8,+BG8)</f>
        <v>137478</v>
      </c>
      <c r="CJ8" s="121">
        <f>SUM(AF8,+BH8)</f>
        <v>137478</v>
      </c>
      <c r="CK8" s="121">
        <f>SUM(AG8,+BI8)</f>
        <v>0</v>
      </c>
      <c r="CL8" s="121">
        <f>SUM(AH8,+BJ8)</f>
        <v>0</v>
      </c>
      <c r="CM8" s="121">
        <f>SUM(AI8,+BK8)</f>
        <v>137478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4348680</v>
      </c>
      <c r="CR8" s="121">
        <f>SUM(AN8,+BP8)</f>
        <v>1698872</v>
      </c>
      <c r="CS8" s="121">
        <f>SUM(AO8,+BQ8)</f>
        <v>550296</v>
      </c>
      <c r="CT8" s="121">
        <f>SUM(AP8,+BR8)</f>
        <v>768805</v>
      </c>
      <c r="CU8" s="121">
        <f>SUM(AQ8,+BS8)</f>
        <v>318168</v>
      </c>
      <c r="CV8" s="121">
        <f>SUM(AR8,+BT8)</f>
        <v>61603</v>
      </c>
      <c r="CW8" s="121">
        <f>SUM(AS8,+BU8)</f>
        <v>1039448</v>
      </c>
      <c r="CX8" s="121">
        <f>SUM(AT8,+BV8)</f>
        <v>102884</v>
      </c>
      <c r="CY8" s="121">
        <f>SUM(AU8,+BW8)</f>
        <v>759470</v>
      </c>
      <c r="CZ8" s="121">
        <f>SUM(AV8,+BX8)</f>
        <v>177094</v>
      </c>
      <c r="DA8" s="121">
        <f>SUM(AW8,+BY8)</f>
        <v>48209</v>
      </c>
      <c r="DB8" s="121">
        <f>SUM(AX8,+BZ8)</f>
        <v>1562151</v>
      </c>
      <c r="DC8" s="121">
        <f>SUM(AY8,+CA8)</f>
        <v>1146209</v>
      </c>
      <c r="DD8" s="121">
        <f>SUM(AZ8,+CB8)</f>
        <v>218735</v>
      </c>
      <c r="DE8" s="121">
        <f>SUM(BA8,+CC8)</f>
        <v>197207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770467</v>
      </c>
      <c r="DJ8" s="121">
        <f>SUM(BF8,+CH8)</f>
        <v>5256625</v>
      </c>
    </row>
    <row r="9" spans="1:114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SUM(E9,+L9)</f>
        <v>3071182</v>
      </c>
      <c r="E9" s="121">
        <f>SUM(F9:I9,K9)</f>
        <v>2182406</v>
      </c>
      <c r="F9" s="121">
        <v>0</v>
      </c>
      <c r="G9" s="121">
        <v>0</v>
      </c>
      <c r="H9" s="121">
        <v>1182000</v>
      </c>
      <c r="I9" s="121">
        <v>262611</v>
      </c>
      <c r="J9" s="122" t="s">
        <v>384</v>
      </c>
      <c r="K9" s="121">
        <v>737795</v>
      </c>
      <c r="L9" s="121">
        <v>888776</v>
      </c>
      <c r="M9" s="121">
        <f>SUM(N9,+U9)</f>
        <v>114392</v>
      </c>
      <c r="N9" s="121">
        <f>SUM(O9:R9,T9)</f>
        <v>4101</v>
      </c>
      <c r="O9" s="121">
        <v>0</v>
      </c>
      <c r="P9" s="121">
        <v>0</v>
      </c>
      <c r="Q9" s="121">
        <v>0</v>
      </c>
      <c r="R9" s="121">
        <v>4101</v>
      </c>
      <c r="S9" s="122" t="s">
        <v>384</v>
      </c>
      <c r="T9" s="121">
        <v>0</v>
      </c>
      <c r="U9" s="121">
        <v>110291</v>
      </c>
      <c r="V9" s="121">
        <f>+SUM(D9,M9)</f>
        <v>3185574</v>
      </c>
      <c r="W9" s="121">
        <f>+SUM(E9,N9)</f>
        <v>2186507</v>
      </c>
      <c r="X9" s="121">
        <f>+SUM(F9,O9)</f>
        <v>0</v>
      </c>
      <c r="Y9" s="121">
        <f>+SUM(G9,P9)</f>
        <v>0</v>
      </c>
      <c r="Z9" s="121">
        <f>+SUM(H9,Q9)</f>
        <v>1182000</v>
      </c>
      <c r="AA9" s="121">
        <f>+SUM(I9,R9)</f>
        <v>266712</v>
      </c>
      <c r="AB9" s="122" t="str">
        <f>IF(+SUM(J9,S9)=0,"-",+SUM(J9,S9))</f>
        <v>-</v>
      </c>
      <c r="AC9" s="121">
        <f>+SUM(K9,T9)</f>
        <v>737795</v>
      </c>
      <c r="AD9" s="121">
        <f>+SUM(L9,U9)</f>
        <v>999067</v>
      </c>
      <c r="AE9" s="121">
        <f>SUM(AF9,+AK9)</f>
        <v>2314923</v>
      </c>
      <c r="AF9" s="121">
        <f>SUM(AG9:AJ9)</f>
        <v>2314923</v>
      </c>
      <c r="AG9" s="121">
        <v>0</v>
      </c>
      <c r="AH9" s="121">
        <v>2301357</v>
      </c>
      <c r="AI9" s="121">
        <v>13566</v>
      </c>
      <c r="AJ9" s="121">
        <v>0</v>
      </c>
      <c r="AK9" s="121">
        <v>0</v>
      </c>
      <c r="AL9" s="121">
        <v>0</v>
      </c>
      <c r="AM9" s="121">
        <f>SUM(AN9,AS9,AW9,AX9,BD9)</f>
        <v>658027</v>
      </c>
      <c r="AN9" s="121">
        <f>SUM(AO9:AR9)</f>
        <v>185502</v>
      </c>
      <c r="AO9" s="121">
        <v>66858</v>
      </c>
      <c r="AP9" s="121">
        <v>0</v>
      </c>
      <c r="AQ9" s="121">
        <v>103320</v>
      </c>
      <c r="AR9" s="121">
        <v>15324</v>
      </c>
      <c r="AS9" s="121">
        <f>SUM(AT9:AV9)</f>
        <v>284939</v>
      </c>
      <c r="AT9" s="121">
        <v>7982</v>
      </c>
      <c r="AU9" s="121">
        <v>264036</v>
      </c>
      <c r="AV9" s="121">
        <v>12921</v>
      </c>
      <c r="AW9" s="121">
        <v>0</v>
      </c>
      <c r="AX9" s="121">
        <f>SUM(AY9:BB9)</f>
        <v>187585</v>
      </c>
      <c r="AY9" s="121">
        <v>132305</v>
      </c>
      <c r="AZ9" s="121">
        <v>52581</v>
      </c>
      <c r="BA9" s="121">
        <v>2699</v>
      </c>
      <c r="BB9" s="121">
        <v>0</v>
      </c>
      <c r="BC9" s="121">
        <v>98232</v>
      </c>
      <c r="BD9" s="121">
        <v>1</v>
      </c>
      <c r="BE9" s="121">
        <v>0</v>
      </c>
      <c r="BF9" s="121">
        <f>SUM(AE9,+AM9,+BE9)</f>
        <v>2972950</v>
      </c>
      <c r="BG9" s="121">
        <f>SUM(BH9,+BM9)</f>
        <v>4871</v>
      </c>
      <c r="BH9" s="121">
        <f>SUM(BI9:BL9)</f>
        <v>4871</v>
      </c>
      <c r="BI9" s="121">
        <v>0</v>
      </c>
      <c r="BJ9" s="121">
        <v>4871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109521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76853</v>
      </c>
      <c r="BV9" s="121">
        <v>0</v>
      </c>
      <c r="BW9" s="121">
        <v>76853</v>
      </c>
      <c r="BX9" s="121">
        <v>0</v>
      </c>
      <c r="BY9" s="121">
        <v>0</v>
      </c>
      <c r="BZ9" s="121">
        <f>SUM(CA9:CD9)</f>
        <v>32668</v>
      </c>
      <c r="CA9" s="121">
        <v>0</v>
      </c>
      <c r="CB9" s="121">
        <v>32668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114392</v>
      </c>
      <c r="CI9" s="121">
        <f>SUM(AE9,+BG9)</f>
        <v>2319794</v>
      </c>
      <c r="CJ9" s="121">
        <f>SUM(AF9,+BH9)</f>
        <v>2319794</v>
      </c>
      <c r="CK9" s="121">
        <f>SUM(AG9,+BI9)</f>
        <v>0</v>
      </c>
      <c r="CL9" s="121">
        <f>SUM(AH9,+BJ9)</f>
        <v>2306228</v>
      </c>
      <c r="CM9" s="121">
        <f>SUM(AI9,+BK9)</f>
        <v>13566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767548</v>
      </c>
      <c r="CR9" s="121">
        <f>SUM(AN9,+BP9)</f>
        <v>185502</v>
      </c>
      <c r="CS9" s="121">
        <f>SUM(AO9,+BQ9)</f>
        <v>66858</v>
      </c>
      <c r="CT9" s="121">
        <f>SUM(AP9,+BR9)</f>
        <v>0</v>
      </c>
      <c r="CU9" s="121">
        <f>SUM(AQ9,+BS9)</f>
        <v>103320</v>
      </c>
      <c r="CV9" s="121">
        <f>SUM(AR9,+BT9)</f>
        <v>15324</v>
      </c>
      <c r="CW9" s="121">
        <f>SUM(AS9,+BU9)</f>
        <v>361792</v>
      </c>
      <c r="CX9" s="121">
        <f>SUM(AT9,+BV9)</f>
        <v>7982</v>
      </c>
      <c r="CY9" s="121">
        <f>SUM(AU9,+BW9)</f>
        <v>340889</v>
      </c>
      <c r="CZ9" s="121">
        <f>SUM(AV9,+BX9)</f>
        <v>12921</v>
      </c>
      <c r="DA9" s="121">
        <f>SUM(AW9,+BY9)</f>
        <v>0</v>
      </c>
      <c r="DB9" s="121">
        <f>SUM(AX9,+BZ9)</f>
        <v>220253</v>
      </c>
      <c r="DC9" s="121">
        <f>SUM(AY9,+CA9)</f>
        <v>132305</v>
      </c>
      <c r="DD9" s="121">
        <f>SUM(AZ9,+CB9)</f>
        <v>85249</v>
      </c>
      <c r="DE9" s="121">
        <f>SUM(BA9,+CC9)</f>
        <v>2699</v>
      </c>
      <c r="DF9" s="121">
        <f>SUM(BB9,+CD9)</f>
        <v>0</v>
      </c>
      <c r="DG9" s="121">
        <f>SUM(BC9,+CE9)</f>
        <v>98232</v>
      </c>
      <c r="DH9" s="121">
        <f>SUM(BD9,+CF9)</f>
        <v>1</v>
      </c>
      <c r="DI9" s="121">
        <f>SUM(BE9,+CG9)</f>
        <v>0</v>
      </c>
      <c r="DJ9" s="121">
        <f>SUM(BF9,+CH9)</f>
        <v>3087342</v>
      </c>
    </row>
    <row r="10" spans="1:114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SUM(E10,+L10)</f>
        <v>1022181</v>
      </c>
      <c r="E10" s="121">
        <f>SUM(F10:I10,K10)</f>
        <v>441152</v>
      </c>
      <c r="F10" s="121">
        <v>51000</v>
      </c>
      <c r="G10" s="121">
        <v>0</v>
      </c>
      <c r="H10" s="121">
        <v>18300</v>
      </c>
      <c r="I10" s="121">
        <v>139993</v>
      </c>
      <c r="J10" s="122" t="s">
        <v>384</v>
      </c>
      <c r="K10" s="121">
        <v>231859</v>
      </c>
      <c r="L10" s="121">
        <v>581029</v>
      </c>
      <c r="M10" s="121">
        <f>SUM(N10,+U10)</f>
        <v>74576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384</v>
      </c>
      <c r="T10" s="121">
        <v>0</v>
      </c>
      <c r="U10" s="121">
        <v>74576</v>
      </c>
      <c r="V10" s="121">
        <f>+SUM(D10,M10)</f>
        <v>1096757</v>
      </c>
      <c r="W10" s="121">
        <f>+SUM(E10,N10)</f>
        <v>441152</v>
      </c>
      <c r="X10" s="121">
        <f>+SUM(F10,O10)</f>
        <v>51000</v>
      </c>
      <c r="Y10" s="121">
        <f>+SUM(G10,P10)</f>
        <v>0</v>
      </c>
      <c r="Z10" s="121">
        <f>+SUM(H10,Q10)</f>
        <v>18300</v>
      </c>
      <c r="AA10" s="121">
        <f>+SUM(I10,R10)</f>
        <v>139993</v>
      </c>
      <c r="AB10" s="122" t="str">
        <f>IF(+SUM(J10,S10)=0,"-",+SUM(J10,S10))</f>
        <v>-</v>
      </c>
      <c r="AC10" s="121">
        <f>+SUM(K10,T10)</f>
        <v>231859</v>
      </c>
      <c r="AD10" s="121">
        <f>+SUM(L10,U10)</f>
        <v>655605</v>
      </c>
      <c r="AE10" s="121">
        <f>SUM(AF10,+AK10)</f>
        <v>20790</v>
      </c>
      <c r="AF10" s="121">
        <f>SUM(AG10:AJ10)</f>
        <v>20790</v>
      </c>
      <c r="AG10" s="121">
        <v>0</v>
      </c>
      <c r="AH10" s="121">
        <v>5390</v>
      </c>
      <c r="AI10" s="121">
        <v>15400</v>
      </c>
      <c r="AJ10" s="121">
        <v>0</v>
      </c>
      <c r="AK10" s="121">
        <v>0</v>
      </c>
      <c r="AL10" s="121">
        <v>0</v>
      </c>
      <c r="AM10" s="121">
        <f>SUM(AN10,AS10,AW10,AX10,BD10)</f>
        <v>1001391</v>
      </c>
      <c r="AN10" s="121">
        <f>SUM(AO10:AR10)</f>
        <v>49402</v>
      </c>
      <c r="AO10" s="121">
        <v>49402</v>
      </c>
      <c r="AP10" s="121">
        <v>0</v>
      </c>
      <c r="AQ10" s="121">
        <v>0</v>
      </c>
      <c r="AR10" s="121">
        <v>0</v>
      </c>
      <c r="AS10" s="121">
        <f>SUM(AT10:AV10)</f>
        <v>195718</v>
      </c>
      <c r="AT10" s="121">
        <v>0</v>
      </c>
      <c r="AU10" s="121">
        <v>182698</v>
      </c>
      <c r="AV10" s="121">
        <v>13020</v>
      </c>
      <c r="AW10" s="121">
        <v>0</v>
      </c>
      <c r="AX10" s="121">
        <f>SUM(AY10:BB10)</f>
        <v>756271</v>
      </c>
      <c r="AY10" s="121">
        <v>183474</v>
      </c>
      <c r="AZ10" s="121">
        <v>555662</v>
      </c>
      <c r="BA10" s="121">
        <v>15441</v>
      </c>
      <c r="BB10" s="121">
        <v>1694</v>
      </c>
      <c r="BC10" s="121">
        <v>0</v>
      </c>
      <c r="BD10" s="121">
        <v>0</v>
      </c>
      <c r="BE10" s="121">
        <v>0</v>
      </c>
      <c r="BF10" s="121">
        <f>SUM(AE10,+AM10,+BE10)</f>
        <v>1022181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19582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54994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20790</v>
      </c>
      <c r="CJ10" s="121">
        <f>SUM(AF10,+BH10)</f>
        <v>20790</v>
      </c>
      <c r="CK10" s="121">
        <f>SUM(AG10,+BI10)</f>
        <v>0</v>
      </c>
      <c r="CL10" s="121">
        <f>SUM(AH10,+BJ10)</f>
        <v>5390</v>
      </c>
      <c r="CM10" s="121">
        <f>SUM(AI10,+BK10)</f>
        <v>15400</v>
      </c>
      <c r="CN10" s="121">
        <f>SUM(AJ10,+BL10)</f>
        <v>0</v>
      </c>
      <c r="CO10" s="121">
        <f>SUM(AK10,+BM10)</f>
        <v>0</v>
      </c>
      <c r="CP10" s="121">
        <f>SUM(AL10,+BN10)</f>
        <v>19582</v>
      </c>
      <c r="CQ10" s="121">
        <f>SUM(AM10,+BO10)</f>
        <v>1001391</v>
      </c>
      <c r="CR10" s="121">
        <f>SUM(AN10,+BP10)</f>
        <v>49402</v>
      </c>
      <c r="CS10" s="121">
        <f>SUM(AO10,+BQ10)</f>
        <v>49402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195718</v>
      </c>
      <c r="CX10" s="121">
        <f>SUM(AT10,+BV10)</f>
        <v>0</v>
      </c>
      <c r="CY10" s="121">
        <f>SUM(AU10,+BW10)</f>
        <v>182698</v>
      </c>
      <c r="CZ10" s="121">
        <f>SUM(AV10,+BX10)</f>
        <v>13020</v>
      </c>
      <c r="DA10" s="121">
        <f>SUM(AW10,+BY10)</f>
        <v>0</v>
      </c>
      <c r="DB10" s="121">
        <f>SUM(AX10,+BZ10)</f>
        <v>756271</v>
      </c>
      <c r="DC10" s="121">
        <f>SUM(AY10,+CA10)</f>
        <v>183474</v>
      </c>
      <c r="DD10" s="121">
        <f>SUM(AZ10,+CB10)</f>
        <v>555662</v>
      </c>
      <c r="DE10" s="121">
        <f>SUM(BA10,+CC10)</f>
        <v>15441</v>
      </c>
      <c r="DF10" s="121">
        <f>SUM(BB10,+CD10)</f>
        <v>1694</v>
      </c>
      <c r="DG10" s="121">
        <f>SUM(BC10,+CE10)</f>
        <v>54994</v>
      </c>
      <c r="DH10" s="121">
        <f>SUM(BD10,+CF10)</f>
        <v>0</v>
      </c>
      <c r="DI10" s="121">
        <f>SUM(BE10,+CG10)</f>
        <v>0</v>
      </c>
      <c r="DJ10" s="121">
        <f>SUM(BF10,+CH10)</f>
        <v>1022181</v>
      </c>
    </row>
    <row r="11" spans="1:114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SUM(E11,+L11)</f>
        <v>1706106</v>
      </c>
      <c r="E11" s="121">
        <f>SUM(F11:I11,K11)</f>
        <v>116816</v>
      </c>
      <c r="F11" s="121">
        <v>0</v>
      </c>
      <c r="G11" s="121">
        <v>0</v>
      </c>
      <c r="H11" s="121">
        <v>0</v>
      </c>
      <c r="I11" s="121">
        <v>59462</v>
      </c>
      <c r="J11" s="122" t="s">
        <v>384</v>
      </c>
      <c r="K11" s="121">
        <v>57354</v>
      </c>
      <c r="L11" s="121">
        <v>1589290</v>
      </c>
      <c r="M11" s="121">
        <f>SUM(N11,+U11)</f>
        <v>42636</v>
      </c>
      <c r="N11" s="121">
        <f>SUM(O11:R11,T11)</f>
        <v>1514</v>
      </c>
      <c r="O11" s="121">
        <v>0</v>
      </c>
      <c r="P11" s="121">
        <v>0</v>
      </c>
      <c r="Q11" s="121">
        <v>0</v>
      </c>
      <c r="R11" s="121">
        <v>1169</v>
      </c>
      <c r="S11" s="122" t="s">
        <v>384</v>
      </c>
      <c r="T11" s="121">
        <v>345</v>
      </c>
      <c r="U11" s="121">
        <v>41122</v>
      </c>
      <c r="V11" s="121">
        <f>+SUM(D11,M11)</f>
        <v>1748742</v>
      </c>
      <c r="W11" s="121">
        <f>+SUM(E11,N11)</f>
        <v>118330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60631</v>
      </c>
      <c r="AB11" s="122" t="str">
        <f>IF(+SUM(J11,S11)=0,"-",+SUM(J11,S11))</f>
        <v>-</v>
      </c>
      <c r="AC11" s="121">
        <f>+SUM(K11,T11)</f>
        <v>57699</v>
      </c>
      <c r="AD11" s="121">
        <f>+SUM(L11,U11)</f>
        <v>1630412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1028845</v>
      </c>
      <c r="AM11" s="121">
        <f>SUM(AN11,AS11,AW11,AX11,BD11)</f>
        <v>440987</v>
      </c>
      <c r="AN11" s="121">
        <f>SUM(AO11:AR11)</f>
        <v>85074</v>
      </c>
      <c r="AO11" s="121">
        <v>8608</v>
      </c>
      <c r="AP11" s="121">
        <v>0</v>
      </c>
      <c r="AQ11" s="121">
        <v>54284</v>
      </c>
      <c r="AR11" s="121">
        <v>22182</v>
      </c>
      <c r="AS11" s="121">
        <f>SUM(AT11:AV11)</f>
        <v>115258</v>
      </c>
      <c r="AT11" s="121">
        <v>0</v>
      </c>
      <c r="AU11" s="121">
        <v>108177</v>
      </c>
      <c r="AV11" s="121">
        <v>7081</v>
      </c>
      <c r="AW11" s="121">
        <v>0</v>
      </c>
      <c r="AX11" s="121">
        <f>SUM(AY11:BB11)</f>
        <v>240655</v>
      </c>
      <c r="AY11" s="121">
        <v>194645</v>
      </c>
      <c r="AZ11" s="121">
        <v>27939</v>
      </c>
      <c r="BA11" s="121">
        <v>2877</v>
      </c>
      <c r="BB11" s="121">
        <v>15194</v>
      </c>
      <c r="BC11" s="121">
        <v>236274</v>
      </c>
      <c r="BD11" s="121">
        <v>0</v>
      </c>
      <c r="BE11" s="121">
        <v>0</v>
      </c>
      <c r="BF11" s="121">
        <f>SUM(AE11,+AM11,+BE11)</f>
        <v>440987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42636</v>
      </c>
      <c r="BP11" s="121">
        <f>SUM(BQ11:BT11)</f>
        <v>6856</v>
      </c>
      <c r="BQ11" s="121">
        <v>0</v>
      </c>
      <c r="BR11" s="121">
        <v>0</v>
      </c>
      <c r="BS11" s="121">
        <v>6856</v>
      </c>
      <c r="BT11" s="121">
        <v>0</v>
      </c>
      <c r="BU11" s="121">
        <f>SUM(BV11:BX11)</f>
        <v>15247</v>
      </c>
      <c r="BV11" s="121">
        <v>0</v>
      </c>
      <c r="BW11" s="121">
        <v>15247</v>
      </c>
      <c r="BX11" s="121">
        <v>0</v>
      </c>
      <c r="BY11" s="121">
        <v>0</v>
      </c>
      <c r="BZ11" s="121">
        <f>SUM(CA11:CD11)</f>
        <v>20533</v>
      </c>
      <c r="CA11" s="121">
        <v>0</v>
      </c>
      <c r="CB11" s="121">
        <v>20533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42636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1028845</v>
      </c>
      <c r="CQ11" s="121">
        <f>SUM(AM11,+BO11)</f>
        <v>483623</v>
      </c>
      <c r="CR11" s="121">
        <f>SUM(AN11,+BP11)</f>
        <v>91930</v>
      </c>
      <c r="CS11" s="121">
        <f>SUM(AO11,+BQ11)</f>
        <v>8608</v>
      </c>
      <c r="CT11" s="121">
        <f>SUM(AP11,+BR11)</f>
        <v>0</v>
      </c>
      <c r="CU11" s="121">
        <f>SUM(AQ11,+BS11)</f>
        <v>61140</v>
      </c>
      <c r="CV11" s="121">
        <f>SUM(AR11,+BT11)</f>
        <v>22182</v>
      </c>
      <c r="CW11" s="121">
        <f>SUM(AS11,+BU11)</f>
        <v>130505</v>
      </c>
      <c r="CX11" s="121">
        <f>SUM(AT11,+BV11)</f>
        <v>0</v>
      </c>
      <c r="CY11" s="121">
        <f>SUM(AU11,+BW11)</f>
        <v>123424</v>
      </c>
      <c r="CZ11" s="121">
        <f>SUM(AV11,+BX11)</f>
        <v>7081</v>
      </c>
      <c r="DA11" s="121">
        <f>SUM(AW11,+BY11)</f>
        <v>0</v>
      </c>
      <c r="DB11" s="121">
        <f>SUM(AX11,+BZ11)</f>
        <v>261188</v>
      </c>
      <c r="DC11" s="121">
        <f>SUM(AY11,+CA11)</f>
        <v>194645</v>
      </c>
      <c r="DD11" s="121">
        <f>SUM(AZ11,+CB11)</f>
        <v>48472</v>
      </c>
      <c r="DE11" s="121">
        <f>SUM(BA11,+CC11)</f>
        <v>2877</v>
      </c>
      <c r="DF11" s="121">
        <f>SUM(BB11,+CD11)</f>
        <v>15194</v>
      </c>
      <c r="DG11" s="121">
        <f>SUM(BC11,+CE11)</f>
        <v>236274</v>
      </c>
      <c r="DH11" s="121">
        <f>SUM(BD11,+CF11)</f>
        <v>0</v>
      </c>
      <c r="DI11" s="121">
        <f>SUM(BE11,+CG11)</f>
        <v>0</v>
      </c>
      <c r="DJ11" s="121">
        <f>SUM(BF11,+CH11)</f>
        <v>483623</v>
      </c>
    </row>
    <row r="12" spans="1:114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SUM(E12,+L12)</f>
        <v>1390901</v>
      </c>
      <c r="E12" s="121">
        <f>SUM(F12:I12,K12)</f>
        <v>474555</v>
      </c>
      <c r="F12" s="121">
        <v>114225</v>
      </c>
      <c r="G12" s="121">
        <v>0</v>
      </c>
      <c r="H12" s="121">
        <v>334900</v>
      </c>
      <c r="I12" s="121">
        <v>25430</v>
      </c>
      <c r="J12" s="122" t="s">
        <v>384</v>
      </c>
      <c r="K12" s="121">
        <v>0</v>
      </c>
      <c r="L12" s="121">
        <v>916346</v>
      </c>
      <c r="M12" s="121">
        <f>SUM(N12,+U12)</f>
        <v>16340</v>
      </c>
      <c r="N12" s="121">
        <f>SUM(O12:R12,T12)</f>
        <v>4433</v>
      </c>
      <c r="O12" s="121">
        <v>0</v>
      </c>
      <c r="P12" s="121">
        <v>0</v>
      </c>
      <c r="Q12" s="121">
        <v>0</v>
      </c>
      <c r="R12" s="121">
        <v>4433</v>
      </c>
      <c r="S12" s="122" t="s">
        <v>384</v>
      </c>
      <c r="T12" s="121">
        <v>0</v>
      </c>
      <c r="U12" s="121">
        <v>11907</v>
      </c>
      <c r="V12" s="121">
        <f>+SUM(D12,M12)</f>
        <v>1407241</v>
      </c>
      <c r="W12" s="121">
        <f>+SUM(E12,N12)</f>
        <v>478988</v>
      </c>
      <c r="X12" s="121">
        <f>+SUM(F12,O12)</f>
        <v>114225</v>
      </c>
      <c r="Y12" s="121">
        <f>+SUM(G12,P12)</f>
        <v>0</v>
      </c>
      <c r="Z12" s="121">
        <f>+SUM(H12,Q12)</f>
        <v>334900</v>
      </c>
      <c r="AA12" s="121">
        <f>+SUM(I12,R12)</f>
        <v>29863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928253</v>
      </c>
      <c r="AE12" s="121">
        <f>SUM(AF12,+AK12)</f>
        <v>446270</v>
      </c>
      <c r="AF12" s="121">
        <f>SUM(AG12:AJ12)</f>
        <v>446270</v>
      </c>
      <c r="AG12" s="121">
        <v>0</v>
      </c>
      <c r="AH12" s="121">
        <v>0</v>
      </c>
      <c r="AI12" s="121">
        <v>446270</v>
      </c>
      <c r="AJ12" s="121">
        <v>0</v>
      </c>
      <c r="AK12" s="121">
        <v>0</v>
      </c>
      <c r="AL12" s="121">
        <v>588082</v>
      </c>
      <c r="AM12" s="121">
        <f>SUM(AN12,AS12,AW12,AX12,BD12)</f>
        <v>154525</v>
      </c>
      <c r="AN12" s="121">
        <f>SUM(AO12:AR12)</f>
        <v>25911</v>
      </c>
      <c r="AO12" s="121">
        <v>25911</v>
      </c>
      <c r="AP12" s="121">
        <v>0</v>
      </c>
      <c r="AQ12" s="121">
        <v>0</v>
      </c>
      <c r="AR12" s="121">
        <v>0</v>
      </c>
      <c r="AS12" s="121">
        <f>SUM(AT12:AV12)</f>
        <v>25654</v>
      </c>
      <c r="AT12" s="121">
        <v>0</v>
      </c>
      <c r="AU12" s="121">
        <v>0</v>
      </c>
      <c r="AV12" s="121">
        <v>25654</v>
      </c>
      <c r="AW12" s="121">
        <v>0</v>
      </c>
      <c r="AX12" s="121">
        <f>SUM(AY12:BB12)</f>
        <v>102960</v>
      </c>
      <c r="AY12" s="121">
        <v>102960</v>
      </c>
      <c r="AZ12" s="121">
        <v>0</v>
      </c>
      <c r="BA12" s="121">
        <v>0</v>
      </c>
      <c r="BB12" s="121">
        <v>0</v>
      </c>
      <c r="BC12" s="121">
        <v>202024</v>
      </c>
      <c r="BD12" s="121">
        <v>0</v>
      </c>
      <c r="BE12" s="121">
        <v>0</v>
      </c>
      <c r="BF12" s="121">
        <f>SUM(AE12,+AM12,+BE12)</f>
        <v>600795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16340</v>
      </c>
      <c r="BP12" s="121">
        <f>SUM(BQ12:BT12)</f>
        <v>2275</v>
      </c>
      <c r="BQ12" s="121">
        <v>2275</v>
      </c>
      <c r="BR12" s="121">
        <v>0</v>
      </c>
      <c r="BS12" s="121">
        <v>0</v>
      </c>
      <c r="BT12" s="121">
        <v>0</v>
      </c>
      <c r="BU12" s="121">
        <f>SUM(BV12:BX12)</f>
        <v>1111</v>
      </c>
      <c r="BV12" s="121">
        <v>0</v>
      </c>
      <c r="BW12" s="121">
        <v>1111</v>
      </c>
      <c r="BX12" s="121">
        <v>0</v>
      </c>
      <c r="BY12" s="121">
        <v>0</v>
      </c>
      <c r="BZ12" s="121">
        <f>SUM(CA12:CD12)</f>
        <v>12954</v>
      </c>
      <c r="CA12" s="121">
        <v>0</v>
      </c>
      <c r="CB12" s="121">
        <v>12954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16340</v>
      </c>
      <c r="CI12" s="121">
        <f>SUM(AE12,+BG12)</f>
        <v>446270</v>
      </c>
      <c r="CJ12" s="121">
        <f>SUM(AF12,+BH12)</f>
        <v>446270</v>
      </c>
      <c r="CK12" s="121">
        <f>SUM(AG12,+BI12)</f>
        <v>0</v>
      </c>
      <c r="CL12" s="121">
        <f>SUM(AH12,+BJ12)</f>
        <v>0</v>
      </c>
      <c r="CM12" s="121">
        <f>SUM(AI12,+BK12)</f>
        <v>446270</v>
      </c>
      <c r="CN12" s="121">
        <f>SUM(AJ12,+BL12)</f>
        <v>0</v>
      </c>
      <c r="CO12" s="121">
        <f>SUM(AK12,+BM12)</f>
        <v>0</v>
      </c>
      <c r="CP12" s="121">
        <f>SUM(AL12,+BN12)</f>
        <v>588082</v>
      </c>
      <c r="CQ12" s="121">
        <f>SUM(AM12,+BO12)</f>
        <v>170865</v>
      </c>
      <c r="CR12" s="121">
        <f>SUM(AN12,+BP12)</f>
        <v>28186</v>
      </c>
      <c r="CS12" s="121">
        <f>SUM(AO12,+BQ12)</f>
        <v>28186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26765</v>
      </c>
      <c r="CX12" s="121">
        <f>SUM(AT12,+BV12)</f>
        <v>0</v>
      </c>
      <c r="CY12" s="121">
        <f>SUM(AU12,+BW12)</f>
        <v>1111</v>
      </c>
      <c r="CZ12" s="121">
        <f>SUM(AV12,+BX12)</f>
        <v>25654</v>
      </c>
      <c r="DA12" s="121">
        <f>SUM(AW12,+BY12)</f>
        <v>0</v>
      </c>
      <c r="DB12" s="121">
        <f>SUM(AX12,+BZ12)</f>
        <v>115914</v>
      </c>
      <c r="DC12" s="121">
        <f>SUM(AY12,+CA12)</f>
        <v>102960</v>
      </c>
      <c r="DD12" s="121">
        <f>SUM(AZ12,+CB12)</f>
        <v>12954</v>
      </c>
      <c r="DE12" s="121">
        <f>SUM(BA12,+CC12)</f>
        <v>0</v>
      </c>
      <c r="DF12" s="121">
        <f>SUM(BB12,+CD12)</f>
        <v>0</v>
      </c>
      <c r="DG12" s="121">
        <f>SUM(BC12,+CE12)</f>
        <v>202024</v>
      </c>
      <c r="DH12" s="121">
        <f>SUM(BD12,+CF12)</f>
        <v>0</v>
      </c>
      <c r="DI12" s="121">
        <f>SUM(BE12,+CG12)</f>
        <v>0</v>
      </c>
      <c r="DJ12" s="121">
        <f>SUM(BF12,+CH12)</f>
        <v>617135</v>
      </c>
    </row>
    <row r="13" spans="1:114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SUM(E13,+L13)</f>
        <v>2637135</v>
      </c>
      <c r="E13" s="121">
        <f>SUM(F13:I13,K13)</f>
        <v>1553133</v>
      </c>
      <c r="F13" s="121">
        <v>449007</v>
      </c>
      <c r="G13" s="121">
        <v>0</v>
      </c>
      <c r="H13" s="121">
        <v>795500</v>
      </c>
      <c r="I13" s="121">
        <v>194589</v>
      </c>
      <c r="J13" s="122" t="s">
        <v>384</v>
      </c>
      <c r="K13" s="121">
        <v>114037</v>
      </c>
      <c r="L13" s="121">
        <v>1084002</v>
      </c>
      <c r="M13" s="121">
        <f>SUM(N13,+U13)</f>
        <v>71594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384</v>
      </c>
      <c r="T13" s="121">
        <v>0</v>
      </c>
      <c r="U13" s="121">
        <v>71594</v>
      </c>
      <c r="V13" s="121">
        <f>+SUM(D13,M13)</f>
        <v>2708729</v>
      </c>
      <c r="W13" s="121">
        <f>+SUM(E13,N13)</f>
        <v>1553133</v>
      </c>
      <c r="X13" s="121">
        <f>+SUM(F13,O13)</f>
        <v>449007</v>
      </c>
      <c r="Y13" s="121">
        <f>+SUM(G13,P13)</f>
        <v>0</v>
      </c>
      <c r="Z13" s="121">
        <f>+SUM(H13,Q13)</f>
        <v>795500</v>
      </c>
      <c r="AA13" s="121">
        <f>+SUM(I13,R13)</f>
        <v>194589</v>
      </c>
      <c r="AB13" s="122" t="str">
        <f>IF(+SUM(J13,S13)=0,"-",+SUM(J13,S13))</f>
        <v>-</v>
      </c>
      <c r="AC13" s="121">
        <f>+SUM(K13,T13)</f>
        <v>114037</v>
      </c>
      <c r="AD13" s="121">
        <f>+SUM(L13,U13)</f>
        <v>1155596</v>
      </c>
      <c r="AE13" s="121">
        <f>SUM(AF13,+AK13)</f>
        <v>1601079</v>
      </c>
      <c r="AF13" s="121">
        <f>SUM(AG13:AJ13)</f>
        <v>1601079</v>
      </c>
      <c r="AG13" s="121">
        <v>0</v>
      </c>
      <c r="AH13" s="121">
        <v>1358544</v>
      </c>
      <c r="AI13" s="121">
        <v>0</v>
      </c>
      <c r="AJ13" s="121">
        <v>242535</v>
      </c>
      <c r="AK13" s="121">
        <v>0</v>
      </c>
      <c r="AL13" s="121">
        <v>0</v>
      </c>
      <c r="AM13" s="121">
        <f>SUM(AN13,AS13,AW13,AX13,BD13)</f>
        <v>1036056</v>
      </c>
      <c r="AN13" s="121">
        <f>SUM(AO13:AR13)</f>
        <v>51919</v>
      </c>
      <c r="AO13" s="121">
        <v>41887</v>
      </c>
      <c r="AP13" s="121">
        <v>0</v>
      </c>
      <c r="AQ13" s="121">
        <v>10032</v>
      </c>
      <c r="AR13" s="121">
        <v>0</v>
      </c>
      <c r="AS13" s="121">
        <f>SUM(AT13:AV13)</f>
        <v>161388</v>
      </c>
      <c r="AT13" s="121">
        <v>0</v>
      </c>
      <c r="AU13" s="121">
        <v>150690</v>
      </c>
      <c r="AV13" s="121">
        <v>10698</v>
      </c>
      <c r="AW13" s="121">
        <v>0</v>
      </c>
      <c r="AX13" s="121">
        <f>SUM(AY13:BB13)</f>
        <v>822749</v>
      </c>
      <c r="AY13" s="121">
        <v>420896</v>
      </c>
      <c r="AZ13" s="121">
        <v>396109</v>
      </c>
      <c r="BA13" s="121">
        <v>5744</v>
      </c>
      <c r="BB13" s="121">
        <v>0</v>
      </c>
      <c r="BC13" s="121">
        <v>0</v>
      </c>
      <c r="BD13" s="121">
        <v>0</v>
      </c>
      <c r="BE13" s="121">
        <v>0</v>
      </c>
      <c r="BF13" s="121">
        <f>SUM(AE13,+AM13,+BE13)</f>
        <v>2637135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18799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52795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1601079</v>
      </c>
      <c r="CJ13" s="121">
        <f>SUM(AF13,+BH13)</f>
        <v>1601079</v>
      </c>
      <c r="CK13" s="121">
        <f>SUM(AG13,+BI13)</f>
        <v>0</v>
      </c>
      <c r="CL13" s="121">
        <f>SUM(AH13,+BJ13)</f>
        <v>1358544</v>
      </c>
      <c r="CM13" s="121">
        <f>SUM(AI13,+BK13)</f>
        <v>0</v>
      </c>
      <c r="CN13" s="121">
        <f>SUM(AJ13,+BL13)</f>
        <v>242535</v>
      </c>
      <c r="CO13" s="121">
        <f>SUM(AK13,+BM13)</f>
        <v>0</v>
      </c>
      <c r="CP13" s="121">
        <f>SUM(AL13,+BN13)</f>
        <v>18799</v>
      </c>
      <c r="CQ13" s="121">
        <f>SUM(AM13,+BO13)</f>
        <v>1036056</v>
      </c>
      <c r="CR13" s="121">
        <f>SUM(AN13,+BP13)</f>
        <v>51919</v>
      </c>
      <c r="CS13" s="121">
        <f>SUM(AO13,+BQ13)</f>
        <v>41887</v>
      </c>
      <c r="CT13" s="121">
        <f>SUM(AP13,+BR13)</f>
        <v>0</v>
      </c>
      <c r="CU13" s="121">
        <f>SUM(AQ13,+BS13)</f>
        <v>10032</v>
      </c>
      <c r="CV13" s="121">
        <f>SUM(AR13,+BT13)</f>
        <v>0</v>
      </c>
      <c r="CW13" s="121">
        <f>SUM(AS13,+BU13)</f>
        <v>161388</v>
      </c>
      <c r="CX13" s="121">
        <f>SUM(AT13,+BV13)</f>
        <v>0</v>
      </c>
      <c r="CY13" s="121">
        <f>SUM(AU13,+BW13)</f>
        <v>150690</v>
      </c>
      <c r="CZ13" s="121">
        <f>SUM(AV13,+BX13)</f>
        <v>10698</v>
      </c>
      <c r="DA13" s="121">
        <f>SUM(AW13,+BY13)</f>
        <v>0</v>
      </c>
      <c r="DB13" s="121">
        <f>SUM(AX13,+BZ13)</f>
        <v>822749</v>
      </c>
      <c r="DC13" s="121">
        <f>SUM(AY13,+CA13)</f>
        <v>420896</v>
      </c>
      <c r="DD13" s="121">
        <f>SUM(AZ13,+CB13)</f>
        <v>396109</v>
      </c>
      <c r="DE13" s="121">
        <f>SUM(BA13,+CC13)</f>
        <v>5744</v>
      </c>
      <c r="DF13" s="121">
        <f>SUM(BB13,+CD13)</f>
        <v>0</v>
      </c>
      <c r="DG13" s="121">
        <f>SUM(BC13,+CE13)</f>
        <v>52795</v>
      </c>
      <c r="DH13" s="121">
        <f>SUM(BD13,+CF13)</f>
        <v>0</v>
      </c>
      <c r="DI13" s="121">
        <f>SUM(BE13,+CG13)</f>
        <v>0</v>
      </c>
      <c r="DJ13" s="121">
        <f>SUM(BF13,+CH13)</f>
        <v>2637135</v>
      </c>
    </row>
    <row r="14" spans="1:114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SUM(E14,+L14)</f>
        <v>419981</v>
      </c>
      <c r="E14" s="121">
        <f>SUM(F14:I14,K14)</f>
        <v>34108</v>
      </c>
      <c r="F14" s="121">
        <v>0</v>
      </c>
      <c r="G14" s="121">
        <v>0</v>
      </c>
      <c r="H14" s="121">
        <v>0</v>
      </c>
      <c r="I14" s="121">
        <v>33778</v>
      </c>
      <c r="J14" s="122" t="s">
        <v>384</v>
      </c>
      <c r="K14" s="121">
        <v>330</v>
      </c>
      <c r="L14" s="121">
        <v>385873</v>
      </c>
      <c r="M14" s="121">
        <f>SUM(N14,+U14)</f>
        <v>34332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384</v>
      </c>
      <c r="T14" s="121">
        <v>0</v>
      </c>
      <c r="U14" s="121">
        <v>34332</v>
      </c>
      <c r="V14" s="121">
        <f>+SUM(D14,M14)</f>
        <v>454313</v>
      </c>
      <c r="W14" s="121">
        <f>+SUM(E14,N14)</f>
        <v>34108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33778</v>
      </c>
      <c r="AB14" s="122" t="str">
        <f>IF(+SUM(J14,S14)=0,"-",+SUM(J14,S14))</f>
        <v>-</v>
      </c>
      <c r="AC14" s="121">
        <f>+SUM(K14,T14)</f>
        <v>330</v>
      </c>
      <c r="AD14" s="121">
        <f>+SUM(L14,U14)</f>
        <v>420205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9510</v>
      </c>
      <c r="AM14" s="121">
        <f>SUM(AN14,AS14,AW14,AX14,BD14)</f>
        <v>76240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76240</v>
      </c>
      <c r="AY14" s="121">
        <v>76240</v>
      </c>
      <c r="AZ14" s="121">
        <v>0</v>
      </c>
      <c r="BA14" s="121">
        <v>0</v>
      </c>
      <c r="BB14" s="121">
        <v>0</v>
      </c>
      <c r="BC14" s="121">
        <v>330815</v>
      </c>
      <c r="BD14" s="121">
        <v>0</v>
      </c>
      <c r="BE14" s="121">
        <v>3416</v>
      </c>
      <c r="BF14" s="121">
        <f>SUM(AE14,+AM14,+BE14)</f>
        <v>79656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34332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9510</v>
      </c>
      <c r="CQ14" s="121">
        <f>SUM(AM14,+BO14)</f>
        <v>76240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76240</v>
      </c>
      <c r="DC14" s="121">
        <f>SUM(AY14,+CA14)</f>
        <v>76240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365147</v>
      </c>
      <c r="DH14" s="121">
        <f>SUM(BD14,+CF14)</f>
        <v>0</v>
      </c>
      <c r="DI14" s="121">
        <f>SUM(BE14,+CG14)</f>
        <v>3416</v>
      </c>
      <c r="DJ14" s="121">
        <f>SUM(BF14,+CH14)</f>
        <v>79656</v>
      </c>
    </row>
    <row r="15" spans="1:114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SUM(E15,+L15)</f>
        <v>415421</v>
      </c>
      <c r="E15" s="121">
        <f>SUM(F15:I15,K15)</f>
        <v>6536</v>
      </c>
      <c r="F15" s="121">
        <v>0</v>
      </c>
      <c r="G15" s="121">
        <v>0</v>
      </c>
      <c r="H15" s="121">
        <v>0</v>
      </c>
      <c r="I15" s="121">
        <v>0</v>
      </c>
      <c r="J15" s="122" t="s">
        <v>384</v>
      </c>
      <c r="K15" s="121">
        <v>6536</v>
      </c>
      <c r="L15" s="121">
        <v>408885</v>
      </c>
      <c r="M15" s="121">
        <f>SUM(N15,+U15)</f>
        <v>16849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384</v>
      </c>
      <c r="T15" s="121">
        <v>0</v>
      </c>
      <c r="U15" s="121">
        <v>16849</v>
      </c>
      <c r="V15" s="121">
        <f>+SUM(D15,M15)</f>
        <v>432270</v>
      </c>
      <c r="W15" s="121">
        <f>+SUM(E15,N15)</f>
        <v>6536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6536</v>
      </c>
      <c r="AD15" s="121">
        <f>+SUM(L15,U15)</f>
        <v>425734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17535</v>
      </c>
      <c r="AM15" s="121">
        <f>SUM(AN15,AS15,AW15,AX15,BD15)</f>
        <v>72449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72449</v>
      </c>
      <c r="AY15" s="121">
        <v>72449</v>
      </c>
      <c r="AZ15" s="121">
        <v>0</v>
      </c>
      <c r="BA15" s="121">
        <v>0</v>
      </c>
      <c r="BB15" s="121">
        <v>0</v>
      </c>
      <c r="BC15" s="121">
        <v>325437</v>
      </c>
      <c r="BD15" s="121">
        <v>0</v>
      </c>
      <c r="BE15" s="121">
        <v>0</v>
      </c>
      <c r="BF15" s="121">
        <f>SUM(AE15,+AM15,+BE15)</f>
        <v>72449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16849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17535</v>
      </c>
      <c r="CQ15" s="121">
        <f>SUM(AM15,+BO15)</f>
        <v>72449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72449</v>
      </c>
      <c r="DC15" s="121">
        <f>SUM(AY15,+CA15)</f>
        <v>72449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342286</v>
      </c>
      <c r="DH15" s="121">
        <f>SUM(BD15,+CF15)</f>
        <v>0</v>
      </c>
      <c r="DI15" s="121">
        <f>SUM(BE15,+CG15)</f>
        <v>0</v>
      </c>
      <c r="DJ15" s="121">
        <f>SUM(BF15,+CH15)</f>
        <v>72449</v>
      </c>
    </row>
    <row r="16" spans="1:114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SUM(E16,+L16)</f>
        <v>960837</v>
      </c>
      <c r="E16" s="121">
        <f>SUM(F16:I16,K16)</f>
        <v>16594</v>
      </c>
      <c r="F16" s="121">
        <v>0</v>
      </c>
      <c r="G16" s="121">
        <v>0</v>
      </c>
      <c r="H16" s="121">
        <v>0</v>
      </c>
      <c r="I16" s="121">
        <v>0</v>
      </c>
      <c r="J16" s="122" t="s">
        <v>384</v>
      </c>
      <c r="K16" s="121">
        <v>16594</v>
      </c>
      <c r="L16" s="121">
        <v>944243</v>
      </c>
      <c r="M16" s="121">
        <f>SUM(N16,+U16)</f>
        <v>85132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384</v>
      </c>
      <c r="T16" s="121">
        <v>0</v>
      </c>
      <c r="U16" s="121">
        <v>85132</v>
      </c>
      <c r="V16" s="121">
        <f>+SUM(D16,M16)</f>
        <v>1045969</v>
      </c>
      <c r="W16" s="121">
        <f>+SUM(E16,N16)</f>
        <v>16594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16594</v>
      </c>
      <c r="AD16" s="121">
        <f>+SUM(L16,U16)</f>
        <v>1029375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7059</v>
      </c>
      <c r="AM16" s="121">
        <f>SUM(AN16,AS16,AW16,AX16,BD16)</f>
        <v>400301</v>
      </c>
      <c r="AN16" s="121">
        <f>SUM(AO16:AR16)</f>
        <v>20223</v>
      </c>
      <c r="AO16" s="121">
        <v>20223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380078</v>
      </c>
      <c r="AY16" s="121">
        <v>360867</v>
      </c>
      <c r="AZ16" s="121">
        <v>18025</v>
      </c>
      <c r="BA16" s="121">
        <v>0</v>
      </c>
      <c r="BB16" s="121">
        <v>1186</v>
      </c>
      <c r="BC16" s="121">
        <v>398642</v>
      </c>
      <c r="BD16" s="121">
        <v>0</v>
      </c>
      <c r="BE16" s="121">
        <v>154835</v>
      </c>
      <c r="BF16" s="121">
        <f>SUM(AE16,+AM16,+BE16)</f>
        <v>555136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79682</v>
      </c>
      <c r="CF16" s="121">
        <v>0</v>
      </c>
      <c r="CG16" s="121">
        <v>5450</v>
      </c>
      <c r="CH16" s="121">
        <f>SUM(BG16,+BO16,+CG16)</f>
        <v>5450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7059</v>
      </c>
      <c r="CQ16" s="121">
        <f>SUM(AM16,+BO16)</f>
        <v>400301</v>
      </c>
      <c r="CR16" s="121">
        <f>SUM(AN16,+BP16)</f>
        <v>20223</v>
      </c>
      <c r="CS16" s="121">
        <f>SUM(AO16,+BQ16)</f>
        <v>20223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380078</v>
      </c>
      <c r="DC16" s="121">
        <f>SUM(AY16,+CA16)</f>
        <v>360867</v>
      </c>
      <c r="DD16" s="121">
        <f>SUM(AZ16,+CB16)</f>
        <v>18025</v>
      </c>
      <c r="DE16" s="121">
        <f>SUM(BA16,+CC16)</f>
        <v>0</v>
      </c>
      <c r="DF16" s="121">
        <f>SUM(BB16,+CD16)</f>
        <v>1186</v>
      </c>
      <c r="DG16" s="121">
        <f>SUM(BC16,+CE16)</f>
        <v>478324</v>
      </c>
      <c r="DH16" s="121">
        <f>SUM(BD16,+CF16)</f>
        <v>0</v>
      </c>
      <c r="DI16" s="121">
        <f>SUM(BE16,+CG16)</f>
        <v>160285</v>
      </c>
      <c r="DJ16" s="121">
        <f>SUM(BF16,+CH16)</f>
        <v>560586</v>
      </c>
    </row>
    <row r="17" spans="1:114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SUM(E17,+L17)</f>
        <v>550770</v>
      </c>
      <c r="E17" s="121">
        <f>SUM(F17:I17,K17)</f>
        <v>95742</v>
      </c>
      <c r="F17" s="121">
        <v>0</v>
      </c>
      <c r="G17" s="121">
        <v>0</v>
      </c>
      <c r="H17" s="121">
        <v>12700</v>
      </c>
      <c r="I17" s="121">
        <v>68923</v>
      </c>
      <c r="J17" s="122" t="s">
        <v>384</v>
      </c>
      <c r="K17" s="121">
        <v>14119</v>
      </c>
      <c r="L17" s="121">
        <v>455028</v>
      </c>
      <c r="M17" s="121">
        <f>SUM(N17,+U17)</f>
        <v>36137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384</v>
      </c>
      <c r="T17" s="121">
        <v>0</v>
      </c>
      <c r="U17" s="121">
        <v>36137</v>
      </c>
      <c r="V17" s="121">
        <f>+SUM(D17,M17)</f>
        <v>586907</v>
      </c>
      <c r="W17" s="121">
        <f>+SUM(E17,N17)</f>
        <v>95742</v>
      </c>
      <c r="X17" s="121">
        <f>+SUM(F17,O17)</f>
        <v>0</v>
      </c>
      <c r="Y17" s="121">
        <f>+SUM(G17,P17)</f>
        <v>0</v>
      </c>
      <c r="Z17" s="121">
        <f>+SUM(H17,Q17)</f>
        <v>12700</v>
      </c>
      <c r="AA17" s="121">
        <f>+SUM(I17,R17)</f>
        <v>68923</v>
      </c>
      <c r="AB17" s="122" t="str">
        <f>IF(+SUM(J17,S17)=0,"-",+SUM(J17,S17))</f>
        <v>-</v>
      </c>
      <c r="AC17" s="121">
        <f>+SUM(K17,T17)</f>
        <v>14119</v>
      </c>
      <c r="AD17" s="121">
        <f>+SUM(L17,U17)</f>
        <v>491165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506943</v>
      </c>
      <c r="AN17" s="121">
        <f>SUM(AO17:AR17)</f>
        <v>156392</v>
      </c>
      <c r="AO17" s="121">
        <v>38923</v>
      </c>
      <c r="AP17" s="121">
        <v>0</v>
      </c>
      <c r="AQ17" s="121">
        <v>106625</v>
      </c>
      <c r="AR17" s="121">
        <v>10844</v>
      </c>
      <c r="AS17" s="121">
        <f>SUM(AT17:AV17)</f>
        <v>181003</v>
      </c>
      <c r="AT17" s="121">
        <v>0</v>
      </c>
      <c r="AU17" s="121">
        <v>162980</v>
      </c>
      <c r="AV17" s="121">
        <v>18023</v>
      </c>
      <c r="AW17" s="121">
        <v>0</v>
      </c>
      <c r="AX17" s="121">
        <f>SUM(AY17:BB17)</f>
        <v>169548</v>
      </c>
      <c r="AY17" s="121">
        <v>90535</v>
      </c>
      <c r="AZ17" s="121">
        <v>28808</v>
      </c>
      <c r="BA17" s="121">
        <v>0</v>
      </c>
      <c r="BB17" s="121">
        <v>50205</v>
      </c>
      <c r="BC17" s="121">
        <v>0</v>
      </c>
      <c r="BD17" s="121">
        <v>0</v>
      </c>
      <c r="BE17" s="121">
        <v>43827</v>
      </c>
      <c r="BF17" s="121">
        <f>SUM(AE17,+AM17,+BE17)</f>
        <v>550770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36137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506943</v>
      </c>
      <c r="CR17" s="121">
        <f>SUM(AN17,+BP17)</f>
        <v>156392</v>
      </c>
      <c r="CS17" s="121">
        <f>SUM(AO17,+BQ17)</f>
        <v>38923</v>
      </c>
      <c r="CT17" s="121">
        <f>SUM(AP17,+BR17)</f>
        <v>0</v>
      </c>
      <c r="CU17" s="121">
        <f>SUM(AQ17,+BS17)</f>
        <v>106625</v>
      </c>
      <c r="CV17" s="121">
        <f>SUM(AR17,+BT17)</f>
        <v>10844</v>
      </c>
      <c r="CW17" s="121">
        <f>SUM(AS17,+BU17)</f>
        <v>181003</v>
      </c>
      <c r="CX17" s="121">
        <f>SUM(AT17,+BV17)</f>
        <v>0</v>
      </c>
      <c r="CY17" s="121">
        <f>SUM(AU17,+BW17)</f>
        <v>162980</v>
      </c>
      <c r="CZ17" s="121">
        <f>SUM(AV17,+BX17)</f>
        <v>18023</v>
      </c>
      <c r="DA17" s="121">
        <f>SUM(AW17,+BY17)</f>
        <v>0</v>
      </c>
      <c r="DB17" s="121">
        <f>SUM(AX17,+BZ17)</f>
        <v>169548</v>
      </c>
      <c r="DC17" s="121">
        <f>SUM(AY17,+CA17)</f>
        <v>90535</v>
      </c>
      <c r="DD17" s="121">
        <f>SUM(AZ17,+CB17)</f>
        <v>28808</v>
      </c>
      <c r="DE17" s="121">
        <f>SUM(BA17,+CC17)</f>
        <v>0</v>
      </c>
      <c r="DF17" s="121">
        <f>SUM(BB17,+CD17)</f>
        <v>50205</v>
      </c>
      <c r="DG17" s="121">
        <f>SUM(BC17,+CE17)</f>
        <v>36137</v>
      </c>
      <c r="DH17" s="121">
        <f>SUM(BD17,+CF17)</f>
        <v>0</v>
      </c>
      <c r="DI17" s="121">
        <f>SUM(BE17,+CG17)</f>
        <v>43827</v>
      </c>
      <c r="DJ17" s="121">
        <f>SUM(BF17,+CH17)</f>
        <v>550770</v>
      </c>
    </row>
    <row r="18" spans="1:114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SUM(E18,+L18)</f>
        <v>452540</v>
      </c>
      <c r="E18" s="121">
        <f>SUM(F18:I18,K18)</f>
        <v>14873</v>
      </c>
      <c r="F18" s="121">
        <v>0</v>
      </c>
      <c r="G18" s="121">
        <v>0</v>
      </c>
      <c r="H18" s="121">
        <v>0</v>
      </c>
      <c r="I18" s="121">
        <v>0</v>
      </c>
      <c r="J18" s="122" t="s">
        <v>384</v>
      </c>
      <c r="K18" s="121">
        <v>14873</v>
      </c>
      <c r="L18" s="121">
        <v>437667</v>
      </c>
      <c r="M18" s="121">
        <f>SUM(N18,+U18)</f>
        <v>37771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384</v>
      </c>
      <c r="T18" s="121">
        <v>0</v>
      </c>
      <c r="U18" s="121">
        <v>37771</v>
      </c>
      <c r="V18" s="121">
        <f>+SUM(D18,M18)</f>
        <v>490311</v>
      </c>
      <c r="W18" s="121">
        <f>+SUM(E18,N18)</f>
        <v>14873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14873</v>
      </c>
      <c r="AD18" s="121">
        <f>+SUM(L18,U18)</f>
        <v>475438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3570</v>
      </c>
      <c r="AM18" s="121">
        <f>SUM(AN18,AS18,AW18,AX18,BD18)</f>
        <v>168249</v>
      </c>
      <c r="AN18" s="121">
        <f>SUM(AO18:AR18)</f>
        <v>19818</v>
      </c>
      <c r="AO18" s="121">
        <v>19818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148431</v>
      </c>
      <c r="AY18" s="121">
        <v>135190</v>
      </c>
      <c r="AZ18" s="121">
        <v>5225</v>
      </c>
      <c r="BA18" s="121">
        <v>0</v>
      </c>
      <c r="BB18" s="121">
        <v>8016</v>
      </c>
      <c r="BC18" s="121">
        <v>201578</v>
      </c>
      <c r="BD18" s="121">
        <v>0</v>
      </c>
      <c r="BE18" s="121">
        <v>79143</v>
      </c>
      <c r="BF18" s="121">
        <f>SUM(AE18,+AM18,+BE18)</f>
        <v>247392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33077</v>
      </c>
      <c r="CF18" s="121">
        <v>0</v>
      </c>
      <c r="CG18" s="121">
        <v>4694</v>
      </c>
      <c r="CH18" s="121">
        <f>SUM(BG18,+BO18,+CG18)</f>
        <v>4694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3570</v>
      </c>
      <c r="CQ18" s="121">
        <f>SUM(AM18,+BO18)</f>
        <v>168249</v>
      </c>
      <c r="CR18" s="121">
        <f>SUM(AN18,+BP18)</f>
        <v>19818</v>
      </c>
      <c r="CS18" s="121">
        <f>SUM(AO18,+BQ18)</f>
        <v>19818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148431</v>
      </c>
      <c r="DC18" s="121">
        <f>SUM(AY18,+CA18)</f>
        <v>135190</v>
      </c>
      <c r="DD18" s="121">
        <f>SUM(AZ18,+CB18)</f>
        <v>5225</v>
      </c>
      <c r="DE18" s="121">
        <f>SUM(BA18,+CC18)</f>
        <v>0</v>
      </c>
      <c r="DF18" s="121">
        <f>SUM(BB18,+CD18)</f>
        <v>8016</v>
      </c>
      <c r="DG18" s="121">
        <f>SUM(BC18,+CE18)</f>
        <v>234655</v>
      </c>
      <c r="DH18" s="121">
        <f>SUM(BD18,+CF18)</f>
        <v>0</v>
      </c>
      <c r="DI18" s="121">
        <f>SUM(BE18,+CG18)</f>
        <v>83837</v>
      </c>
      <c r="DJ18" s="121">
        <f>SUM(BF18,+CH18)</f>
        <v>252086</v>
      </c>
    </row>
    <row r="19" spans="1:114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SUM(E19,+L19)</f>
        <v>75209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384</v>
      </c>
      <c r="K19" s="121">
        <v>0</v>
      </c>
      <c r="L19" s="121">
        <v>75209</v>
      </c>
      <c r="M19" s="121">
        <f>SUM(N19,+U19)</f>
        <v>6254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384</v>
      </c>
      <c r="T19" s="121">
        <v>0</v>
      </c>
      <c r="U19" s="121">
        <v>6254</v>
      </c>
      <c r="V19" s="121">
        <f>+SUM(D19,M19)</f>
        <v>81463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81463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605</v>
      </c>
      <c r="AM19" s="121">
        <f>SUM(AN19,AS19,AW19,AX19,BD19)</f>
        <v>28302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28302</v>
      </c>
      <c r="AY19" s="121">
        <v>21032</v>
      </c>
      <c r="AZ19" s="121">
        <v>0</v>
      </c>
      <c r="BA19" s="121">
        <v>0</v>
      </c>
      <c r="BB19" s="121">
        <v>7270</v>
      </c>
      <c r="BC19" s="121">
        <v>34154</v>
      </c>
      <c r="BD19" s="121">
        <v>0</v>
      </c>
      <c r="BE19" s="121">
        <v>12148</v>
      </c>
      <c r="BF19" s="121">
        <f>SUM(AE19,+AM19,+BE19)</f>
        <v>40450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6254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605</v>
      </c>
      <c r="CQ19" s="121">
        <f>SUM(AM19,+BO19)</f>
        <v>28302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28302</v>
      </c>
      <c r="DC19" s="121">
        <f>SUM(AY19,+CA19)</f>
        <v>21032</v>
      </c>
      <c r="DD19" s="121">
        <f>SUM(AZ19,+CB19)</f>
        <v>0</v>
      </c>
      <c r="DE19" s="121">
        <f>SUM(BA19,+CC19)</f>
        <v>0</v>
      </c>
      <c r="DF19" s="121">
        <f>SUM(BB19,+CD19)</f>
        <v>7270</v>
      </c>
      <c r="DG19" s="121">
        <f>SUM(BC19,+CE19)</f>
        <v>40408</v>
      </c>
      <c r="DH19" s="121">
        <f>SUM(BD19,+CF19)</f>
        <v>0</v>
      </c>
      <c r="DI19" s="121">
        <f>SUM(BE19,+CG19)</f>
        <v>12148</v>
      </c>
      <c r="DJ19" s="121">
        <f>SUM(BF19,+CH19)</f>
        <v>40450</v>
      </c>
    </row>
    <row r="20" spans="1:114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SUM(E20,+L20)</f>
        <v>399018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384</v>
      </c>
      <c r="K20" s="121">
        <v>0</v>
      </c>
      <c r="L20" s="121">
        <v>399018</v>
      </c>
      <c r="M20" s="121">
        <f>SUM(N20,+U20)</f>
        <v>13203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384</v>
      </c>
      <c r="T20" s="121">
        <v>0</v>
      </c>
      <c r="U20" s="121">
        <v>13203</v>
      </c>
      <c r="V20" s="121">
        <f>+SUM(D20,M20)</f>
        <v>412221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412221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18180</v>
      </c>
      <c r="AM20" s="121">
        <f>SUM(AN20,AS20,AW20,AX20,BD20)</f>
        <v>60690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60690</v>
      </c>
      <c r="AT20" s="121">
        <v>60690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320148</v>
      </c>
      <c r="BD20" s="121">
        <v>0</v>
      </c>
      <c r="BE20" s="121">
        <v>0</v>
      </c>
      <c r="BF20" s="121">
        <f>SUM(AE20,+AM20,+BE20)</f>
        <v>60690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13203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18180</v>
      </c>
      <c r="CQ20" s="121">
        <f>SUM(AM20,+BO20)</f>
        <v>60690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60690</v>
      </c>
      <c r="CX20" s="121">
        <f>SUM(AT20,+BV20)</f>
        <v>60690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333351</v>
      </c>
      <c r="DH20" s="121">
        <f>SUM(BD20,+CF20)</f>
        <v>0</v>
      </c>
      <c r="DI20" s="121">
        <f>SUM(BE20,+CG20)</f>
        <v>0</v>
      </c>
      <c r="DJ20" s="121">
        <f>SUM(BF20,+CH20)</f>
        <v>60690</v>
      </c>
    </row>
    <row r="21" spans="1:114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SUM(E21,+L21)</f>
        <v>306689</v>
      </c>
      <c r="E21" s="121">
        <f>SUM(F21:I21,K21)</f>
        <v>2671</v>
      </c>
      <c r="F21" s="121">
        <v>0</v>
      </c>
      <c r="G21" s="121">
        <v>0</v>
      </c>
      <c r="H21" s="121">
        <v>0</v>
      </c>
      <c r="I21" s="121">
        <v>0</v>
      </c>
      <c r="J21" s="122" t="s">
        <v>384</v>
      </c>
      <c r="K21" s="121">
        <v>2671</v>
      </c>
      <c r="L21" s="121">
        <v>304018</v>
      </c>
      <c r="M21" s="121">
        <f>SUM(N21,+U21)</f>
        <v>4161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384</v>
      </c>
      <c r="T21" s="121">
        <v>0</v>
      </c>
      <c r="U21" s="121">
        <v>4161</v>
      </c>
      <c r="V21" s="121">
        <f>+SUM(D21,M21)</f>
        <v>310850</v>
      </c>
      <c r="W21" s="121">
        <f>+SUM(E21,N21)</f>
        <v>2671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2671</v>
      </c>
      <c r="AD21" s="121">
        <f>+SUM(L21,U21)</f>
        <v>308179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14285</v>
      </c>
      <c r="AM21" s="121">
        <f>SUM(AN21,AS21,AW21,AX21,BD21)</f>
        <v>57606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57606</v>
      </c>
      <c r="AY21" s="121">
        <v>53902</v>
      </c>
      <c r="AZ21" s="121">
        <v>0</v>
      </c>
      <c r="BA21" s="121">
        <v>0</v>
      </c>
      <c r="BB21" s="121">
        <v>3704</v>
      </c>
      <c r="BC21" s="121">
        <v>234798</v>
      </c>
      <c r="BD21" s="121">
        <v>0</v>
      </c>
      <c r="BE21" s="121">
        <v>0</v>
      </c>
      <c r="BF21" s="121">
        <f>SUM(AE21,+AM21,+BE21)</f>
        <v>57606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4161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14285</v>
      </c>
      <c r="CQ21" s="121">
        <f>SUM(AM21,+BO21)</f>
        <v>57606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57606</v>
      </c>
      <c r="DC21" s="121">
        <f>SUM(AY21,+CA21)</f>
        <v>53902</v>
      </c>
      <c r="DD21" s="121">
        <f>SUM(AZ21,+CB21)</f>
        <v>0</v>
      </c>
      <c r="DE21" s="121">
        <f>SUM(BA21,+CC21)</f>
        <v>0</v>
      </c>
      <c r="DF21" s="121">
        <f>SUM(BB21,+CD21)</f>
        <v>3704</v>
      </c>
      <c r="DG21" s="121">
        <f>SUM(BC21,+CE21)</f>
        <v>238959</v>
      </c>
      <c r="DH21" s="121">
        <f>SUM(BD21,+CF21)</f>
        <v>0</v>
      </c>
      <c r="DI21" s="121">
        <f>SUM(BE21,+CG21)</f>
        <v>0</v>
      </c>
      <c r="DJ21" s="121">
        <f>SUM(BF21,+CH21)</f>
        <v>57606</v>
      </c>
    </row>
    <row r="22" spans="1:114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SUM(E22,+L22)</f>
        <v>495885</v>
      </c>
      <c r="E22" s="121">
        <f>SUM(F22:I22,K22)</f>
        <v>118750</v>
      </c>
      <c r="F22" s="121">
        <v>0</v>
      </c>
      <c r="G22" s="121">
        <v>0</v>
      </c>
      <c r="H22" s="121">
        <v>90900</v>
      </c>
      <c r="I22" s="121">
        <v>24176</v>
      </c>
      <c r="J22" s="122" t="s">
        <v>384</v>
      </c>
      <c r="K22" s="121">
        <v>3674</v>
      </c>
      <c r="L22" s="121">
        <v>377135</v>
      </c>
      <c r="M22" s="121">
        <f>SUM(N22,+U22)</f>
        <v>59266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384</v>
      </c>
      <c r="T22" s="121">
        <v>0</v>
      </c>
      <c r="U22" s="121">
        <v>59266</v>
      </c>
      <c r="V22" s="121">
        <f>+SUM(D22,M22)</f>
        <v>555151</v>
      </c>
      <c r="W22" s="121">
        <f>+SUM(E22,N22)</f>
        <v>118750</v>
      </c>
      <c r="X22" s="121">
        <f>+SUM(F22,O22)</f>
        <v>0</v>
      </c>
      <c r="Y22" s="121">
        <f>+SUM(G22,P22)</f>
        <v>0</v>
      </c>
      <c r="Z22" s="121">
        <f>+SUM(H22,Q22)</f>
        <v>90900</v>
      </c>
      <c r="AA22" s="121">
        <f>+SUM(I22,R22)</f>
        <v>24176</v>
      </c>
      <c r="AB22" s="122" t="str">
        <f>IF(+SUM(J22,S22)=0,"-",+SUM(J22,S22))</f>
        <v>-</v>
      </c>
      <c r="AC22" s="121">
        <f>+SUM(K22,T22)</f>
        <v>3674</v>
      </c>
      <c r="AD22" s="121">
        <f>+SUM(L22,U22)</f>
        <v>436401</v>
      </c>
      <c r="AE22" s="121">
        <f>SUM(AF22,+AK22)</f>
        <v>9254</v>
      </c>
      <c r="AF22" s="121">
        <f>SUM(AG22:AJ22)</f>
        <v>1711</v>
      </c>
      <c r="AG22" s="121">
        <v>0</v>
      </c>
      <c r="AH22" s="121">
        <v>0</v>
      </c>
      <c r="AI22" s="121">
        <v>1711</v>
      </c>
      <c r="AJ22" s="121">
        <v>0</v>
      </c>
      <c r="AK22" s="121">
        <v>7543</v>
      </c>
      <c r="AL22" s="121">
        <v>9254</v>
      </c>
      <c r="AM22" s="121">
        <f>SUM(AN22,AS22,AW22,AX22,BD22)</f>
        <v>148689</v>
      </c>
      <c r="AN22" s="121">
        <f>SUM(AO22:AR22)</f>
        <v>13461</v>
      </c>
      <c r="AO22" s="121">
        <v>13461</v>
      </c>
      <c r="AP22" s="121">
        <v>0</v>
      </c>
      <c r="AQ22" s="121">
        <v>0</v>
      </c>
      <c r="AR22" s="121">
        <v>0</v>
      </c>
      <c r="AS22" s="121">
        <f>SUM(AT22:AV22)</f>
        <v>1701</v>
      </c>
      <c r="AT22" s="121">
        <v>1701</v>
      </c>
      <c r="AU22" s="121">
        <v>0</v>
      </c>
      <c r="AV22" s="121">
        <v>0</v>
      </c>
      <c r="AW22" s="121">
        <v>7649</v>
      </c>
      <c r="AX22" s="121">
        <f>SUM(AY22:BB22)</f>
        <v>125878</v>
      </c>
      <c r="AY22" s="121">
        <v>125878</v>
      </c>
      <c r="AZ22" s="121">
        <v>0</v>
      </c>
      <c r="BA22" s="121">
        <v>0</v>
      </c>
      <c r="BB22" s="121">
        <v>0</v>
      </c>
      <c r="BC22" s="121">
        <v>320624</v>
      </c>
      <c r="BD22" s="121">
        <v>0</v>
      </c>
      <c r="BE22" s="121">
        <v>8064</v>
      </c>
      <c r="BF22" s="121">
        <f>SUM(AE22,+AM22,+BE22)</f>
        <v>166007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59266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9254</v>
      </c>
      <c r="CJ22" s="121">
        <f>SUM(AF22,+BH22)</f>
        <v>1711</v>
      </c>
      <c r="CK22" s="121">
        <f>SUM(AG22,+BI22)</f>
        <v>0</v>
      </c>
      <c r="CL22" s="121">
        <f>SUM(AH22,+BJ22)</f>
        <v>0</v>
      </c>
      <c r="CM22" s="121">
        <f>SUM(AI22,+BK22)</f>
        <v>1711</v>
      </c>
      <c r="CN22" s="121">
        <f>SUM(AJ22,+BL22)</f>
        <v>0</v>
      </c>
      <c r="CO22" s="121">
        <f>SUM(AK22,+BM22)</f>
        <v>7543</v>
      </c>
      <c r="CP22" s="121">
        <f>SUM(AL22,+BN22)</f>
        <v>9254</v>
      </c>
      <c r="CQ22" s="121">
        <f>SUM(AM22,+BO22)</f>
        <v>148689</v>
      </c>
      <c r="CR22" s="121">
        <f>SUM(AN22,+BP22)</f>
        <v>13461</v>
      </c>
      <c r="CS22" s="121">
        <f>SUM(AO22,+BQ22)</f>
        <v>13461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1701</v>
      </c>
      <c r="CX22" s="121">
        <f>SUM(AT22,+BV22)</f>
        <v>1701</v>
      </c>
      <c r="CY22" s="121">
        <f>SUM(AU22,+BW22)</f>
        <v>0</v>
      </c>
      <c r="CZ22" s="121">
        <f>SUM(AV22,+BX22)</f>
        <v>0</v>
      </c>
      <c r="DA22" s="121">
        <f>SUM(AW22,+BY22)</f>
        <v>7649</v>
      </c>
      <c r="DB22" s="121">
        <f>SUM(AX22,+BZ22)</f>
        <v>125878</v>
      </c>
      <c r="DC22" s="121">
        <f>SUM(AY22,+CA22)</f>
        <v>125878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379890</v>
      </c>
      <c r="DH22" s="121">
        <f>SUM(BD22,+CF22)</f>
        <v>0</v>
      </c>
      <c r="DI22" s="121">
        <f>SUM(BE22,+CG22)</f>
        <v>8064</v>
      </c>
      <c r="DJ22" s="121">
        <f>SUM(BF22,+CH22)</f>
        <v>166007</v>
      </c>
    </row>
    <row r="23" spans="1:114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SUM(E23,+L23)</f>
        <v>255702</v>
      </c>
      <c r="E23" s="121">
        <f>SUM(F23:I23,K23)</f>
        <v>13115</v>
      </c>
      <c r="F23" s="121">
        <v>0</v>
      </c>
      <c r="G23" s="121">
        <v>0</v>
      </c>
      <c r="H23" s="121">
        <v>0</v>
      </c>
      <c r="I23" s="121">
        <v>13115</v>
      </c>
      <c r="J23" s="122" t="s">
        <v>384</v>
      </c>
      <c r="K23" s="121">
        <v>0</v>
      </c>
      <c r="L23" s="121">
        <v>242587</v>
      </c>
      <c r="M23" s="121">
        <f>SUM(N23,+U23)</f>
        <v>20268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384</v>
      </c>
      <c r="T23" s="121">
        <v>0</v>
      </c>
      <c r="U23" s="121">
        <v>20268</v>
      </c>
      <c r="V23" s="121">
        <f>+SUM(D23,M23)</f>
        <v>275970</v>
      </c>
      <c r="W23" s="121">
        <f>+SUM(E23,N23)</f>
        <v>13115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13115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262855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5805</v>
      </c>
      <c r="AM23" s="121">
        <f>SUM(AN23,AS23,AW23,AX23,BD23)</f>
        <v>52360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50326</v>
      </c>
      <c r="AT23" s="121">
        <v>50326</v>
      </c>
      <c r="AU23" s="121">
        <v>0</v>
      </c>
      <c r="AV23" s="121">
        <v>0</v>
      </c>
      <c r="AW23" s="121">
        <v>0</v>
      </c>
      <c r="AX23" s="121">
        <f>SUM(AY23:BB23)</f>
        <v>2034</v>
      </c>
      <c r="AY23" s="121">
        <v>0</v>
      </c>
      <c r="AZ23" s="121">
        <v>0</v>
      </c>
      <c r="BA23" s="121">
        <v>0</v>
      </c>
      <c r="BB23" s="121">
        <v>2034</v>
      </c>
      <c r="BC23" s="121">
        <v>197537</v>
      </c>
      <c r="BD23" s="121">
        <v>0</v>
      </c>
      <c r="BE23" s="121">
        <v>0</v>
      </c>
      <c r="BF23" s="121">
        <f>SUM(AE23,+AM23,+BE23)</f>
        <v>52360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20268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5805</v>
      </c>
      <c r="CQ23" s="121">
        <f>SUM(AM23,+BO23)</f>
        <v>52360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50326</v>
      </c>
      <c r="CX23" s="121">
        <f>SUM(AT23,+BV23)</f>
        <v>50326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2034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2034</v>
      </c>
      <c r="DG23" s="121">
        <f>SUM(BC23,+CE23)</f>
        <v>217805</v>
      </c>
      <c r="DH23" s="121">
        <f>SUM(BD23,+CF23)</f>
        <v>0</v>
      </c>
      <c r="DI23" s="121">
        <f>SUM(BE23,+CG23)</f>
        <v>0</v>
      </c>
      <c r="DJ23" s="121">
        <f>SUM(BF23,+CH23)</f>
        <v>52360</v>
      </c>
    </row>
    <row r="24" spans="1:114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SUM(E24,+L24)</f>
        <v>272900</v>
      </c>
      <c r="E24" s="121">
        <f>SUM(F24:I24,K24)</f>
        <v>30419</v>
      </c>
      <c r="F24" s="121">
        <v>0</v>
      </c>
      <c r="G24" s="121">
        <v>0</v>
      </c>
      <c r="H24" s="121">
        <v>0</v>
      </c>
      <c r="I24" s="121">
        <v>27099</v>
      </c>
      <c r="J24" s="122" t="s">
        <v>384</v>
      </c>
      <c r="K24" s="121">
        <v>3320</v>
      </c>
      <c r="L24" s="121">
        <v>242481</v>
      </c>
      <c r="M24" s="121">
        <f>SUM(N24,+U24)</f>
        <v>38517</v>
      </c>
      <c r="N24" s="121">
        <f>SUM(O24:R24,T24)</f>
        <v>20420</v>
      </c>
      <c r="O24" s="121">
        <v>0</v>
      </c>
      <c r="P24" s="121">
        <v>0</v>
      </c>
      <c r="Q24" s="121">
        <v>0</v>
      </c>
      <c r="R24" s="121">
        <v>20420</v>
      </c>
      <c r="S24" s="122" t="s">
        <v>384</v>
      </c>
      <c r="T24" s="121">
        <v>0</v>
      </c>
      <c r="U24" s="121">
        <v>18097</v>
      </c>
      <c r="V24" s="121">
        <f>+SUM(D24,M24)</f>
        <v>311417</v>
      </c>
      <c r="W24" s="121">
        <f>+SUM(E24,N24)</f>
        <v>50839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47519</v>
      </c>
      <c r="AB24" s="122" t="str">
        <f>IF(+SUM(J24,S24)=0,"-",+SUM(J24,S24))</f>
        <v>-</v>
      </c>
      <c r="AC24" s="121">
        <f>+SUM(K24,T24)</f>
        <v>3320</v>
      </c>
      <c r="AD24" s="121">
        <f>+SUM(L24,U24)</f>
        <v>260578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240945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240503</v>
      </c>
      <c r="AY24" s="121">
        <v>46915</v>
      </c>
      <c r="AZ24" s="121">
        <v>174963</v>
      </c>
      <c r="BA24" s="121">
        <v>0</v>
      </c>
      <c r="BB24" s="121">
        <v>18625</v>
      </c>
      <c r="BC24" s="121">
        <v>28128</v>
      </c>
      <c r="BD24" s="121">
        <v>442</v>
      </c>
      <c r="BE24" s="121">
        <v>3827</v>
      </c>
      <c r="BF24" s="121">
        <f>SUM(AE24,+AM24,+BE24)</f>
        <v>244772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38517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38517</v>
      </c>
      <c r="CA24" s="121">
        <v>0</v>
      </c>
      <c r="CB24" s="121">
        <v>38517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38517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279462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279020</v>
      </c>
      <c r="DC24" s="121">
        <f>SUM(AY24,+CA24)</f>
        <v>46915</v>
      </c>
      <c r="DD24" s="121">
        <f>SUM(AZ24,+CB24)</f>
        <v>213480</v>
      </c>
      <c r="DE24" s="121">
        <f>SUM(BA24,+CC24)</f>
        <v>0</v>
      </c>
      <c r="DF24" s="121">
        <f>SUM(BB24,+CD24)</f>
        <v>18625</v>
      </c>
      <c r="DG24" s="121">
        <f>SUM(BC24,+CE24)</f>
        <v>28128</v>
      </c>
      <c r="DH24" s="121">
        <f>SUM(BD24,+CF24)</f>
        <v>442</v>
      </c>
      <c r="DI24" s="121">
        <f>SUM(BE24,+CG24)</f>
        <v>3827</v>
      </c>
      <c r="DJ24" s="121">
        <f>SUM(BF24,+CH24)</f>
        <v>283289</v>
      </c>
    </row>
    <row r="25" spans="1:114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SUM(E25,+L25)</f>
        <v>516852</v>
      </c>
      <c r="E25" s="121">
        <f>SUM(F25:I25,K25)</f>
        <v>352379</v>
      </c>
      <c r="F25" s="121">
        <v>0</v>
      </c>
      <c r="G25" s="121">
        <v>0</v>
      </c>
      <c r="H25" s="121">
        <v>341200</v>
      </c>
      <c r="I25" s="121">
        <v>11179</v>
      </c>
      <c r="J25" s="122" t="s">
        <v>384</v>
      </c>
      <c r="K25" s="121">
        <v>0</v>
      </c>
      <c r="L25" s="121">
        <v>164473</v>
      </c>
      <c r="M25" s="121">
        <f>SUM(N25,+U25)</f>
        <v>5106</v>
      </c>
      <c r="N25" s="121">
        <f>SUM(O25:R25,T25)</f>
        <v>439</v>
      </c>
      <c r="O25" s="121">
        <v>0</v>
      </c>
      <c r="P25" s="121">
        <v>0</v>
      </c>
      <c r="Q25" s="121">
        <v>300</v>
      </c>
      <c r="R25" s="121">
        <v>129</v>
      </c>
      <c r="S25" s="122" t="s">
        <v>384</v>
      </c>
      <c r="T25" s="121">
        <v>10</v>
      </c>
      <c r="U25" s="121">
        <v>4667</v>
      </c>
      <c r="V25" s="121">
        <f>+SUM(D25,M25)</f>
        <v>521958</v>
      </c>
      <c r="W25" s="121">
        <f>+SUM(E25,N25)</f>
        <v>352818</v>
      </c>
      <c r="X25" s="121">
        <f>+SUM(F25,O25)</f>
        <v>0</v>
      </c>
      <c r="Y25" s="121">
        <f>+SUM(G25,P25)</f>
        <v>0</v>
      </c>
      <c r="Z25" s="121">
        <f>+SUM(H25,Q25)</f>
        <v>341500</v>
      </c>
      <c r="AA25" s="121">
        <f>+SUM(I25,R25)</f>
        <v>11308</v>
      </c>
      <c r="AB25" s="122" t="str">
        <f>IF(+SUM(J25,S25)=0,"-",+SUM(J25,S25))</f>
        <v>-</v>
      </c>
      <c r="AC25" s="121">
        <f>+SUM(K25,T25)</f>
        <v>10</v>
      </c>
      <c r="AD25" s="121">
        <f>+SUM(L25,U25)</f>
        <v>169140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342948</v>
      </c>
      <c r="AM25" s="121">
        <f>SUM(AN25,AS25,AW25,AX25,BD25)</f>
        <v>83103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83103</v>
      </c>
      <c r="AT25" s="121">
        <v>45408</v>
      </c>
      <c r="AU25" s="121">
        <v>37695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90801</v>
      </c>
      <c r="BD25" s="121">
        <v>0</v>
      </c>
      <c r="BE25" s="121">
        <v>0</v>
      </c>
      <c r="BF25" s="121">
        <f>SUM(AE25,+AM25,+BE25)</f>
        <v>83103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5106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5106</v>
      </c>
      <c r="BV25" s="121">
        <v>0</v>
      </c>
      <c r="BW25" s="121">
        <v>5106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5106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342948</v>
      </c>
      <c r="CQ25" s="121">
        <f>SUM(AM25,+BO25)</f>
        <v>88209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88209</v>
      </c>
      <c r="CX25" s="121">
        <f>SUM(AT25,+BV25)</f>
        <v>45408</v>
      </c>
      <c r="CY25" s="121">
        <f>SUM(AU25,+BW25)</f>
        <v>42801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90801</v>
      </c>
      <c r="DH25" s="121">
        <f>SUM(BD25,+CF25)</f>
        <v>0</v>
      </c>
      <c r="DI25" s="121">
        <f>SUM(BE25,+CG25)</f>
        <v>0</v>
      </c>
      <c r="DJ25" s="121">
        <f>SUM(BF25,+CH25)</f>
        <v>88209</v>
      </c>
    </row>
    <row r="26" spans="1:114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SUM(E26,+L26)</f>
        <v>1195384</v>
      </c>
      <c r="E26" s="121">
        <f>SUM(F26:I26,K26)</f>
        <v>29299</v>
      </c>
      <c r="F26" s="121">
        <v>0</v>
      </c>
      <c r="G26" s="121">
        <v>0</v>
      </c>
      <c r="H26" s="121">
        <v>0</v>
      </c>
      <c r="I26" s="121">
        <v>699</v>
      </c>
      <c r="J26" s="122" t="s">
        <v>384</v>
      </c>
      <c r="K26" s="121">
        <v>28600</v>
      </c>
      <c r="L26" s="121">
        <v>1166085</v>
      </c>
      <c r="M26" s="121">
        <f>SUM(N26,+U26)</f>
        <v>58816</v>
      </c>
      <c r="N26" s="121">
        <f>SUM(O26:R26,T26)</f>
        <v>2668</v>
      </c>
      <c r="O26" s="121">
        <v>0</v>
      </c>
      <c r="P26" s="121">
        <v>0</v>
      </c>
      <c r="Q26" s="121">
        <v>0</v>
      </c>
      <c r="R26" s="121">
        <v>2668</v>
      </c>
      <c r="S26" s="122" t="s">
        <v>384</v>
      </c>
      <c r="T26" s="121">
        <v>0</v>
      </c>
      <c r="U26" s="121">
        <v>56148</v>
      </c>
      <c r="V26" s="121">
        <f>+SUM(D26,M26)</f>
        <v>1254200</v>
      </c>
      <c r="W26" s="121">
        <f>+SUM(E26,N26)</f>
        <v>31967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3367</v>
      </c>
      <c r="AB26" s="122" t="str">
        <f>IF(+SUM(J26,S26)=0,"-",+SUM(J26,S26))</f>
        <v>-</v>
      </c>
      <c r="AC26" s="121">
        <f>+SUM(K26,T26)</f>
        <v>28600</v>
      </c>
      <c r="AD26" s="121">
        <f>+SUM(L26,U26)</f>
        <v>1222233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731302</v>
      </c>
      <c r="AM26" s="121">
        <f>SUM(AN26,AS26,AW26,AX26,BD26)</f>
        <v>198823</v>
      </c>
      <c r="AN26" s="121">
        <f>SUM(AO26:AR26)</f>
        <v>31670</v>
      </c>
      <c r="AO26" s="121">
        <v>23434</v>
      </c>
      <c r="AP26" s="121">
        <v>0</v>
      </c>
      <c r="AQ26" s="121">
        <v>0</v>
      </c>
      <c r="AR26" s="121">
        <v>8236</v>
      </c>
      <c r="AS26" s="121">
        <f>SUM(AT26:AV26)</f>
        <v>20237</v>
      </c>
      <c r="AT26" s="121">
        <v>0</v>
      </c>
      <c r="AU26" s="121">
        <v>0</v>
      </c>
      <c r="AV26" s="121">
        <v>20237</v>
      </c>
      <c r="AW26" s="121">
        <v>0</v>
      </c>
      <c r="AX26" s="121">
        <f>SUM(AY26:BB26)</f>
        <v>146916</v>
      </c>
      <c r="AY26" s="121">
        <v>141666</v>
      </c>
      <c r="AZ26" s="121">
        <v>0</v>
      </c>
      <c r="BA26" s="121">
        <v>5250</v>
      </c>
      <c r="BB26" s="121">
        <v>0</v>
      </c>
      <c r="BC26" s="121">
        <v>265173</v>
      </c>
      <c r="BD26" s="121">
        <v>0</v>
      </c>
      <c r="BE26" s="121">
        <v>86</v>
      </c>
      <c r="BF26" s="121">
        <f>SUM(AE26,+AM26,+BE26)</f>
        <v>198909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58816</v>
      </c>
      <c r="BP26" s="121">
        <f>SUM(BQ26:BT26)</f>
        <v>13908</v>
      </c>
      <c r="BQ26" s="121">
        <v>0</v>
      </c>
      <c r="BR26" s="121">
        <v>0</v>
      </c>
      <c r="BS26" s="121">
        <v>13908</v>
      </c>
      <c r="BT26" s="121">
        <v>0</v>
      </c>
      <c r="BU26" s="121">
        <f>SUM(BV26:BX26)</f>
        <v>29434</v>
      </c>
      <c r="BV26" s="121">
        <v>0</v>
      </c>
      <c r="BW26" s="121">
        <v>29434</v>
      </c>
      <c r="BX26" s="121">
        <v>0</v>
      </c>
      <c r="BY26" s="121">
        <v>0</v>
      </c>
      <c r="BZ26" s="121">
        <f>SUM(CA26:CD26)</f>
        <v>15474</v>
      </c>
      <c r="CA26" s="121">
        <v>0</v>
      </c>
      <c r="CB26" s="121">
        <v>15474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58816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731302</v>
      </c>
      <c r="CQ26" s="121">
        <f>SUM(AM26,+BO26)</f>
        <v>257639</v>
      </c>
      <c r="CR26" s="121">
        <f>SUM(AN26,+BP26)</f>
        <v>45578</v>
      </c>
      <c r="CS26" s="121">
        <f>SUM(AO26,+BQ26)</f>
        <v>23434</v>
      </c>
      <c r="CT26" s="121">
        <f>SUM(AP26,+BR26)</f>
        <v>0</v>
      </c>
      <c r="CU26" s="121">
        <f>SUM(AQ26,+BS26)</f>
        <v>13908</v>
      </c>
      <c r="CV26" s="121">
        <f>SUM(AR26,+BT26)</f>
        <v>8236</v>
      </c>
      <c r="CW26" s="121">
        <f>SUM(AS26,+BU26)</f>
        <v>49671</v>
      </c>
      <c r="CX26" s="121">
        <f>SUM(AT26,+BV26)</f>
        <v>0</v>
      </c>
      <c r="CY26" s="121">
        <f>SUM(AU26,+BW26)</f>
        <v>29434</v>
      </c>
      <c r="CZ26" s="121">
        <f>SUM(AV26,+BX26)</f>
        <v>20237</v>
      </c>
      <c r="DA26" s="121">
        <f>SUM(AW26,+BY26)</f>
        <v>0</v>
      </c>
      <c r="DB26" s="121">
        <f>SUM(AX26,+BZ26)</f>
        <v>162390</v>
      </c>
      <c r="DC26" s="121">
        <f>SUM(AY26,+CA26)</f>
        <v>141666</v>
      </c>
      <c r="DD26" s="121">
        <f>SUM(AZ26,+CB26)</f>
        <v>15474</v>
      </c>
      <c r="DE26" s="121">
        <f>SUM(BA26,+CC26)</f>
        <v>5250</v>
      </c>
      <c r="DF26" s="121">
        <f>SUM(BB26,+CD26)</f>
        <v>0</v>
      </c>
      <c r="DG26" s="121">
        <f>SUM(BC26,+CE26)</f>
        <v>265173</v>
      </c>
      <c r="DH26" s="121">
        <f>SUM(BD26,+CF26)</f>
        <v>0</v>
      </c>
      <c r="DI26" s="121">
        <f>SUM(BE26,+CG26)</f>
        <v>86</v>
      </c>
      <c r="DJ26" s="121">
        <f>SUM(BF26,+CH26)</f>
        <v>257725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SUM(E7,+L7)</f>
        <v>6045083</v>
      </c>
      <c r="E7" s="140">
        <f>SUM(F7:I7)+K7</f>
        <v>3302258</v>
      </c>
      <c r="F7" s="140">
        <f t="shared" ref="F7:L7" si="0">SUM(F$8:F$57)</f>
        <v>2007504</v>
      </c>
      <c r="G7" s="140">
        <f t="shared" si="0"/>
        <v>0</v>
      </c>
      <c r="H7" s="140">
        <f t="shared" si="0"/>
        <v>0</v>
      </c>
      <c r="I7" s="140">
        <f t="shared" si="0"/>
        <v>538241</v>
      </c>
      <c r="J7" s="140">
        <f t="shared" si="0"/>
        <v>6061345</v>
      </c>
      <c r="K7" s="140">
        <f t="shared" si="0"/>
        <v>756513</v>
      </c>
      <c r="L7" s="140">
        <f t="shared" si="0"/>
        <v>2742825</v>
      </c>
      <c r="M7" s="140">
        <f>SUM(N7,+U7)</f>
        <v>186261</v>
      </c>
      <c r="N7" s="140">
        <f>SUM(O7:R7,T7)</f>
        <v>180025</v>
      </c>
      <c r="O7" s="140">
        <f t="shared" ref="O7:U7" si="1">SUM(O$8:O$57)</f>
        <v>20383</v>
      </c>
      <c r="P7" s="140">
        <f t="shared" si="1"/>
        <v>0</v>
      </c>
      <c r="Q7" s="140">
        <f t="shared" si="1"/>
        <v>138800</v>
      </c>
      <c r="R7" s="140">
        <f t="shared" si="1"/>
        <v>19979</v>
      </c>
      <c r="S7" s="140">
        <f t="shared" si="1"/>
        <v>449399</v>
      </c>
      <c r="T7" s="140">
        <f t="shared" si="1"/>
        <v>863</v>
      </c>
      <c r="U7" s="140">
        <f t="shared" si="1"/>
        <v>6236</v>
      </c>
      <c r="V7" s="140">
        <f t="shared" ref="V7:AD7" si="2">+SUM(D7,M7)</f>
        <v>6231344</v>
      </c>
      <c r="W7" s="140">
        <f t="shared" si="2"/>
        <v>3482283</v>
      </c>
      <c r="X7" s="140">
        <f t="shared" si="2"/>
        <v>2027887</v>
      </c>
      <c r="Y7" s="140">
        <f t="shared" si="2"/>
        <v>0</v>
      </c>
      <c r="Z7" s="140">
        <f t="shared" si="2"/>
        <v>138800</v>
      </c>
      <c r="AA7" s="140">
        <f t="shared" si="2"/>
        <v>558220</v>
      </c>
      <c r="AB7" s="140">
        <f t="shared" si="2"/>
        <v>6510744</v>
      </c>
      <c r="AC7" s="140">
        <f t="shared" si="2"/>
        <v>757376</v>
      </c>
      <c r="AD7" s="140">
        <f t="shared" si="2"/>
        <v>2749061</v>
      </c>
      <c r="AE7" s="140">
        <f>SUM(AF7,+AK7)</f>
        <v>7713712</v>
      </c>
      <c r="AF7" s="140">
        <f>SUM(AG7:AJ7)</f>
        <v>7649093</v>
      </c>
      <c r="AG7" s="140">
        <f>SUM(AG$8:AG$57)</f>
        <v>0</v>
      </c>
      <c r="AH7" s="140">
        <f>SUM(AH$8:AH$57)</f>
        <v>7626400</v>
      </c>
      <c r="AI7" s="140">
        <f>SUM(AI$8:AI$57)</f>
        <v>22693</v>
      </c>
      <c r="AJ7" s="140">
        <f>SUM(AJ$8:AJ$57)</f>
        <v>0</v>
      </c>
      <c r="AK7" s="140">
        <f>SUM(AK$8:AK$57)</f>
        <v>64619</v>
      </c>
      <c r="AL7" s="143" t="s">
        <v>314</v>
      </c>
      <c r="AM7" s="140">
        <f>SUM(AN7,AS7,AW7,AX7,BD7)</f>
        <v>4354961</v>
      </c>
      <c r="AN7" s="140">
        <f>SUM(AO7:AR7)</f>
        <v>749712</v>
      </c>
      <c r="AO7" s="140">
        <f>SUM(AO$8:AO$57)</f>
        <v>410613</v>
      </c>
      <c r="AP7" s="140">
        <f>SUM(AP$8:AP$57)</f>
        <v>0</v>
      </c>
      <c r="AQ7" s="140">
        <f>SUM(AQ$8:AQ$57)</f>
        <v>317740</v>
      </c>
      <c r="AR7" s="140">
        <f>SUM(AR$8:AR$57)</f>
        <v>21359</v>
      </c>
      <c r="AS7" s="140">
        <f>SUM(AT7:AV7)</f>
        <v>1429377</v>
      </c>
      <c r="AT7" s="140">
        <f>SUM(AT$8:AT$57)</f>
        <v>0</v>
      </c>
      <c r="AU7" s="140">
        <f>SUM(AU$8:AU$57)</f>
        <v>1351567</v>
      </c>
      <c r="AV7" s="140">
        <f>SUM(AV$8:AV$57)</f>
        <v>77810</v>
      </c>
      <c r="AW7" s="140">
        <f>SUM(AW$8:AW$57)</f>
        <v>0</v>
      </c>
      <c r="AX7" s="140">
        <f>SUM(AY7:BB7)</f>
        <v>2175872</v>
      </c>
      <c r="AY7" s="140">
        <f>SUM(AY$8:AY$57)</f>
        <v>0</v>
      </c>
      <c r="AZ7" s="140">
        <f>SUM(AZ$8:AZ$57)</f>
        <v>2019970</v>
      </c>
      <c r="BA7" s="140">
        <f>SUM(BA$8:BA$57)</f>
        <v>118429</v>
      </c>
      <c r="BB7" s="140">
        <f>SUM(BB$8:BB$57)</f>
        <v>37473</v>
      </c>
      <c r="BC7" s="143" t="s">
        <v>315</v>
      </c>
      <c r="BD7" s="140">
        <f>SUM(BD$8:BD$57)</f>
        <v>0</v>
      </c>
      <c r="BE7" s="140">
        <f>SUM(BE$8:BE$57)</f>
        <v>37755</v>
      </c>
      <c r="BF7" s="140">
        <f>SUM(AE7,+AM7,+BE7)</f>
        <v>12106428</v>
      </c>
      <c r="BG7" s="140">
        <f>SUM(BH7,+BM7)</f>
        <v>197563</v>
      </c>
      <c r="BH7" s="140">
        <f>SUM(BI7:BL7)</f>
        <v>197563</v>
      </c>
      <c r="BI7" s="140">
        <f>SUM(BI$8:BI$57)</f>
        <v>0</v>
      </c>
      <c r="BJ7" s="140">
        <f>SUM(BJ$8:BJ$57)</f>
        <v>197563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434892</v>
      </c>
      <c r="BP7" s="140">
        <f>SUM(BQ7:BT7)</f>
        <v>109494</v>
      </c>
      <c r="BQ7" s="140">
        <f>SUM(BQ$8:BQ$57)</f>
        <v>83171</v>
      </c>
      <c r="BR7" s="140">
        <f>SUM(BR$8:BR$57)</f>
        <v>0</v>
      </c>
      <c r="BS7" s="140">
        <f>SUM(BS$8:BS$57)</f>
        <v>26323</v>
      </c>
      <c r="BT7" s="140">
        <f>SUM(BT$8:BT$57)</f>
        <v>0</v>
      </c>
      <c r="BU7" s="140">
        <f>SUM(BV7:BX7)</f>
        <v>148256</v>
      </c>
      <c r="BV7" s="140">
        <f>SUM(BV$8:BV$57)</f>
        <v>0</v>
      </c>
      <c r="BW7" s="140">
        <f>SUM(BW$8:BW$57)</f>
        <v>148256</v>
      </c>
      <c r="BX7" s="140">
        <f>SUM(BX$8:BX$57)</f>
        <v>0</v>
      </c>
      <c r="BY7" s="140">
        <f>SUM(BY$8:BY$57)</f>
        <v>0</v>
      </c>
      <c r="BZ7" s="140">
        <f>SUM(CA7:CD7)</f>
        <v>162666</v>
      </c>
      <c r="CA7" s="140">
        <f>SUM(CA$8:CA$57)</f>
        <v>0</v>
      </c>
      <c r="CB7" s="140">
        <f>SUM(CB$8:CB$57)</f>
        <v>148120</v>
      </c>
      <c r="CC7" s="140">
        <f>SUM(CC$8:CC$57)</f>
        <v>12476</v>
      </c>
      <c r="CD7" s="140">
        <f>SUM(CD$8:CD$57)</f>
        <v>2070</v>
      </c>
      <c r="CE7" s="143" t="s">
        <v>314</v>
      </c>
      <c r="CF7" s="140">
        <f>SUM(CF$8:CF$57)</f>
        <v>14476</v>
      </c>
      <c r="CG7" s="140">
        <f>SUM(CG$8:CG$57)</f>
        <v>3205</v>
      </c>
      <c r="CH7" s="140">
        <f>SUM(BG7,+BO7,+CG7)</f>
        <v>635660</v>
      </c>
      <c r="CI7" s="140">
        <f t="shared" ref="CI7:CO7" si="3">SUM(AE7,+BG7)</f>
        <v>7911275</v>
      </c>
      <c r="CJ7" s="140">
        <f t="shared" si="3"/>
        <v>7846656</v>
      </c>
      <c r="CK7" s="140">
        <f t="shared" si="3"/>
        <v>0</v>
      </c>
      <c r="CL7" s="140">
        <f t="shared" si="3"/>
        <v>7823963</v>
      </c>
      <c r="CM7" s="140">
        <f t="shared" si="3"/>
        <v>22693</v>
      </c>
      <c r="CN7" s="140">
        <f t="shared" si="3"/>
        <v>0</v>
      </c>
      <c r="CO7" s="140">
        <f t="shared" si="3"/>
        <v>64619</v>
      </c>
      <c r="CP7" s="143" t="s">
        <v>314</v>
      </c>
      <c r="CQ7" s="140">
        <f t="shared" ref="CQ7:DF7" si="4">SUM(AM7,+BO7)</f>
        <v>4789853</v>
      </c>
      <c r="CR7" s="140">
        <f t="shared" si="4"/>
        <v>859206</v>
      </c>
      <c r="CS7" s="140">
        <f t="shared" si="4"/>
        <v>493784</v>
      </c>
      <c r="CT7" s="140">
        <f t="shared" si="4"/>
        <v>0</v>
      </c>
      <c r="CU7" s="140">
        <f t="shared" si="4"/>
        <v>344063</v>
      </c>
      <c r="CV7" s="140">
        <f t="shared" si="4"/>
        <v>21359</v>
      </c>
      <c r="CW7" s="140">
        <f t="shared" si="4"/>
        <v>1577633</v>
      </c>
      <c r="CX7" s="140">
        <f t="shared" si="4"/>
        <v>0</v>
      </c>
      <c r="CY7" s="140">
        <f t="shared" si="4"/>
        <v>1499823</v>
      </c>
      <c r="CZ7" s="140">
        <f t="shared" si="4"/>
        <v>77810</v>
      </c>
      <c r="DA7" s="140">
        <f t="shared" si="4"/>
        <v>0</v>
      </c>
      <c r="DB7" s="140">
        <f t="shared" si="4"/>
        <v>2338538</v>
      </c>
      <c r="DC7" s="140">
        <f t="shared" si="4"/>
        <v>0</v>
      </c>
      <c r="DD7" s="140">
        <f t="shared" si="4"/>
        <v>2168090</v>
      </c>
      <c r="DE7" s="140">
        <f t="shared" si="4"/>
        <v>130905</v>
      </c>
      <c r="DF7" s="140">
        <f t="shared" si="4"/>
        <v>39543</v>
      </c>
      <c r="DG7" s="143" t="s">
        <v>314</v>
      </c>
      <c r="DH7" s="140">
        <f>SUM(BD7,+CF7)</f>
        <v>14476</v>
      </c>
      <c r="DI7" s="140">
        <f>SUM(BE7,+CG7)</f>
        <v>40960</v>
      </c>
      <c r="DJ7" s="140">
        <f>SUM(BF7,+CH7)</f>
        <v>12742088</v>
      </c>
    </row>
    <row r="8" spans="1:114" s="136" customFormat="1" ht="13.5" customHeight="1" x14ac:dyDescent="0.15">
      <c r="A8" s="119" t="s">
        <v>19</v>
      </c>
      <c r="B8" s="120" t="s">
        <v>352</v>
      </c>
      <c r="C8" s="119" t="s">
        <v>353</v>
      </c>
      <c r="D8" s="121">
        <f>SUM(E8,+L8)</f>
        <v>4212107</v>
      </c>
      <c r="E8" s="121">
        <f>SUM(F8:I8)+K8</f>
        <v>1469282</v>
      </c>
      <c r="F8" s="121">
        <v>1012549</v>
      </c>
      <c r="G8" s="121">
        <v>0</v>
      </c>
      <c r="H8" s="121">
        <v>0</v>
      </c>
      <c r="I8" s="121">
        <v>247067</v>
      </c>
      <c r="J8" s="121">
        <v>775509</v>
      </c>
      <c r="K8" s="121">
        <v>209666</v>
      </c>
      <c r="L8" s="121">
        <v>2742825</v>
      </c>
      <c r="M8" s="121">
        <f>SUM(N8,+U8)</f>
        <v>5843</v>
      </c>
      <c r="N8" s="121">
        <f>SUM(O8:R8,T8)</f>
        <v>1873</v>
      </c>
      <c r="O8" s="121">
        <v>0</v>
      </c>
      <c r="P8" s="121">
        <v>0</v>
      </c>
      <c r="Q8" s="121">
        <v>0</v>
      </c>
      <c r="R8" s="121">
        <v>1873</v>
      </c>
      <c r="S8" s="121">
        <v>34213</v>
      </c>
      <c r="T8" s="121">
        <v>0</v>
      </c>
      <c r="U8" s="121">
        <v>3970</v>
      </c>
      <c r="V8" s="121">
        <f>+SUM(D8,M8)</f>
        <v>4217950</v>
      </c>
      <c r="W8" s="121">
        <f>+SUM(E8,N8)</f>
        <v>1471155</v>
      </c>
      <c r="X8" s="121">
        <f>+SUM(F8,O8)</f>
        <v>1012549</v>
      </c>
      <c r="Y8" s="121">
        <f>+SUM(G8,P8)</f>
        <v>0</v>
      </c>
      <c r="Z8" s="121">
        <f>+SUM(H8,Q8)</f>
        <v>0</v>
      </c>
      <c r="AA8" s="121">
        <f>+SUM(I8,R8)</f>
        <v>248940</v>
      </c>
      <c r="AB8" s="121">
        <f>+SUM(J8,S8)</f>
        <v>809722</v>
      </c>
      <c r="AC8" s="121">
        <f>+SUM(K8,T8)</f>
        <v>209666</v>
      </c>
      <c r="AD8" s="121">
        <f>+SUM(L8,U8)</f>
        <v>2746795</v>
      </c>
      <c r="AE8" s="121">
        <f>SUM(AF8,+AK8)</f>
        <v>3995724</v>
      </c>
      <c r="AF8" s="121">
        <f>SUM(AG8:AJ8)</f>
        <v>3989674</v>
      </c>
      <c r="AG8" s="121">
        <v>0</v>
      </c>
      <c r="AH8" s="121">
        <v>3989674</v>
      </c>
      <c r="AI8" s="121">
        <v>0</v>
      </c>
      <c r="AJ8" s="121">
        <v>0</v>
      </c>
      <c r="AK8" s="121">
        <v>6050</v>
      </c>
      <c r="AL8" s="122" t="s">
        <v>384</v>
      </c>
      <c r="AM8" s="121">
        <f>SUM(AN8,AS8,AW8,AX8,BD8)</f>
        <v>991892</v>
      </c>
      <c r="AN8" s="121">
        <f>SUM(AO8:AR8)</f>
        <v>282801</v>
      </c>
      <c r="AO8" s="121">
        <v>209242</v>
      </c>
      <c r="AP8" s="121">
        <v>0</v>
      </c>
      <c r="AQ8" s="121">
        <v>61299</v>
      </c>
      <c r="AR8" s="121">
        <v>12260</v>
      </c>
      <c r="AS8" s="121">
        <f>SUM(AT8:AV8)</f>
        <v>620636</v>
      </c>
      <c r="AT8" s="121">
        <v>0</v>
      </c>
      <c r="AU8" s="121">
        <v>589596</v>
      </c>
      <c r="AV8" s="121">
        <v>31040</v>
      </c>
      <c r="AW8" s="121">
        <v>0</v>
      </c>
      <c r="AX8" s="121">
        <f>SUM(AY8:BB8)</f>
        <v>88455</v>
      </c>
      <c r="AY8" s="121">
        <v>0</v>
      </c>
      <c r="AZ8" s="121">
        <v>81457</v>
      </c>
      <c r="BA8" s="121">
        <v>6998</v>
      </c>
      <c r="BB8" s="121">
        <v>0</v>
      </c>
      <c r="BC8" s="122" t="s">
        <v>384</v>
      </c>
      <c r="BD8" s="121">
        <v>0</v>
      </c>
      <c r="BE8" s="121">
        <v>0</v>
      </c>
      <c r="BF8" s="121">
        <f>SUM(AE8,+AM8,+BE8)</f>
        <v>4987616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384</v>
      </c>
      <c r="BO8" s="121">
        <f>SUM(BP8,BU8,BY8,BZ8,CF8)</f>
        <v>40056</v>
      </c>
      <c r="BP8" s="121">
        <f>SUM(BQ8:BT8)</f>
        <v>23694</v>
      </c>
      <c r="BQ8" s="121">
        <v>23694</v>
      </c>
      <c r="BR8" s="121">
        <v>0</v>
      </c>
      <c r="BS8" s="121">
        <v>0</v>
      </c>
      <c r="BT8" s="121">
        <v>0</v>
      </c>
      <c r="BU8" s="121">
        <f>SUM(BV8:BX8)</f>
        <v>14709</v>
      </c>
      <c r="BV8" s="121">
        <v>0</v>
      </c>
      <c r="BW8" s="121">
        <v>14709</v>
      </c>
      <c r="BX8" s="121">
        <v>0</v>
      </c>
      <c r="BY8" s="121">
        <v>0</v>
      </c>
      <c r="BZ8" s="121">
        <f>SUM(CA8:CD8)</f>
        <v>1653</v>
      </c>
      <c r="CA8" s="121">
        <v>0</v>
      </c>
      <c r="CB8" s="121">
        <v>1653</v>
      </c>
      <c r="CC8" s="121">
        <v>0</v>
      </c>
      <c r="CD8" s="121">
        <v>0</v>
      </c>
      <c r="CE8" s="122" t="s">
        <v>384</v>
      </c>
      <c r="CF8" s="121">
        <v>0</v>
      </c>
      <c r="CG8" s="121">
        <v>0</v>
      </c>
      <c r="CH8" s="121">
        <f>SUM(BG8,+BO8,+CG8)</f>
        <v>40056</v>
      </c>
      <c r="CI8" s="121">
        <f>SUM(AE8,+BG8)</f>
        <v>3995724</v>
      </c>
      <c r="CJ8" s="121">
        <f>SUM(AF8,+BH8)</f>
        <v>3989674</v>
      </c>
      <c r="CK8" s="121">
        <f>SUM(AG8,+BI8)</f>
        <v>0</v>
      </c>
      <c r="CL8" s="121">
        <f>SUM(AH8,+BJ8)</f>
        <v>3989674</v>
      </c>
      <c r="CM8" s="121">
        <f>SUM(AI8,+BK8)</f>
        <v>0</v>
      </c>
      <c r="CN8" s="121">
        <f>SUM(AJ8,+BL8)</f>
        <v>0</v>
      </c>
      <c r="CO8" s="121">
        <f>SUM(AK8,+BM8)</f>
        <v>6050</v>
      </c>
      <c r="CP8" s="122" t="s">
        <v>384</v>
      </c>
      <c r="CQ8" s="121">
        <f>SUM(AM8,+BO8)</f>
        <v>1031948</v>
      </c>
      <c r="CR8" s="121">
        <f>SUM(AN8,+BP8)</f>
        <v>306495</v>
      </c>
      <c r="CS8" s="121">
        <f>SUM(AO8,+BQ8)</f>
        <v>232936</v>
      </c>
      <c r="CT8" s="121">
        <f>SUM(AP8,+BR8)</f>
        <v>0</v>
      </c>
      <c r="CU8" s="121">
        <f>SUM(AQ8,+BS8)</f>
        <v>61299</v>
      </c>
      <c r="CV8" s="121">
        <f>SUM(AR8,+BT8)</f>
        <v>12260</v>
      </c>
      <c r="CW8" s="121">
        <f>SUM(AS8,+BU8)</f>
        <v>635345</v>
      </c>
      <c r="CX8" s="121">
        <f>SUM(AT8,+BV8)</f>
        <v>0</v>
      </c>
      <c r="CY8" s="121">
        <f>SUM(AU8,+BW8)</f>
        <v>604305</v>
      </c>
      <c r="CZ8" s="121">
        <f>SUM(AV8,+BX8)</f>
        <v>31040</v>
      </c>
      <c r="DA8" s="121">
        <f>SUM(AW8,+BY8)</f>
        <v>0</v>
      </c>
      <c r="DB8" s="121">
        <f>SUM(AX8,+BZ8)</f>
        <v>90108</v>
      </c>
      <c r="DC8" s="121">
        <f>SUM(AY8,+CA8)</f>
        <v>0</v>
      </c>
      <c r="DD8" s="121">
        <f>SUM(AZ8,+CB8)</f>
        <v>83110</v>
      </c>
      <c r="DE8" s="121">
        <f>SUM(BA8,+CC8)</f>
        <v>6998</v>
      </c>
      <c r="DF8" s="121">
        <f>SUM(BB8,+CD8)</f>
        <v>0</v>
      </c>
      <c r="DG8" s="122" t="s">
        <v>384</v>
      </c>
      <c r="DH8" s="121">
        <f>SUM(BD8,+CF8)</f>
        <v>0</v>
      </c>
      <c r="DI8" s="121">
        <f>SUM(BE8,+CG8)</f>
        <v>0</v>
      </c>
      <c r="DJ8" s="121">
        <f>SUM(BF8,+CH8)</f>
        <v>5027672</v>
      </c>
    </row>
    <row r="9" spans="1:114" s="136" customFormat="1" ht="13.5" customHeight="1" x14ac:dyDescent="0.15">
      <c r="A9" s="119" t="s">
        <v>19</v>
      </c>
      <c r="B9" s="120" t="s">
        <v>359</v>
      </c>
      <c r="C9" s="119" t="s">
        <v>360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794</v>
      </c>
      <c r="N9" s="121">
        <f>SUM(O9:R9,T9)</f>
        <v>794</v>
      </c>
      <c r="O9" s="121">
        <v>0</v>
      </c>
      <c r="P9" s="121">
        <v>0</v>
      </c>
      <c r="Q9" s="121">
        <v>0</v>
      </c>
      <c r="R9" s="121">
        <v>794</v>
      </c>
      <c r="S9" s="121">
        <v>65631</v>
      </c>
      <c r="T9" s="121">
        <v>0</v>
      </c>
      <c r="U9" s="121">
        <v>0</v>
      </c>
      <c r="V9" s="121">
        <f>+SUM(D9,M9)</f>
        <v>794</v>
      </c>
      <c r="W9" s="121">
        <f>+SUM(E9,N9)</f>
        <v>794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794</v>
      </c>
      <c r="AB9" s="121">
        <f>+SUM(J9,S9)</f>
        <v>65631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384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384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384</v>
      </c>
      <c r="BO9" s="121">
        <f>SUM(BP9,BU9,BY9,BZ9,CF9)</f>
        <v>66425</v>
      </c>
      <c r="BP9" s="121">
        <f>SUM(BQ9:BT9)</f>
        <v>26636</v>
      </c>
      <c r="BQ9" s="121">
        <v>26636</v>
      </c>
      <c r="BR9" s="121">
        <v>0</v>
      </c>
      <c r="BS9" s="121">
        <v>0</v>
      </c>
      <c r="BT9" s="121">
        <v>0</v>
      </c>
      <c r="BU9" s="121">
        <f>SUM(BV9:BX9)</f>
        <v>21290</v>
      </c>
      <c r="BV9" s="121">
        <v>0</v>
      </c>
      <c r="BW9" s="121">
        <v>21290</v>
      </c>
      <c r="BX9" s="121">
        <v>0</v>
      </c>
      <c r="BY9" s="121">
        <v>0</v>
      </c>
      <c r="BZ9" s="121">
        <f>SUM(CA9:CD9)</f>
        <v>4023</v>
      </c>
      <c r="CA9" s="121">
        <v>0</v>
      </c>
      <c r="CB9" s="121">
        <v>1953</v>
      </c>
      <c r="CC9" s="121">
        <v>0</v>
      </c>
      <c r="CD9" s="121">
        <v>2070</v>
      </c>
      <c r="CE9" s="122" t="s">
        <v>384</v>
      </c>
      <c r="CF9" s="121">
        <v>14476</v>
      </c>
      <c r="CG9" s="121">
        <v>0</v>
      </c>
      <c r="CH9" s="121">
        <f>SUM(BG9,+BO9,+CG9)</f>
        <v>66425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384</v>
      </c>
      <c r="CQ9" s="121">
        <f>SUM(AM9,+BO9)</f>
        <v>66425</v>
      </c>
      <c r="CR9" s="121">
        <f>SUM(AN9,+BP9)</f>
        <v>26636</v>
      </c>
      <c r="CS9" s="121">
        <f>SUM(AO9,+BQ9)</f>
        <v>26636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21290</v>
      </c>
      <c r="CX9" s="121">
        <f>SUM(AT9,+BV9)</f>
        <v>0</v>
      </c>
      <c r="CY9" s="121">
        <f>SUM(AU9,+BW9)</f>
        <v>21290</v>
      </c>
      <c r="CZ9" s="121">
        <f>SUM(AV9,+BX9)</f>
        <v>0</v>
      </c>
      <c r="DA9" s="121">
        <f>SUM(AW9,+BY9)</f>
        <v>0</v>
      </c>
      <c r="DB9" s="121">
        <f>SUM(AX9,+BZ9)</f>
        <v>4023</v>
      </c>
      <c r="DC9" s="121">
        <f>SUM(AY9,+CA9)</f>
        <v>0</v>
      </c>
      <c r="DD9" s="121">
        <f>SUM(AZ9,+CB9)</f>
        <v>1953</v>
      </c>
      <c r="DE9" s="121">
        <f>SUM(BA9,+CC9)</f>
        <v>0</v>
      </c>
      <c r="DF9" s="121">
        <f>SUM(BB9,+CD9)</f>
        <v>2070</v>
      </c>
      <c r="DG9" s="122" t="s">
        <v>384</v>
      </c>
      <c r="DH9" s="121">
        <f>SUM(BD9,+CF9)</f>
        <v>14476</v>
      </c>
      <c r="DI9" s="121">
        <f>SUM(BE9,+CG9)</f>
        <v>0</v>
      </c>
      <c r="DJ9" s="121">
        <f>SUM(BF9,+CH9)</f>
        <v>66425</v>
      </c>
    </row>
    <row r="10" spans="1:114" s="136" customFormat="1" ht="13.5" customHeight="1" x14ac:dyDescent="0.15">
      <c r="A10" s="119" t="s">
        <v>19</v>
      </c>
      <c r="B10" s="120" t="s">
        <v>337</v>
      </c>
      <c r="C10" s="119" t="s">
        <v>338</v>
      </c>
      <c r="D10" s="121">
        <f>SUM(E10,+L10)</f>
        <v>496953</v>
      </c>
      <c r="E10" s="121">
        <f>SUM(F10:I10)+K10</f>
        <v>496953</v>
      </c>
      <c r="F10" s="121">
        <v>495282</v>
      </c>
      <c r="G10" s="121">
        <v>0</v>
      </c>
      <c r="H10" s="121">
        <v>0</v>
      </c>
      <c r="I10" s="121">
        <v>1273</v>
      </c>
      <c r="J10" s="121">
        <v>1650351</v>
      </c>
      <c r="K10" s="121">
        <v>398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496953</v>
      </c>
      <c r="W10" s="121">
        <f>+SUM(E10,N10)</f>
        <v>496953</v>
      </c>
      <c r="X10" s="121">
        <f>+SUM(F10,O10)</f>
        <v>495282</v>
      </c>
      <c r="Y10" s="121">
        <f>+SUM(G10,P10)</f>
        <v>0</v>
      </c>
      <c r="Z10" s="121">
        <f>+SUM(H10,Q10)</f>
        <v>0</v>
      </c>
      <c r="AA10" s="121">
        <f>+SUM(I10,R10)</f>
        <v>1273</v>
      </c>
      <c r="AB10" s="121">
        <f>+SUM(J10,S10)</f>
        <v>1650351</v>
      </c>
      <c r="AC10" s="121">
        <f>+SUM(K10,T10)</f>
        <v>398</v>
      </c>
      <c r="AD10" s="121">
        <f>+SUM(L10,U10)</f>
        <v>0</v>
      </c>
      <c r="AE10" s="121">
        <f>SUM(AF10,+AK10)</f>
        <v>1867075</v>
      </c>
      <c r="AF10" s="121">
        <f>SUM(AG10:AJ10)</f>
        <v>1838567</v>
      </c>
      <c r="AG10" s="121">
        <v>0</v>
      </c>
      <c r="AH10" s="121">
        <v>1838567</v>
      </c>
      <c r="AI10" s="121">
        <v>0</v>
      </c>
      <c r="AJ10" s="121">
        <v>0</v>
      </c>
      <c r="AK10" s="121">
        <v>28508</v>
      </c>
      <c r="AL10" s="122" t="s">
        <v>384</v>
      </c>
      <c r="AM10" s="121">
        <f>SUM(AN10,AS10,AW10,AX10,BD10)</f>
        <v>280229</v>
      </c>
      <c r="AN10" s="121">
        <f>SUM(AO10:AR10)</f>
        <v>86435</v>
      </c>
      <c r="AO10" s="121">
        <v>27295</v>
      </c>
      <c r="AP10" s="121">
        <v>0</v>
      </c>
      <c r="AQ10" s="121">
        <v>50041</v>
      </c>
      <c r="AR10" s="121">
        <v>9099</v>
      </c>
      <c r="AS10" s="121">
        <f>SUM(AT10:AV10)</f>
        <v>165183</v>
      </c>
      <c r="AT10" s="121">
        <v>0</v>
      </c>
      <c r="AU10" s="121">
        <v>156472</v>
      </c>
      <c r="AV10" s="121">
        <v>8711</v>
      </c>
      <c r="AW10" s="121">
        <v>0</v>
      </c>
      <c r="AX10" s="121">
        <f>SUM(AY10:BB10)</f>
        <v>28611</v>
      </c>
      <c r="AY10" s="121">
        <v>0</v>
      </c>
      <c r="AZ10" s="121">
        <v>20643</v>
      </c>
      <c r="BA10" s="121">
        <v>0</v>
      </c>
      <c r="BB10" s="121">
        <v>7968</v>
      </c>
      <c r="BC10" s="122" t="s">
        <v>384</v>
      </c>
      <c r="BD10" s="121">
        <v>0</v>
      </c>
      <c r="BE10" s="121">
        <v>0</v>
      </c>
      <c r="BF10" s="121">
        <f>SUM(AE10,+AM10,+BE10)</f>
        <v>2147304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384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384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1867075</v>
      </c>
      <c r="CJ10" s="121">
        <f>SUM(AF10,+BH10)</f>
        <v>1838567</v>
      </c>
      <c r="CK10" s="121">
        <f>SUM(AG10,+BI10)</f>
        <v>0</v>
      </c>
      <c r="CL10" s="121">
        <f>SUM(AH10,+BJ10)</f>
        <v>1838567</v>
      </c>
      <c r="CM10" s="121">
        <f>SUM(AI10,+BK10)</f>
        <v>0</v>
      </c>
      <c r="CN10" s="121">
        <f>SUM(AJ10,+BL10)</f>
        <v>0</v>
      </c>
      <c r="CO10" s="121">
        <f>SUM(AK10,+BM10)</f>
        <v>28508</v>
      </c>
      <c r="CP10" s="122" t="s">
        <v>384</v>
      </c>
      <c r="CQ10" s="121">
        <f>SUM(AM10,+BO10)</f>
        <v>280229</v>
      </c>
      <c r="CR10" s="121">
        <f>SUM(AN10,+BP10)</f>
        <v>86435</v>
      </c>
      <c r="CS10" s="121">
        <f>SUM(AO10,+BQ10)</f>
        <v>27295</v>
      </c>
      <c r="CT10" s="121">
        <f>SUM(AP10,+BR10)</f>
        <v>0</v>
      </c>
      <c r="CU10" s="121">
        <f>SUM(AQ10,+BS10)</f>
        <v>50041</v>
      </c>
      <c r="CV10" s="121">
        <f>SUM(AR10,+BT10)</f>
        <v>9099</v>
      </c>
      <c r="CW10" s="121">
        <f>SUM(AS10,+BU10)</f>
        <v>165183</v>
      </c>
      <c r="CX10" s="121">
        <f>SUM(AT10,+BV10)</f>
        <v>0</v>
      </c>
      <c r="CY10" s="121">
        <f>SUM(AU10,+BW10)</f>
        <v>156472</v>
      </c>
      <c r="CZ10" s="121">
        <f>SUM(AV10,+BX10)</f>
        <v>8711</v>
      </c>
      <c r="DA10" s="121">
        <f>SUM(AW10,+BY10)</f>
        <v>0</v>
      </c>
      <c r="DB10" s="121">
        <f>SUM(AX10,+BZ10)</f>
        <v>28611</v>
      </c>
      <c r="DC10" s="121">
        <f>SUM(AY10,+CA10)</f>
        <v>0</v>
      </c>
      <c r="DD10" s="121">
        <f>SUM(AZ10,+CB10)</f>
        <v>20643</v>
      </c>
      <c r="DE10" s="121">
        <f>SUM(BA10,+CC10)</f>
        <v>0</v>
      </c>
      <c r="DF10" s="121">
        <f>SUM(BB10,+CD10)</f>
        <v>7968</v>
      </c>
      <c r="DG10" s="122" t="s">
        <v>384</v>
      </c>
      <c r="DH10" s="121">
        <f>SUM(BD10,+CF10)</f>
        <v>0</v>
      </c>
      <c r="DI10" s="121">
        <f>SUM(BE10,+CG10)</f>
        <v>0</v>
      </c>
      <c r="DJ10" s="121">
        <f>SUM(BF10,+CH10)</f>
        <v>2147304</v>
      </c>
    </row>
    <row r="11" spans="1:114" s="136" customFormat="1" ht="13.5" customHeight="1" x14ac:dyDescent="0.15">
      <c r="A11" s="119" t="s">
        <v>19</v>
      </c>
      <c r="B11" s="120" t="s">
        <v>347</v>
      </c>
      <c r="C11" s="119" t="s">
        <v>348</v>
      </c>
      <c r="D11" s="121">
        <f>SUM(E11,+L11)</f>
        <v>120098</v>
      </c>
      <c r="E11" s="121">
        <f>SUM(F11:I11)+K11</f>
        <v>120098</v>
      </c>
      <c r="F11" s="121">
        <v>10020</v>
      </c>
      <c r="G11" s="121">
        <v>0</v>
      </c>
      <c r="H11" s="121">
        <v>0</v>
      </c>
      <c r="I11" s="121">
        <v>86209</v>
      </c>
      <c r="J11" s="121">
        <v>759754</v>
      </c>
      <c r="K11" s="121">
        <v>23869</v>
      </c>
      <c r="L11" s="121">
        <v>0</v>
      </c>
      <c r="M11" s="121">
        <f>SUM(N11,+U11)</f>
        <v>2618</v>
      </c>
      <c r="N11" s="121">
        <f>SUM(O11:R11,T11)</f>
        <v>2618</v>
      </c>
      <c r="O11" s="121">
        <v>0</v>
      </c>
      <c r="P11" s="121">
        <v>0</v>
      </c>
      <c r="Q11" s="121">
        <v>0</v>
      </c>
      <c r="R11" s="121">
        <v>1763</v>
      </c>
      <c r="S11" s="121">
        <v>113866</v>
      </c>
      <c r="T11" s="121">
        <v>855</v>
      </c>
      <c r="U11" s="121">
        <v>0</v>
      </c>
      <c r="V11" s="121">
        <f>+SUM(D11,M11)</f>
        <v>122716</v>
      </c>
      <c r="W11" s="121">
        <f>+SUM(E11,N11)</f>
        <v>122716</v>
      </c>
      <c r="X11" s="121">
        <f>+SUM(F11,O11)</f>
        <v>10020</v>
      </c>
      <c r="Y11" s="121">
        <f>+SUM(G11,P11)</f>
        <v>0</v>
      </c>
      <c r="Z11" s="121">
        <f>+SUM(H11,Q11)</f>
        <v>0</v>
      </c>
      <c r="AA11" s="121">
        <f>+SUM(I11,R11)</f>
        <v>87972</v>
      </c>
      <c r="AB11" s="121">
        <f>+SUM(J11,S11)</f>
        <v>873620</v>
      </c>
      <c r="AC11" s="121">
        <f>+SUM(K11,T11)</f>
        <v>24724</v>
      </c>
      <c r="AD11" s="121">
        <f>+SUM(L11,U11)</f>
        <v>0</v>
      </c>
      <c r="AE11" s="121">
        <f>SUM(AF11,+AK11)</f>
        <v>34638</v>
      </c>
      <c r="AF11" s="121">
        <f>SUM(AG11:AJ11)</f>
        <v>4577</v>
      </c>
      <c r="AG11" s="121">
        <v>0</v>
      </c>
      <c r="AH11" s="121">
        <v>0</v>
      </c>
      <c r="AI11" s="121">
        <v>4577</v>
      </c>
      <c r="AJ11" s="121">
        <v>0</v>
      </c>
      <c r="AK11" s="121">
        <v>30061</v>
      </c>
      <c r="AL11" s="122" t="s">
        <v>384</v>
      </c>
      <c r="AM11" s="121">
        <f>SUM(AN11,AS11,AW11,AX11,BD11)</f>
        <v>845214</v>
      </c>
      <c r="AN11" s="121">
        <f>SUM(AO11:AR11)</f>
        <v>20528</v>
      </c>
      <c r="AO11" s="121">
        <v>20528</v>
      </c>
      <c r="AP11" s="121">
        <v>0</v>
      </c>
      <c r="AQ11" s="121">
        <v>0</v>
      </c>
      <c r="AR11" s="121">
        <v>0</v>
      </c>
      <c r="AS11" s="121">
        <f>SUM(AT11:AV11)</f>
        <v>136755</v>
      </c>
      <c r="AT11" s="121">
        <v>0</v>
      </c>
      <c r="AU11" s="121">
        <v>127531</v>
      </c>
      <c r="AV11" s="121">
        <v>9224</v>
      </c>
      <c r="AW11" s="121">
        <v>0</v>
      </c>
      <c r="AX11" s="121">
        <f>SUM(AY11:BB11)</f>
        <v>687931</v>
      </c>
      <c r="AY11" s="121">
        <v>0</v>
      </c>
      <c r="AZ11" s="121">
        <v>683408</v>
      </c>
      <c r="BA11" s="121">
        <v>4523</v>
      </c>
      <c r="BB11" s="121">
        <v>0</v>
      </c>
      <c r="BC11" s="122" t="s">
        <v>384</v>
      </c>
      <c r="BD11" s="121">
        <v>0</v>
      </c>
      <c r="BE11" s="121">
        <v>0</v>
      </c>
      <c r="BF11" s="121">
        <f>SUM(AE11,+AM11,+BE11)</f>
        <v>879852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384</v>
      </c>
      <c r="BO11" s="121">
        <f>SUM(BP11,BU11,BY11,BZ11,CF11)</f>
        <v>116484</v>
      </c>
      <c r="BP11" s="121">
        <f>SUM(BQ11:BT11)</f>
        <v>4105</v>
      </c>
      <c r="BQ11" s="121">
        <v>4105</v>
      </c>
      <c r="BR11" s="121">
        <v>0</v>
      </c>
      <c r="BS11" s="121">
        <v>0</v>
      </c>
      <c r="BT11" s="121">
        <v>0</v>
      </c>
      <c r="BU11" s="121">
        <f>SUM(BV11:BX11)</f>
        <v>36701</v>
      </c>
      <c r="BV11" s="121">
        <v>0</v>
      </c>
      <c r="BW11" s="121">
        <v>36701</v>
      </c>
      <c r="BX11" s="121">
        <v>0</v>
      </c>
      <c r="BY11" s="121">
        <v>0</v>
      </c>
      <c r="BZ11" s="121">
        <f>SUM(CA11:CD11)</f>
        <v>75678</v>
      </c>
      <c r="CA11" s="121">
        <v>0</v>
      </c>
      <c r="CB11" s="121">
        <v>75678</v>
      </c>
      <c r="CC11" s="121">
        <v>0</v>
      </c>
      <c r="CD11" s="121">
        <v>0</v>
      </c>
      <c r="CE11" s="122" t="s">
        <v>384</v>
      </c>
      <c r="CF11" s="121">
        <v>0</v>
      </c>
      <c r="CG11" s="121">
        <v>0</v>
      </c>
      <c r="CH11" s="121">
        <f>SUM(BG11,+BO11,+CG11)</f>
        <v>116484</v>
      </c>
      <c r="CI11" s="121">
        <f>SUM(AE11,+BG11)</f>
        <v>34638</v>
      </c>
      <c r="CJ11" s="121">
        <f>SUM(AF11,+BH11)</f>
        <v>4577</v>
      </c>
      <c r="CK11" s="121">
        <f>SUM(AG11,+BI11)</f>
        <v>0</v>
      </c>
      <c r="CL11" s="121">
        <f>SUM(AH11,+BJ11)</f>
        <v>0</v>
      </c>
      <c r="CM11" s="121">
        <f>SUM(AI11,+BK11)</f>
        <v>4577</v>
      </c>
      <c r="CN11" s="121">
        <f>SUM(AJ11,+BL11)</f>
        <v>0</v>
      </c>
      <c r="CO11" s="121">
        <f>SUM(AK11,+BM11)</f>
        <v>30061</v>
      </c>
      <c r="CP11" s="122" t="s">
        <v>384</v>
      </c>
      <c r="CQ11" s="121">
        <f>SUM(AM11,+BO11)</f>
        <v>961698</v>
      </c>
      <c r="CR11" s="121">
        <f>SUM(AN11,+BP11)</f>
        <v>24633</v>
      </c>
      <c r="CS11" s="121">
        <f>SUM(AO11,+BQ11)</f>
        <v>24633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173456</v>
      </c>
      <c r="CX11" s="121">
        <f>SUM(AT11,+BV11)</f>
        <v>0</v>
      </c>
      <c r="CY11" s="121">
        <f>SUM(AU11,+BW11)</f>
        <v>164232</v>
      </c>
      <c r="CZ11" s="121">
        <f>SUM(AV11,+BX11)</f>
        <v>9224</v>
      </c>
      <c r="DA11" s="121">
        <f>SUM(AW11,+BY11)</f>
        <v>0</v>
      </c>
      <c r="DB11" s="121">
        <f>SUM(AX11,+BZ11)</f>
        <v>763609</v>
      </c>
      <c r="DC11" s="121">
        <f>SUM(AY11,+CA11)</f>
        <v>0</v>
      </c>
      <c r="DD11" s="121">
        <f>SUM(AZ11,+CB11)</f>
        <v>759086</v>
      </c>
      <c r="DE11" s="121">
        <f>SUM(BA11,+CC11)</f>
        <v>4523</v>
      </c>
      <c r="DF11" s="121">
        <f>SUM(BB11,+CD11)</f>
        <v>0</v>
      </c>
      <c r="DG11" s="122" t="s">
        <v>384</v>
      </c>
      <c r="DH11" s="121">
        <f>SUM(BD11,+CF11)</f>
        <v>0</v>
      </c>
      <c r="DI11" s="121">
        <f>SUM(BE11,+CG11)</f>
        <v>0</v>
      </c>
      <c r="DJ11" s="121">
        <f>SUM(BF11,+CH11)</f>
        <v>996336</v>
      </c>
    </row>
    <row r="12" spans="1:114" s="136" customFormat="1" ht="13.5" customHeight="1" x14ac:dyDescent="0.15">
      <c r="A12" s="119" t="s">
        <v>19</v>
      </c>
      <c r="B12" s="120" t="s">
        <v>357</v>
      </c>
      <c r="C12" s="119" t="s">
        <v>358</v>
      </c>
      <c r="D12" s="121">
        <f>SUM(E12,+L12)</f>
        <v>394050</v>
      </c>
      <c r="E12" s="121">
        <f>SUM(F12:I12)+K12</f>
        <v>394050</v>
      </c>
      <c r="F12" s="121">
        <v>0</v>
      </c>
      <c r="G12" s="121">
        <v>0</v>
      </c>
      <c r="H12" s="121">
        <v>0</v>
      </c>
      <c r="I12" s="121">
        <v>198088</v>
      </c>
      <c r="J12" s="121">
        <v>645608</v>
      </c>
      <c r="K12" s="121">
        <v>195962</v>
      </c>
      <c r="L12" s="121">
        <v>0</v>
      </c>
      <c r="M12" s="121">
        <f>SUM(N12,+U12)</f>
        <v>704</v>
      </c>
      <c r="N12" s="121">
        <f>SUM(O12:R12,T12)</f>
        <v>704</v>
      </c>
      <c r="O12" s="121">
        <v>0</v>
      </c>
      <c r="P12" s="121">
        <v>0</v>
      </c>
      <c r="Q12" s="121">
        <v>0</v>
      </c>
      <c r="R12" s="121">
        <v>696</v>
      </c>
      <c r="S12" s="121">
        <v>89519</v>
      </c>
      <c r="T12" s="121">
        <v>8</v>
      </c>
      <c r="U12" s="121">
        <v>0</v>
      </c>
      <c r="V12" s="121">
        <f>+SUM(D12,M12)</f>
        <v>394754</v>
      </c>
      <c r="W12" s="121">
        <f>+SUM(E12,N12)</f>
        <v>394754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198784</v>
      </c>
      <c r="AB12" s="121">
        <f>+SUM(J12,S12)</f>
        <v>735127</v>
      </c>
      <c r="AC12" s="121">
        <f>+SUM(K12,T12)</f>
        <v>195970</v>
      </c>
      <c r="AD12" s="121">
        <f>+SUM(L12,U12)</f>
        <v>0</v>
      </c>
      <c r="AE12" s="121">
        <f>SUM(AF12,+AK12)</f>
        <v>18116</v>
      </c>
      <c r="AF12" s="121">
        <f>SUM(AG12:AJ12)</f>
        <v>18116</v>
      </c>
      <c r="AG12" s="121">
        <v>0</v>
      </c>
      <c r="AH12" s="121">
        <v>0</v>
      </c>
      <c r="AI12" s="121">
        <v>18116</v>
      </c>
      <c r="AJ12" s="121">
        <v>0</v>
      </c>
      <c r="AK12" s="121">
        <v>0</v>
      </c>
      <c r="AL12" s="122" t="s">
        <v>384</v>
      </c>
      <c r="AM12" s="121">
        <f>SUM(AN12,AS12,AW12,AX12,BD12)</f>
        <v>1021542</v>
      </c>
      <c r="AN12" s="121">
        <f>SUM(AO12:AR12)</f>
        <v>246605</v>
      </c>
      <c r="AO12" s="121">
        <v>67138</v>
      </c>
      <c r="AP12" s="121">
        <v>0</v>
      </c>
      <c r="AQ12" s="121">
        <v>179467</v>
      </c>
      <c r="AR12" s="121">
        <v>0</v>
      </c>
      <c r="AS12" s="121">
        <f>SUM(AT12:AV12)</f>
        <v>476368</v>
      </c>
      <c r="AT12" s="121">
        <v>0</v>
      </c>
      <c r="AU12" s="121">
        <v>447533</v>
      </c>
      <c r="AV12" s="121">
        <v>28835</v>
      </c>
      <c r="AW12" s="121">
        <v>0</v>
      </c>
      <c r="AX12" s="121">
        <f>SUM(AY12:BB12)</f>
        <v>298569</v>
      </c>
      <c r="AY12" s="121">
        <v>0</v>
      </c>
      <c r="AZ12" s="121">
        <v>228862</v>
      </c>
      <c r="BA12" s="121">
        <v>69707</v>
      </c>
      <c r="BB12" s="121">
        <v>0</v>
      </c>
      <c r="BC12" s="122" t="s">
        <v>384</v>
      </c>
      <c r="BD12" s="121">
        <v>0</v>
      </c>
      <c r="BE12" s="121">
        <v>0</v>
      </c>
      <c r="BF12" s="121">
        <f>SUM(AE12,+AM12,+BE12)</f>
        <v>1039658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384</v>
      </c>
      <c r="BO12" s="121">
        <f>SUM(BP12,BU12,BY12,BZ12,CF12)</f>
        <v>90223</v>
      </c>
      <c r="BP12" s="121">
        <f>SUM(BQ12:BT12)</f>
        <v>10518</v>
      </c>
      <c r="BQ12" s="121">
        <v>10518</v>
      </c>
      <c r="BR12" s="121">
        <v>0</v>
      </c>
      <c r="BS12" s="121">
        <v>0</v>
      </c>
      <c r="BT12" s="121">
        <v>0</v>
      </c>
      <c r="BU12" s="121">
        <f>SUM(BV12:BX12)</f>
        <v>9917</v>
      </c>
      <c r="BV12" s="121">
        <v>0</v>
      </c>
      <c r="BW12" s="121">
        <v>9917</v>
      </c>
      <c r="BX12" s="121">
        <v>0</v>
      </c>
      <c r="BY12" s="121">
        <v>0</v>
      </c>
      <c r="BZ12" s="121">
        <f>SUM(CA12:CD12)</f>
        <v>69788</v>
      </c>
      <c r="CA12" s="121">
        <v>0</v>
      </c>
      <c r="CB12" s="121">
        <v>57312</v>
      </c>
      <c r="CC12" s="121">
        <v>12476</v>
      </c>
      <c r="CD12" s="121">
        <v>0</v>
      </c>
      <c r="CE12" s="122" t="s">
        <v>384</v>
      </c>
      <c r="CF12" s="121">
        <v>0</v>
      </c>
      <c r="CG12" s="121">
        <v>0</v>
      </c>
      <c r="CH12" s="121">
        <f>SUM(BG12,+BO12,+CG12)</f>
        <v>90223</v>
      </c>
      <c r="CI12" s="121">
        <f>SUM(AE12,+BG12)</f>
        <v>18116</v>
      </c>
      <c r="CJ12" s="121">
        <f>SUM(AF12,+BH12)</f>
        <v>18116</v>
      </c>
      <c r="CK12" s="121">
        <f>SUM(AG12,+BI12)</f>
        <v>0</v>
      </c>
      <c r="CL12" s="121">
        <f>SUM(AH12,+BJ12)</f>
        <v>0</v>
      </c>
      <c r="CM12" s="121">
        <f>SUM(AI12,+BK12)</f>
        <v>18116</v>
      </c>
      <c r="CN12" s="121">
        <f>SUM(AJ12,+BL12)</f>
        <v>0</v>
      </c>
      <c r="CO12" s="121">
        <f>SUM(AK12,+BM12)</f>
        <v>0</v>
      </c>
      <c r="CP12" s="122" t="s">
        <v>384</v>
      </c>
      <c r="CQ12" s="121">
        <f>SUM(AM12,+BO12)</f>
        <v>1111765</v>
      </c>
      <c r="CR12" s="121">
        <f>SUM(AN12,+BP12)</f>
        <v>257123</v>
      </c>
      <c r="CS12" s="121">
        <f>SUM(AO12,+BQ12)</f>
        <v>77656</v>
      </c>
      <c r="CT12" s="121">
        <f>SUM(AP12,+BR12)</f>
        <v>0</v>
      </c>
      <c r="CU12" s="121">
        <f>SUM(AQ12,+BS12)</f>
        <v>179467</v>
      </c>
      <c r="CV12" s="121">
        <f>SUM(AR12,+BT12)</f>
        <v>0</v>
      </c>
      <c r="CW12" s="121">
        <f>SUM(AS12,+BU12)</f>
        <v>486285</v>
      </c>
      <c r="CX12" s="121">
        <f>SUM(AT12,+BV12)</f>
        <v>0</v>
      </c>
      <c r="CY12" s="121">
        <f>SUM(AU12,+BW12)</f>
        <v>457450</v>
      </c>
      <c r="CZ12" s="121">
        <f>SUM(AV12,+BX12)</f>
        <v>28835</v>
      </c>
      <c r="DA12" s="121">
        <f>SUM(AW12,+BY12)</f>
        <v>0</v>
      </c>
      <c r="DB12" s="121">
        <f>SUM(AX12,+BZ12)</f>
        <v>368357</v>
      </c>
      <c r="DC12" s="121">
        <f>SUM(AY12,+CA12)</f>
        <v>0</v>
      </c>
      <c r="DD12" s="121">
        <f>SUM(AZ12,+CB12)</f>
        <v>286174</v>
      </c>
      <c r="DE12" s="121">
        <f>SUM(BA12,+CC12)</f>
        <v>82183</v>
      </c>
      <c r="DF12" s="121">
        <f>SUM(BB12,+CD12)</f>
        <v>0</v>
      </c>
      <c r="DG12" s="122" t="s">
        <v>384</v>
      </c>
      <c r="DH12" s="121">
        <f>SUM(BD12,+CF12)</f>
        <v>0</v>
      </c>
      <c r="DI12" s="121">
        <f>SUM(BE12,+CG12)</f>
        <v>0</v>
      </c>
      <c r="DJ12" s="121">
        <f>SUM(BF12,+CH12)</f>
        <v>1129881</v>
      </c>
    </row>
    <row r="13" spans="1:114" s="136" customFormat="1" ht="13.5" customHeight="1" x14ac:dyDescent="0.15">
      <c r="A13" s="119" t="s">
        <v>19</v>
      </c>
      <c r="B13" s="120" t="s">
        <v>333</v>
      </c>
      <c r="C13" s="119" t="s">
        <v>334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176302</v>
      </c>
      <c r="N13" s="121">
        <f>SUM(O13:R13,T13)</f>
        <v>174036</v>
      </c>
      <c r="O13" s="121">
        <v>20383</v>
      </c>
      <c r="P13" s="121">
        <v>0</v>
      </c>
      <c r="Q13" s="121">
        <v>138800</v>
      </c>
      <c r="R13" s="121">
        <v>14853</v>
      </c>
      <c r="S13" s="121">
        <v>146170</v>
      </c>
      <c r="T13" s="121">
        <v>0</v>
      </c>
      <c r="U13" s="121">
        <v>2266</v>
      </c>
      <c r="V13" s="121">
        <f>+SUM(D13,M13)</f>
        <v>176302</v>
      </c>
      <c r="W13" s="121">
        <f>+SUM(E13,N13)</f>
        <v>174036</v>
      </c>
      <c r="X13" s="121">
        <f>+SUM(F13,O13)</f>
        <v>20383</v>
      </c>
      <c r="Y13" s="121">
        <f>+SUM(G13,P13)</f>
        <v>0</v>
      </c>
      <c r="Z13" s="121">
        <f>+SUM(H13,Q13)</f>
        <v>138800</v>
      </c>
      <c r="AA13" s="121">
        <f>+SUM(I13,R13)</f>
        <v>14853</v>
      </c>
      <c r="AB13" s="121">
        <f>+SUM(J13,S13)</f>
        <v>146170</v>
      </c>
      <c r="AC13" s="121">
        <f>+SUM(K13,T13)</f>
        <v>0</v>
      </c>
      <c r="AD13" s="121">
        <f>+SUM(L13,U13)</f>
        <v>2266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384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384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197563</v>
      </c>
      <c r="BH13" s="121">
        <f>SUM(BI13:BL13)</f>
        <v>197563</v>
      </c>
      <c r="BI13" s="121">
        <v>0</v>
      </c>
      <c r="BJ13" s="121">
        <v>197563</v>
      </c>
      <c r="BK13" s="121">
        <v>0</v>
      </c>
      <c r="BL13" s="121">
        <v>0</v>
      </c>
      <c r="BM13" s="121">
        <v>0</v>
      </c>
      <c r="BN13" s="122" t="s">
        <v>384</v>
      </c>
      <c r="BO13" s="121">
        <f>SUM(BP13,BU13,BY13,BZ13,CF13)</f>
        <v>121704</v>
      </c>
      <c r="BP13" s="121">
        <f>SUM(BQ13:BT13)</f>
        <v>44541</v>
      </c>
      <c r="BQ13" s="121">
        <v>18218</v>
      </c>
      <c r="BR13" s="121">
        <v>0</v>
      </c>
      <c r="BS13" s="121">
        <v>26323</v>
      </c>
      <c r="BT13" s="121">
        <v>0</v>
      </c>
      <c r="BU13" s="121">
        <f>SUM(BV13:BX13)</f>
        <v>65639</v>
      </c>
      <c r="BV13" s="121">
        <v>0</v>
      </c>
      <c r="BW13" s="121">
        <v>65639</v>
      </c>
      <c r="BX13" s="121">
        <v>0</v>
      </c>
      <c r="BY13" s="121">
        <v>0</v>
      </c>
      <c r="BZ13" s="121">
        <f>SUM(CA13:CD13)</f>
        <v>11524</v>
      </c>
      <c r="CA13" s="121">
        <v>0</v>
      </c>
      <c r="CB13" s="121">
        <v>11524</v>
      </c>
      <c r="CC13" s="121">
        <v>0</v>
      </c>
      <c r="CD13" s="121">
        <v>0</v>
      </c>
      <c r="CE13" s="122" t="s">
        <v>384</v>
      </c>
      <c r="CF13" s="121">
        <v>0</v>
      </c>
      <c r="CG13" s="121">
        <v>3205</v>
      </c>
      <c r="CH13" s="121">
        <f>SUM(BG13,+BO13,+CG13)</f>
        <v>322472</v>
      </c>
      <c r="CI13" s="121">
        <f>SUM(AE13,+BG13)</f>
        <v>197563</v>
      </c>
      <c r="CJ13" s="121">
        <f>SUM(AF13,+BH13)</f>
        <v>197563</v>
      </c>
      <c r="CK13" s="121">
        <f>SUM(AG13,+BI13)</f>
        <v>0</v>
      </c>
      <c r="CL13" s="121">
        <f>SUM(AH13,+BJ13)</f>
        <v>197563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384</v>
      </c>
      <c r="CQ13" s="121">
        <f>SUM(AM13,+BO13)</f>
        <v>121704</v>
      </c>
      <c r="CR13" s="121">
        <f>SUM(AN13,+BP13)</f>
        <v>44541</v>
      </c>
      <c r="CS13" s="121">
        <f>SUM(AO13,+BQ13)</f>
        <v>18218</v>
      </c>
      <c r="CT13" s="121">
        <f>SUM(AP13,+BR13)</f>
        <v>0</v>
      </c>
      <c r="CU13" s="121">
        <f>SUM(AQ13,+BS13)</f>
        <v>26323</v>
      </c>
      <c r="CV13" s="121">
        <f>SUM(AR13,+BT13)</f>
        <v>0</v>
      </c>
      <c r="CW13" s="121">
        <f>SUM(AS13,+BU13)</f>
        <v>65639</v>
      </c>
      <c r="CX13" s="121">
        <f>SUM(AT13,+BV13)</f>
        <v>0</v>
      </c>
      <c r="CY13" s="121">
        <f>SUM(AU13,+BW13)</f>
        <v>65639</v>
      </c>
      <c r="CZ13" s="121">
        <f>SUM(AV13,+BX13)</f>
        <v>0</v>
      </c>
      <c r="DA13" s="121">
        <f>SUM(AW13,+BY13)</f>
        <v>0</v>
      </c>
      <c r="DB13" s="121">
        <f>SUM(AX13,+BZ13)</f>
        <v>11524</v>
      </c>
      <c r="DC13" s="121">
        <f>SUM(AY13,+CA13)</f>
        <v>0</v>
      </c>
      <c r="DD13" s="121">
        <f>SUM(AZ13,+CB13)</f>
        <v>11524</v>
      </c>
      <c r="DE13" s="121">
        <f>SUM(BA13,+CC13)</f>
        <v>0</v>
      </c>
      <c r="DF13" s="121">
        <f>SUM(BB13,+CD13)</f>
        <v>0</v>
      </c>
      <c r="DG13" s="122" t="s">
        <v>384</v>
      </c>
      <c r="DH13" s="121">
        <f>SUM(BD13,+CF13)</f>
        <v>0</v>
      </c>
      <c r="DI13" s="121">
        <f>SUM(BE13,+CG13)</f>
        <v>3205</v>
      </c>
      <c r="DJ13" s="121">
        <f>SUM(BF13,+CH13)</f>
        <v>322472</v>
      </c>
    </row>
    <row r="14" spans="1:114" s="136" customFormat="1" ht="13.5" customHeight="1" x14ac:dyDescent="0.15">
      <c r="A14" s="119" t="s">
        <v>19</v>
      </c>
      <c r="B14" s="120" t="s">
        <v>341</v>
      </c>
      <c r="C14" s="119" t="s">
        <v>342</v>
      </c>
      <c r="D14" s="121">
        <f>SUM(E14,+L14)</f>
        <v>538390</v>
      </c>
      <c r="E14" s="121">
        <f>SUM(F14:I14)+K14</f>
        <v>538390</v>
      </c>
      <c r="F14" s="121">
        <v>489653</v>
      </c>
      <c r="G14" s="121">
        <v>0</v>
      </c>
      <c r="H14" s="121">
        <v>0</v>
      </c>
      <c r="I14" s="121">
        <v>5604</v>
      </c>
      <c r="J14" s="121">
        <v>1730515</v>
      </c>
      <c r="K14" s="121">
        <v>43133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538390</v>
      </c>
      <c r="W14" s="121">
        <f>+SUM(E14,N14)</f>
        <v>538390</v>
      </c>
      <c r="X14" s="121">
        <f>+SUM(F14,O14)</f>
        <v>489653</v>
      </c>
      <c r="Y14" s="121">
        <f>+SUM(G14,P14)</f>
        <v>0</v>
      </c>
      <c r="Z14" s="121">
        <f>+SUM(H14,Q14)</f>
        <v>0</v>
      </c>
      <c r="AA14" s="121">
        <f>+SUM(I14,R14)</f>
        <v>5604</v>
      </c>
      <c r="AB14" s="121">
        <f>+SUM(J14,S14)</f>
        <v>1730515</v>
      </c>
      <c r="AC14" s="121">
        <f>+SUM(K14,T14)</f>
        <v>43133</v>
      </c>
      <c r="AD14" s="121">
        <f>+SUM(L14,U14)</f>
        <v>0</v>
      </c>
      <c r="AE14" s="121">
        <f>SUM(AF14,+AK14)</f>
        <v>1798159</v>
      </c>
      <c r="AF14" s="121">
        <f>SUM(AG14:AJ14)</f>
        <v>1798159</v>
      </c>
      <c r="AG14" s="121">
        <v>0</v>
      </c>
      <c r="AH14" s="121">
        <v>1798159</v>
      </c>
      <c r="AI14" s="121">
        <v>0</v>
      </c>
      <c r="AJ14" s="121">
        <v>0</v>
      </c>
      <c r="AK14" s="121">
        <v>0</v>
      </c>
      <c r="AL14" s="122" t="s">
        <v>384</v>
      </c>
      <c r="AM14" s="121">
        <f>SUM(AN14,AS14,AW14,AX14,BD14)</f>
        <v>470746</v>
      </c>
      <c r="AN14" s="121">
        <f>SUM(AO14:AR14)</f>
        <v>75041</v>
      </c>
      <c r="AO14" s="121">
        <v>48108</v>
      </c>
      <c r="AP14" s="121">
        <v>0</v>
      </c>
      <c r="AQ14" s="121">
        <v>26933</v>
      </c>
      <c r="AR14" s="121">
        <v>0</v>
      </c>
      <c r="AS14" s="121">
        <f>SUM(AT14:AV14)</f>
        <v>30435</v>
      </c>
      <c r="AT14" s="121">
        <v>0</v>
      </c>
      <c r="AU14" s="121">
        <v>30435</v>
      </c>
      <c r="AV14" s="121">
        <v>0</v>
      </c>
      <c r="AW14" s="121">
        <v>0</v>
      </c>
      <c r="AX14" s="121">
        <f>SUM(AY14:BB14)</f>
        <v>365270</v>
      </c>
      <c r="AY14" s="121">
        <v>0</v>
      </c>
      <c r="AZ14" s="121">
        <v>354992</v>
      </c>
      <c r="BA14" s="121">
        <v>0</v>
      </c>
      <c r="BB14" s="121">
        <v>10278</v>
      </c>
      <c r="BC14" s="122" t="s">
        <v>384</v>
      </c>
      <c r="BD14" s="121">
        <v>0</v>
      </c>
      <c r="BE14" s="121">
        <v>0</v>
      </c>
      <c r="BF14" s="121">
        <f>SUM(AE14,+AM14,+BE14)</f>
        <v>2268905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384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384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1798159</v>
      </c>
      <c r="CJ14" s="121">
        <f>SUM(AF14,+BH14)</f>
        <v>1798159</v>
      </c>
      <c r="CK14" s="121">
        <f>SUM(AG14,+BI14)</f>
        <v>0</v>
      </c>
      <c r="CL14" s="121">
        <f>SUM(AH14,+BJ14)</f>
        <v>1798159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384</v>
      </c>
      <c r="CQ14" s="121">
        <f>SUM(AM14,+BO14)</f>
        <v>470746</v>
      </c>
      <c r="CR14" s="121">
        <f>SUM(AN14,+BP14)</f>
        <v>75041</v>
      </c>
      <c r="CS14" s="121">
        <f>SUM(AO14,+BQ14)</f>
        <v>48108</v>
      </c>
      <c r="CT14" s="121">
        <f>SUM(AP14,+BR14)</f>
        <v>0</v>
      </c>
      <c r="CU14" s="121">
        <f>SUM(AQ14,+BS14)</f>
        <v>26933</v>
      </c>
      <c r="CV14" s="121">
        <f>SUM(AR14,+BT14)</f>
        <v>0</v>
      </c>
      <c r="CW14" s="121">
        <f>SUM(AS14,+BU14)</f>
        <v>30435</v>
      </c>
      <c r="CX14" s="121">
        <f>SUM(AT14,+BV14)</f>
        <v>0</v>
      </c>
      <c r="CY14" s="121">
        <f>SUM(AU14,+BW14)</f>
        <v>30435</v>
      </c>
      <c r="CZ14" s="121">
        <f>SUM(AV14,+BX14)</f>
        <v>0</v>
      </c>
      <c r="DA14" s="121">
        <f>SUM(AW14,+BY14)</f>
        <v>0</v>
      </c>
      <c r="DB14" s="121">
        <f>SUM(AX14,+BZ14)</f>
        <v>365270</v>
      </c>
      <c r="DC14" s="121">
        <f>SUM(AY14,+CA14)</f>
        <v>0</v>
      </c>
      <c r="DD14" s="121">
        <f>SUM(AZ14,+CB14)</f>
        <v>354992</v>
      </c>
      <c r="DE14" s="121">
        <f>SUM(BA14,+CC14)</f>
        <v>0</v>
      </c>
      <c r="DF14" s="121">
        <f>SUM(BB14,+CD14)</f>
        <v>10278</v>
      </c>
      <c r="DG14" s="122" t="s">
        <v>384</v>
      </c>
      <c r="DH14" s="121">
        <f>SUM(BD14,+CF14)</f>
        <v>0</v>
      </c>
      <c r="DI14" s="121">
        <f>SUM(BE14,+CG14)</f>
        <v>0</v>
      </c>
      <c r="DJ14" s="121">
        <f>SUM(BF14,+CH14)</f>
        <v>2268905</v>
      </c>
    </row>
    <row r="15" spans="1:114" s="136" customFormat="1" ht="13.5" customHeight="1" x14ac:dyDescent="0.15">
      <c r="A15" s="119" t="s">
        <v>19</v>
      </c>
      <c r="B15" s="120" t="s">
        <v>329</v>
      </c>
      <c r="C15" s="119" t="s">
        <v>330</v>
      </c>
      <c r="D15" s="121">
        <f>SUM(E15,+L15)</f>
        <v>283485</v>
      </c>
      <c r="E15" s="121">
        <f>SUM(F15:I15)+K15</f>
        <v>283485</v>
      </c>
      <c r="F15" s="121">
        <v>0</v>
      </c>
      <c r="G15" s="121">
        <v>0</v>
      </c>
      <c r="H15" s="121">
        <v>0</v>
      </c>
      <c r="I15" s="121">
        <v>0</v>
      </c>
      <c r="J15" s="121">
        <v>499608</v>
      </c>
      <c r="K15" s="121">
        <v>283485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283485</v>
      </c>
      <c r="W15" s="121">
        <f>+SUM(E15,N15)</f>
        <v>283485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499608</v>
      </c>
      <c r="AC15" s="121">
        <f>+SUM(K15,T15)</f>
        <v>283485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384</v>
      </c>
      <c r="AM15" s="121">
        <f>SUM(AN15,AS15,AW15,AX15,BD15)</f>
        <v>745338</v>
      </c>
      <c r="AN15" s="121">
        <f>SUM(AO15:AR15)</f>
        <v>38302</v>
      </c>
      <c r="AO15" s="121">
        <v>38302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707036</v>
      </c>
      <c r="AY15" s="121">
        <v>0</v>
      </c>
      <c r="AZ15" s="121">
        <v>650608</v>
      </c>
      <c r="BA15" s="121">
        <v>37201</v>
      </c>
      <c r="BB15" s="121">
        <v>19227</v>
      </c>
      <c r="BC15" s="122" t="s">
        <v>384</v>
      </c>
      <c r="BD15" s="121">
        <v>0</v>
      </c>
      <c r="BE15" s="121">
        <v>37755</v>
      </c>
      <c r="BF15" s="121">
        <f>SUM(AE15,+AM15,+BE15)</f>
        <v>783093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384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384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384</v>
      </c>
      <c r="CQ15" s="121">
        <f>SUM(AM15,+BO15)</f>
        <v>745338</v>
      </c>
      <c r="CR15" s="121">
        <f>SUM(AN15,+BP15)</f>
        <v>38302</v>
      </c>
      <c r="CS15" s="121">
        <f>SUM(AO15,+BQ15)</f>
        <v>38302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707036</v>
      </c>
      <c r="DC15" s="121">
        <f>SUM(AY15,+CA15)</f>
        <v>0</v>
      </c>
      <c r="DD15" s="121">
        <f>SUM(AZ15,+CB15)</f>
        <v>650608</v>
      </c>
      <c r="DE15" s="121">
        <f>SUM(BA15,+CC15)</f>
        <v>37201</v>
      </c>
      <c r="DF15" s="121">
        <f>SUM(BB15,+CD15)</f>
        <v>19227</v>
      </c>
      <c r="DG15" s="122" t="s">
        <v>384</v>
      </c>
      <c r="DH15" s="121">
        <f>SUM(BD15,+CF15)</f>
        <v>0</v>
      </c>
      <c r="DI15" s="121">
        <f>SUM(BE15,+CG15)</f>
        <v>37755</v>
      </c>
      <c r="DJ15" s="121">
        <f>SUM(BF15,+CH15)</f>
        <v>783093</v>
      </c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SUM(E7,+L7)</f>
        <v>27403757</v>
      </c>
      <c r="E7" s="140">
        <f>+SUM(F7:I7,K7)</f>
        <v>10403004</v>
      </c>
      <c r="F7" s="140">
        <f t="shared" ref="F7:L7" si="0">SUM(F$8:F$257)</f>
        <v>2621736</v>
      </c>
      <c r="G7" s="140">
        <f t="shared" si="0"/>
        <v>0</v>
      </c>
      <c r="H7" s="140">
        <f t="shared" si="0"/>
        <v>2890600</v>
      </c>
      <c r="I7" s="140">
        <f t="shared" si="0"/>
        <v>2145649</v>
      </c>
      <c r="J7" s="140">
        <f t="shared" si="0"/>
        <v>6061345</v>
      </c>
      <c r="K7" s="140">
        <f t="shared" si="0"/>
        <v>2745019</v>
      </c>
      <c r="L7" s="140">
        <f t="shared" si="0"/>
        <v>17000753</v>
      </c>
      <c r="M7" s="140">
        <f>SUM(N7,+U7)</f>
        <v>964255</v>
      </c>
      <c r="N7" s="140">
        <f>+SUM(O7:R7,T7)</f>
        <v>213600</v>
      </c>
      <c r="O7" s="140">
        <f t="shared" ref="O7:U7" si="1">SUM(O$8:O$257)</f>
        <v>20383</v>
      </c>
      <c r="P7" s="140">
        <f t="shared" si="1"/>
        <v>0</v>
      </c>
      <c r="Q7" s="140">
        <f t="shared" si="1"/>
        <v>139100</v>
      </c>
      <c r="R7" s="140">
        <f t="shared" si="1"/>
        <v>52899</v>
      </c>
      <c r="S7" s="140">
        <f t="shared" si="1"/>
        <v>449399</v>
      </c>
      <c r="T7" s="140">
        <f t="shared" si="1"/>
        <v>1218</v>
      </c>
      <c r="U7" s="140">
        <f t="shared" si="1"/>
        <v>750655</v>
      </c>
      <c r="V7" s="140">
        <f t="shared" ref="V7:AB7" si="2">+SUM(D7,M7)</f>
        <v>28368012</v>
      </c>
      <c r="W7" s="140">
        <f t="shared" si="2"/>
        <v>10616604</v>
      </c>
      <c r="X7" s="140">
        <f t="shared" si="2"/>
        <v>2642119</v>
      </c>
      <c r="Y7" s="140">
        <f t="shared" si="2"/>
        <v>0</v>
      </c>
      <c r="Z7" s="140">
        <f t="shared" si="2"/>
        <v>3029700</v>
      </c>
      <c r="AA7" s="140">
        <f t="shared" si="2"/>
        <v>2198548</v>
      </c>
      <c r="AB7" s="140">
        <f t="shared" si="2"/>
        <v>6510744</v>
      </c>
      <c r="AC7" s="140">
        <f>+SUM(K7,T7)</f>
        <v>2746237</v>
      </c>
      <c r="AD7" s="140">
        <f>+SUM(L7,U7)</f>
        <v>17751408</v>
      </c>
      <c r="AE7" s="208"/>
      <c r="AF7" s="208"/>
    </row>
    <row r="8" spans="1:32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SUM(E8,+L8)</f>
        <v>5213981</v>
      </c>
      <c r="E8" s="121">
        <f>+SUM(F8:I8,K8)</f>
        <v>1618198</v>
      </c>
      <c r="F8" s="121">
        <v>0</v>
      </c>
      <c r="G8" s="121">
        <v>0</v>
      </c>
      <c r="H8" s="121">
        <v>115100</v>
      </c>
      <c r="I8" s="121">
        <v>746354</v>
      </c>
      <c r="J8" s="121"/>
      <c r="K8" s="121">
        <v>756744</v>
      </c>
      <c r="L8" s="121">
        <v>3595783</v>
      </c>
      <c r="M8" s="121">
        <f>SUM(N8,+U8)</f>
        <v>42644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42644</v>
      </c>
      <c r="V8" s="121">
        <f>+SUM(D8,M8)</f>
        <v>5256625</v>
      </c>
      <c r="W8" s="121">
        <f>+SUM(E8,N8)</f>
        <v>1618198</v>
      </c>
      <c r="X8" s="121">
        <f>+SUM(F8,O8)</f>
        <v>0</v>
      </c>
      <c r="Y8" s="121">
        <f>+SUM(G8,P8)</f>
        <v>0</v>
      </c>
      <c r="Z8" s="121">
        <f>+SUM(H8,Q8)</f>
        <v>115100</v>
      </c>
      <c r="AA8" s="121">
        <f>+SUM(I8,R8)</f>
        <v>746354</v>
      </c>
      <c r="AB8" s="121">
        <f>+SUM(J8,S8)</f>
        <v>0</v>
      </c>
      <c r="AC8" s="121">
        <f>+SUM(K8,T8)</f>
        <v>756744</v>
      </c>
      <c r="AD8" s="121">
        <f>+SUM(L8,U8)</f>
        <v>3638427</v>
      </c>
      <c r="AE8" s="209" t="s">
        <v>326</v>
      </c>
      <c r="AF8" s="208"/>
    </row>
    <row r="9" spans="1:32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SUM(E9,+L9)</f>
        <v>3071182</v>
      </c>
      <c r="E9" s="121">
        <f>+SUM(F9:I9,K9)</f>
        <v>2182406</v>
      </c>
      <c r="F9" s="121">
        <v>0</v>
      </c>
      <c r="G9" s="121">
        <v>0</v>
      </c>
      <c r="H9" s="121">
        <v>1182000</v>
      </c>
      <c r="I9" s="121">
        <v>262611</v>
      </c>
      <c r="J9" s="121"/>
      <c r="K9" s="121">
        <v>737795</v>
      </c>
      <c r="L9" s="121">
        <v>888776</v>
      </c>
      <c r="M9" s="121">
        <f>SUM(N9,+U9)</f>
        <v>114392</v>
      </c>
      <c r="N9" s="121">
        <f>+SUM(O9:R9,T9)</f>
        <v>4101</v>
      </c>
      <c r="O9" s="121">
        <v>0</v>
      </c>
      <c r="P9" s="121">
        <v>0</v>
      </c>
      <c r="Q9" s="121">
        <v>0</v>
      </c>
      <c r="R9" s="121">
        <v>4101</v>
      </c>
      <c r="S9" s="121"/>
      <c r="T9" s="121">
        <v>0</v>
      </c>
      <c r="U9" s="121">
        <v>110291</v>
      </c>
      <c r="V9" s="121">
        <f>+SUM(D9,M9)</f>
        <v>3185574</v>
      </c>
      <c r="W9" s="121">
        <f>+SUM(E9,N9)</f>
        <v>2186507</v>
      </c>
      <c r="X9" s="121">
        <f>+SUM(F9,O9)</f>
        <v>0</v>
      </c>
      <c r="Y9" s="121">
        <f>+SUM(G9,P9)</f>
        <v>0</v>
      </c>
      <c r="Z9" s="121">
        <f>+SUM(H9,Q9)</f>
        <v>1182000</v>
      </c>
      <c r="AA9" s="121">
        <f>+SUM(I9,R9)</f>
        <v>266712</v>
      </c>
      <c r="AB9" s="121">
        <f>+SUM(J9,S9)</f>
        <v>0</v>
      </c>
      <c r="AC9" s="121">
        <f>+SUM(K9,T9)</f>
        <v>737795</v>
      </c>
      <c r="AD9" s="121">
        <f>+SUM(L9,U9)</f>
        <v>999067</v>
      </c>
      <c r="AE9" s="209" t="s">
        <v>326</v>
      </c>
      <c r="AF9" s="208"/>
    </row>
    <row r="10" spans="1:32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SUM(E10,+L10)</f>
        <v>1022181</v>
      </c>
      <c r="E10" s="121">
        <f>+SUM(F10:I10,K10)</f>
        <v>441152</v>
      </c>
      <c r="F10" s="121">
        <v>51000</v>
      </c>
      <c r="G10" s="121">
        <v>0</v>
      </c>
      <c r="H10" s="121">
        <v>18300</v>
      </c>
      <c r="I10" s="121">
        <v>139993</v>
      </c>
      <c r="J10" s="121"/>
      <c r="K10" s="121">
        <v>231859</v>
      </c>
      <c r="L10" s="121">
        <v>581029</v>
      </c>
      <c r="M10" s="121">
        <f>SUM(N10,+U10)</f>
        <v>74576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74576</v>
      </c>
      <c r="V10" s="121">
        <f>+SUM(D10,M10)</f>
        <v>1096757</v>
      </c>
      <c r="W10" s="121">
        <f>+SUM(E10,N10)</f>
        <v>441152</v>
      </c>
      <c r="X10" s="121">
        <f>+SUM(F10,O10)</f>
        <v>51000</v>
      </c>
      <c r="Y10" s="121">
        <f>+SUM(G10,P10)</f>
        <v>0</v>
      </c>
      <c r="Z10" s="121">
        <f>+SUM(H10,Q10)</f>
        <v>18300</v>
      </c>
      <c r="AA10" s="121">
        <f>+SUM(I10,R10)</f>
        <v>139993</v>
      </c>
      <c r="AB10" s="121">
        <f>+SUM(J10,S10)</f>
        <v>0</v>
      </c>
      <c r="AC10" s="121">
        <f>+SUM(K10,T10)</f>
        <v>231859</v>
      </c>
      <c r="AD10" s="121">
        <f>+SUM(L10,U10)</f>
        <v>655605</v>
      </c>
      <c r="AE10" s="209" t="s">
        <v>326</v>
      </c>
      <c r="AF10" s="208"/>
    </row>
    <row r="11" spans="1:32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SUM(E11,+L11)</f>
        <v>1706106</v>
      </c>
      <c r="E11" s="121">
        <f>+SUM(F11:I11,K11)</f>
        <v>116816</v>
      </c>
      <c r="F11" s="121">
        <v>0</v>
      </c>
      <c r="G11" s="121">
        <v>0</v>
      </c>
      <c r="H11" s="121">
        <v>0</v>
      </c>
      <c r="I11" s="121">
        <v>59462</v>
      </c>
      <c r="J11" s="121"/>
      <c r="K11" s="121">
        <v>57354</v>
      </c>
      <c r="L11" s="121">
        <v>1589290</v>
      </c>
      <c r="M11" s="121">
        <f>SUM(N11,+U11)</f>
        <v>42636</v>
      </c>
      <c r="N11" s="121">
        <f>+SUM(O11:R11,T11)</f>
        <v>1514</v>
      </c>
      <c r="O11" s="121">
        <v>0</v>
      </c>
      <c r="P11" s="121">
        <v>0</v>
      </c>
      <c r="Q11" s="121">
        <v>0</v>
      </c>
      <c r="R11" s="121">
        <v>1169</v>
      </c>
      <c r="S11" s="121"/>
      <c r="T11" s="121">
        <v>345</v>
      </c>
      <c r="U11" s="121">
        <v>41122</v>
      </c>
      <c r="V11" s="121">
        <f>+SUM(D11,M11)</f>
        <v>1748742</v>
      </c>
      <c r="W11" s="121">
        <f>+SUM(E11,N11)</f>
        <v>118330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60631</v>
      </c>
      <c r="AB11" s="121">
        <f>+SUM(J11,S11)</f>
        <v>0</v>
      </c>
      <c r="AC11" s="121">
        <f>+SUM(K11,T11)</f>
        <v>57699</v>
      </c>
      <c r="AD11" s="121">
        <f>+SUM(L11,U11)</f>
        <v>1630412</v>
      </c>
      <c r="AE11" s="209" t="s">
        <v>326</v>
      </c>
      <c r="AF11" s="208"/>
    </row>
    <row r="12" spans="1:32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SUM(E12,+L12)</f>
        <v>1390901</v>
      </c>
      <c r="E12" s="121">
        <f>+SUM(F12:I12,K12)</f>
        <v>474555</v>
      </c>
      <c r="F12" s="121">
        <v>114225</v>
      </c>
      <c r="G12" s="121">
        <v>0</v>
      </c>
      <c r="H12" s="121">
        <v>334900</v>
      </c>
      <c r="I12" s="121">
        <v>25430</v>
      </c>
      <c r="J12" s="121"/>
      <c r="K12" s="121">
        <v>0</v>
      </c>
      <c r="L12" s="121">
        <v>916346</v>
      </c>
      <c r="M12" s="121">
        <f>SUM(N12,+U12)</f>
        <v>16340</v>
      </c>
      <c r="N12" s="121">
        <f>+SUM(O12:R12,T12)</f>
        <v>4433</v>
      </c>
      <c r="O12" s="121">
        <v>0</v>
      </c>
      <c r="P12" s="121">
        <v>0</v>
      </c>
      <c r="Q12" s="121">
        <v>0</v>
      </c>
      <c r="R12" s="121">
        <v>4433</v>
      </c>
      <c r="S12" s="121"/>
      <c r="T12" s="121">
        <v>0</v>
      </c>
      <c r="U12" s="121">
        <v>11907</v>
      </c>
      <c r="V12" s="121">
        <f>+SUM(D12,M12)</f>
        <v>1407241</v>
      </c>
      <c r="W12" s="121">
        <f>+SUM(E12,N12)</f>
        <v>478988</v>
      </c>
      <c r="X12" s="121">
        <f>+SUM(F12,O12)</f>
        <v>114225</v>
      </c>
      <c r="Y12" s="121">
        <f>+SUM(G12,P12)</f>
        <v>0</v>
      </c>
      <c r="Z12" s="121">
        <f>+SUM(H12,Q12)</f>
        <v>334900</v>
      </c>
      <c r="AA12" s="121">
        <f>+SUM(I12,R12)</f>
        <v>29863</v>
      </c>
      <c r="AB12" s="121">
        <f>+SUM(J12,S12)</f>
        <v>0</v>
      </c>
      <c r="AC12" s="121">
        <f>+SUM(K12,T12)</f>
        <v>0</v>
      </c>
      <c r="AD12" s="121">
        <f>+SUM(L12,U12)</f>
        <v>928253</v>
      </c>
      <c r="AE12" s="209" t="s">
        <v>326</v>
      </c>
      <c r="AF12" s="208"/>
    </row>
    <row r="13" spans="1:32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SUM(E13,+L13)</f>
        <v>2637135</v>
      </c>
      <c r="E13" s="121">
        <f>+SUM(F13:I13,K13)</f>
        <v>1553133</v>
      </c>
      <c r="F13" s="121">
        <v>449007</v>
      </c>
      <c r="G13" s="121">
        <v>0</v>
      </c>
      <c r="H13" s="121">
        <v>795500</v>
      </c>
      <c r="I13" s="121">
        <v>194589</v>
      </c>
      <c r="J13" s="121"/>
      <c r="K13" s="121">
        <v>114037</v>
      </c>
      <c r="L13" s="121">
        <v>1084002</v>
      </c>
      <c r="M13" s="121">
        <f>SUM(N13,+U13)</f>
        <v>71594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71594</v>
      </c>
      <c r="V13" s="121">
        <f>+SUM(D13,M13)</f>
        <v>2708729</v>
      </c>
      <c r="W13" s="121">
        <f>+SUM(E13,N13)</f>
        <v>1553133</v>
      </c>
      <c r="X13" s="121">
        <f>+SUM(F13,O13)</f>
        <v>449007</v>
      </c>
      <c r="Y13" s="121">
        <f>+SUM(G13,P13)</f>
        <v>0</v>
      </c>
      <c r="Z13" s="121">
        <f>+SUM(H13,Q13)</f>
        <v>795500</v>
      </c>
      <c r="AA13" s="121">
        <f>+SUM(I13,R13)</f>
        <v>194589</v>
      </c>
      <c r="AB13" s="121">
        <f>+SUM(J13,S13)</f>
        <v>0</v>
      </c>
      <c r="AC13" s="121">
        <f>+SUM(K13,T13)</f>
        <v>114037</v>
      </c>
      <c r="AD13" s="121">
        <f>+SUM(L13,U13)</f>
        <v>1155596</v>
      </c>
      <c r="AE13" s="209" t="s">
        <v>326</v>
      </c>
      <c r="AF13" s="208"/>
    </row>
    <row r="14" spans="1:32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SUM(E14,+L14)</f>
        <v>419981</v>
      </c>
      <c r="E14" s="121">
        <f>+SUM(F14:I14,K14)</f>
        <v>34108</v>
      </c>
      <c r="F14" s="121">
        <v>0</v>
      </c>
      <c r="G14" s="121">
        <v>0</v>
      </c>
      <c r="H14" s="121">
        <v>0</v>
      </c>
      <c r="I14" s="121">
        <v>33778</v>
      </c>
      <c r="J14" s="121"/>
      <c r="K14" s="121">
        <v>330</v>
      </c>
      <c r="L14" s="121">
        <v>385873</v>
      </c>
      <c r="M14" s="121">
        <f>SUM(N14,+U14)</f>
        <v>34332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34332</v>
      </c>
      <c r="V14" s="121">
        <f>+SUM(D14,M14)</f>
        <v>454313</v>
      </c>
      <c r="W14" s="121">
        <f>+SUM(E14,N14)</f>
        <v>34108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33778</v>
      </c>
      <c r="AB14" s="121">
        <f>+SUM(J14,S14)</f>
        <v>0</v>
      </c>
      <c r="AC14" s="121">
        <f>+SUM(K14,T14)</f>
        <v>330</v>
      </c>
      <c r="AD14" s="121">
        <f>+SUM(L14,U14)</f>
        <v>420205</v>
      </c>
      <c r="AE14" s="209" t="s">
        <v>326</v>
      </c>
      <c r="AF14" s="208"/>
    </row>
    <row r="15" spans="1:32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SUM(E15,+L15)</f>
        <v>415421</v>
      </c>
      <c r="E15" s="121">
        <f>+SUM(F15:I15,K15)</f>
        <v>6536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6536</v>
      </c>
      <c r="L15" s="121">
        <v>408885</v>
      </c>
      <c r="M15" s="121">
        <f>SUM(N15,+U15)</f>
        <v>16849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16849</v>
      </c>
      <c r="V15" s="121">
        <f>+SUM(D15,M15)</f>
        <v>432270</v>
      </c>
      <c r="W15" s="121">
        <f>+SUM(E15,N15)</f>
        <v>6536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6536</v>
      </c>
      <c r="AD15" s="121">
        <f>+SUM(L15,U15)</f>
        <v>425734</v>
      </c>
      <c r="AE15" s="209" t="s">
        <v>326</v>
      </c>
      <c r="AF15" s="208"/>
    </row>
    <row r="16" spans="1:32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SUM(E16,+L16)</f>
        <v>960837</v>
      </c>
      <c r="E16" s="121">
        <f>+SUM(F16:I16,K16)</f>
        <v>16594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16594</v>
      </c>
      <c r="L16" s="121">
        <v>944243</v>
      </c>
      <c r="M16" s="121">
        <f>SUM(N16,+U16)</f>
        <v>85132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85132</v>
      </c>
      <c r="V16" s="121">
        <f>+SUM(D16,M16)</f>
        <v>1045969</v>
      </c>
      <c r="W16" s="121">
        <f>+SUM(E16,N16)</f>
        <v>16594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16594</v>
      </c>
      <c r="AD16" s="121">
        <f>+SUM(L16,U16)</f>
        <v>1029375</v>
      </c>
      <c r="AE16" s="209" t="s">
        <v>326</v>
      </c>
      <c r="AF16" s="208"/>
    </row>
    <row r="17" spans="1:32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SUM(E17,+L17)</f>
        <v>550770</v>
      </c>
      <c r="E17" s="121">
        <f>+SUM(F17:I17,K17)</f>
        <v>95742</v>
      </c>
      <c r="F17" s="121">
        <v>0</v>
      </c>
      <c r="G17" s="121">
        <v>0</v>
      </c>
      <c r="H17" s="121">
        <v>12700</v>
      </c>
      <c r="I17" s="121">
        <v>68923</v>
      </c>
      <c r="J17" s="121"/>
      <c r="K17" s="121">
        <v>14119</v>
      </c>
      <c r="L17" s="121">
        <v>455028</v>
      </c>
      <c r="M17" s="121">
        <f>SUM(N17,+U17)</f>
        <v>36137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36137</v>
      </c>
      <c r="V17" s="121">
        <f>+SUM(D17,M17)</f>
        <v>586907</v>
      </c>
      <c r="W17" s="121">
        <f>+SUM(E17,N17)</f>
        <v>95742</v>
      </c>
      <c r="X17" s="121">
        <f>+SUM(F17,O17)</f>
        <v>0</v>
      </c>
      <c r="Y17" s="121">
        <f>+SUM(G17,P17)</f>
        <v>0</v>
      </c>
      <c r="Z17" s="121">
        <f>+SUM(H17,Q17)</f>
        <v>12700</v>
      </c>
      <c r="AA17" s="121">
        <f>+SUM(I17,R17)</f>
        <v>68923</v>
      </c>
      <c r="AB17" s="121">
        <f>+SUM(J17,S17)</f>
        <v>0</v>
      </c>
      <c r="AC17" s="121">
        <f>+SUM(K17,T17)</f>
        <v>14119</v>
      </c>
      <c r="AD17" s="121">
        <f>+SUM(L17,U17)</f>
        <v>491165</v>
      </c>
      <c r="AE17" s="209" t="s">
        <v>326</v>
      </c>
      <c r="AF17" s="208"/>
    </row>
    <row r="18" spans="1:32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SUM(E18,+L18)</f>
        <v>452540</v>
      </c>
      <c r="E18" s="121">
        <f>+SUM(F18:I18,K18)</f>
        <v>14873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14873</v>
      </c>
      <c r="L18" s="121">
        <v>437667</v>
      </c>
      <c r="M18" s="121">
        <f>SUM(N18,+U18)</f>
        <v>37771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37771</v>
      </c>
      <c r="V18" s="121">
        <f>+SUM(D18,M18)</f>
        <v>490311</v>
      </c>
      <c r="W18" s="121">
        <f>+SUM(E18,N18)</f>
        <v>14873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14873</v>
      </c>
      <c r="AD18" s="121">
        <f>+SUM(L18,U18)</f>
        <v>475438</v>
      </c>
      <c r="AE18" s="209" t="s">
        <v>326</v>
      </c>
      <c r="AF18" s="208"/>
    </row>
    <row r="19" spans="1:32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SUM(E19,+L19)</f>
        <v>75209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75209</v>
      </c>
      <c r="M19" s="121">
        <f>SUM(N19,+U19)</f>
        <v>6254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6254</v>
      </c>
      <c r="V19" s="121">
        <f>+SUM(D19,M19)</f>
        <v>81463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81463</v>
      </c>
      <c r="AE19" s="209" t="s">
        <v>326</v>
      </c>
      <c r="AF19" s="208"/>
    </row>
    <row r="20" spans="1:32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SUM(E20,+L20)</f>
        <v>399018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399018</v>
      </c>
      <c r="M20" s="121">
        <f>SUM(N20,+U20)</f>
        <v>13203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13203</v>
      </c>
      <c r="V20" s="121">
        <f>+SUM(D20,M20)</f>
        <v>412221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412221</v>
      </c>
      <c r="AE20" s="209" t="s">
        <v>326</v>
      </c>
      <c r="AF20" s="208"/>
    </row>
    <row r="21" spans="1:32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SUM(E21,+L21)</f>
        <v>306689</v>
      </c>
      <c r="E21" s="121">
        <f>+SUM(F21:I21,K21)</f>
        <v>2671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2671</v>
      </c>
      <c r="L21" s="121">
        <v>304018</v>
      </c>
      <c r="M21" s="121">
        <f>SUM(N21,+U21)</f>
        <v>4161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4161</v>
      </c>
      <c r="V21" s="121">
        <f>+SUM(D21,M21)</f>
        <v>310850</v>
      </c>
      <c r="W21" s="121">
        <f>+SUM(E21,N21)</f>
        <v>2671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2671</v>
      </c>
      <c r="AD21" s="121">
        <f>+SUM(L21,U21)</f>
        <v>308179</v>
      </c>
      <c r="AE21" s="209" t="s">
        <v>326</v>
      </c>
      <c r="AF21" s="208"/>
    </row>
    <row r="22" spans="1:32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SUM(E22,+L22)</f>
        <v>495885</v>
      </c>
      <c r="E22" s="121">
        <f>+SUM(F22:I22,K22)</f>
        <v>118750</v>
      </c>
      <c r="F22" s="121">
        <v>0</v>
      </c>
      <c r="G22" s="121">
        <v>0</v>
      </c>
      <c r="H22" s="121">
        <v>90900</v>
      </c>
      <c r="I22" s="121">
        <v>24176</v>
      </c>
      <c r="J22" s="121"/>
      <c r="K22" s="121">
        <v>3674</v>
      </c>
      <c r="L22" s="121">
        <v>377135</v>
      </c>
      <c r="M22" s="121">
        <f>SUM(N22,+U22)</f>
        <v>59266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59266</v>
      </c>
      <c r="V22" s="121">
        <f>+SUM(D22,M22)</f>
        <v>555151</v>
      </c>
      <c r="W22" s="121">
        <f>+SUM(E22,N22)</f>
        <v>118750</v>
      </c>
      <c r="X22" s="121">
        <f>+SUM(F22,O22)</f>
        <v>0</v>
      </c>
      <c r="Y22" s="121">
        <f>+SUM(G22,P22)</f>
        <v>0</v>
      </c>
      <c r="Z22" s="121">
        <f>+SUM(H22,Q22)</f>
        <v>90900</v>
      </c>
      <c r="AA22" s="121">
        <f>+SUM(I22,R22)</f>
        <v>24176</v>
      </c>
      <c r="AB22" s="121">
        <f>+SUM(J22,S22)</f>
        <v>0</v>
      </c>
      <c r="AC22" s="121">
        <f>+SUM(K22,T22)</f>
        <v>3674</v>
      </c>
      <c r="AD22" s="121">
        <f>+SUM(L22,U22)</f>
        <v>436401</v>
      </c>
      <c r="AE22" s="209" t="s">
        <v>326</v>
      </c>
      <c r="AF22" s="208"/>
    </row>
    <row r="23" spans="1:32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SUM(E23,+L23)</f>
        <v>255702</v>
      </c>
      <c r="E23" s="121">
        <f>+SUM(F23:I23,K23)</f>
        <v>13115</v>
      </c>
      <c r="F23" s="121">
        <v>0</v>
      </c>
      <c r="G23" s="121">
        <v>0</v>
      </c>
      <c r="H23" s="121">
        <v>0</v>
      </c>
      <c r="I23" s="121">
        <v>13115</v>
      </c>
      <c r="J23" s="121"/>
      <c r="K23" s="121">
        <v>0</v>
      </c>
      <c r="L23" s="121">
        <v>242587</v>
      </c>
      <c r="M23" s="121">
        <f>SUM(N23,+U23)</f>
        <v>20268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20268</v>
      </c>
      <c r="V23" s="121">
        <f>+SUM(D23,M23)</f>
        <v>275970</v>
      </c>
      <c r="W23" s="121">
        <f>+SUM(E23,N23)</f>
        <v>13115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13115</v>
      </c>
      <c r="AB23" s="121">
        <f>+SUM(J23,S23)</f>
        <v>0</v>
      </c>
      <c r="AC23" s="121">
        <f>+SUM(K23,T23)</f>
        <v>0</v>
      </c>
      <c r="AD23" s="121">
        <f>+SUM(L23,U23)</f>
        <v>262855</v>
      </c>
      <c r="AE23" s="209" t="s">
        <v>326</v>
      </c>
      <c r="AF23" s="208"/>
    </row>
    <row r="24" spans="1:32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SUM(E24,+L24)</f>
        <v>272900</v>
      </c>
      <c r="E24" s="121">
        <f>+SUM(F24:I24,K24)</f>
        <v>30419</v>
      </c>
      <c r="F24" s="121">
        <v>0</v>
      </c>
      <c r="G24" s="121">
        <v>0</v>
      </c>
      <c r="H24" s="121">
        <v>0</v>
      </c>
      <c r="I24" s="121">
        <v>27099</v>
      </c>
      <c r="J24" s="121"/>
      <c r="K24" s="121">
        <v>3320</v>
      </c>
      <c r="L24" s="121">
        <v>242481</v>
      </c>
      <c r="M24" s="121">
        <f>SUM(N24,+U24)</f>
        <v>38517</v>
      </c>
      <c r="N24" s="121">
        <f>+SUM(O24:R24,T24)</f>
        <v>20420</v>
      </c>
      <c r="O24" s="121">
        <v>0</v>
      </c>
      <c r="P24" s="121">
        <v>0</v>
      </c>
      <c r="Q24" s="121">
        <v>0</v>
      </c>
      <c r="R24" s="121">
        <v>20420</v>
      </c>
      <c r="S24" s="121"/>
      <c r="T24" s="121">
        <v>0</v>
      </c>
      <c r="U24" s="121">
        <v>18097</v>
      </c>
      <c r="V24" s="121">
        <f>+SUM(D24,M24)</f>
        <v>311417</v>
      </c>
      <c r="W24" s="121">
        <f>+SUM(E24,N24)</f>
        <v>50839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47519</v>
      </c>
      <c r="AB24" s="121">
        <f>+SUM(J24,S24)</f>
        <v>0</v>
      </c>
      <c r="AC24" s="121">
        <f>+SUM(K24,T24)</f>
        <v>3320</v>
      </c>
      <c r="AD24" s="121">
        <f>+SUM(L24,U24)</f>
        <v>260578</v>
      </c>
      <c r="AE24" s="209" t="s">
        <v>326</v>
      </c>
      <c r="AF24" s="208"/>
    </row>
    <row r="25" spans="1:32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SUM(E25,+L25)</f>
        <v>516852</v>
      </c>
      <c r="E25" s="121">
        <f>+SUM(F25:I25,K25)</f>
        <v>352379</v>
      </c>
      <c r="F25" s="121">
        <v>0</v>
      </c>
      <c r="G25" s="121">
        <v>0</v>
      </c>
      <c r="H25" s="121">
        <v>341200</v>
      </c>
      <c r="I25" s="121">
        <v>11179</v>
      </c>
      <c r="J25" s="121"/>
      <c r="K25" s="121">
        <v>0</v>
      </c>
      <c r="L25" s="121">
        <v>164473</v>
      </c>
      <c r="M25" s="121">
        <f>SUM(N25,+U25)</f>
        <v>5106</v>
      </c>
      <c r="N25" s="121">
        <f>+SUM(O25:R25,T25)</f>
        <v>439</v>
      </c>
      <c r="O25" s="121">
        <v>0</v>
      </c>
      <c r="P25" s="121">
        <v>0</v>
      </c>
      <c r="Q25" s="121">
        <v>300</v>
      </c>
      <c r="R25" s="121">
        <v>129</v>
      </c>
      <c r="S25" s="121"/>
      <c r="T25" s="121">
        <v>10</v>
      </c>
      <c r="U25" s="121">
        <v>4667</v>
      </c>
      <c r="V25" s="121">
        <f>+SUM(D25,M25)</f>
        <v>521958</v>
      </c>
      <c r="W25" s="121">
        <f>+SUM(E25,N25)</f>
        <v>352818</v>
      </c>
      <c r="X25" s="121">
        <f>+SUM(F25,O25)</f>
        <v>0</v>
      </c>
      <c r="Y25" s="121">
        <f>+SUM(G25,P25)</f>
        <v>0</v>
      </c>
      <c r="Z25" s="121">
        <f>+SUM(H25,Q25)</f>
        <v>341500</v>
      </c>
      <c r="AA25" s="121">
        <f>+SUM(I25,R25)</f>
        <v>11308</v>
      </c>
      <c r="AB25" s="121">
        <f>+SUM(J25,S25)</f>
        <v>0</v>
      </c>
      <c r="AC25" s="121">
        <f>+SUM(K25,T25)</f>
        <v>10</v>
      </c>
      <c r="AD25" s="121">
        <f>+SUM(L25,U25)</f>
        <v>169140</v>
      </c>
      <c r="AE25" s="209" t="s">
        <v>326</v>
      </c>
      <c r="AF25" s="208"/>
    </row>
    <row r="26" spans="1:32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SUM(E26,+L26)</f>
        <v>1195384</v>
      </c>
      <c r="E26" s="121">
        <f>+SUM(F26:I26,K26)</f>
        <v>29299</v>
      </c>
      <c r="F26" s="121">
        <v>0</v>
      </c>
      <c r="G26" s="121">
        <v>0</v>
      </c>
      <c r="H26" s="121">
        <v>0</v>
      </c>
      <c r="I26" s="121">
        <v>699</v>
      </c>
      <c r="J26" s="121"/>
      <c r="K26" s="121">
        <v>28600</v>
      </c>
      <c r="L26" s="121">
        <v>1166085</v>
      </c>
      <c r="M26" s="121">
        <f>SUM(N26,+U26)</f>
        <v>58816</v>
      </c>
      <c r="N26" s="121">
        <f>+SUM(O26:R26,T26)</f>
        <v>2668</v>
      </c>
      <c r="O26" s="121">
        <v>0</v>
      </c>
      <c r="P26" s="121">
        <v>0</v>
      </c>
      <c r="Q26" s="121">
        <v>0</v>
      </c>
      <c r="R26" s="121">
        <v>2668</v>
      </c>
      <c r="S26" s="121"/>
      <c r="T26" s="121">
        <v>0</v>
      </c>
      <c r="U26" s="121">
        <v>56148</v>
      </c>
      <c r="V26" s="121">
        <f>+SUM(D26,M26)</f>
        <v>1254200</v>
      </c>
      <c r="W26" s="121">
        <f>+SUM(E26,N26)</f>
        <v>31967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3367</v>
      </c>
      <c r="AB26" s="121">
        <f>+SUM(J26,S26)</f>
        <v>0</v>
      </c>
      <c r="AC26" s="121">
        <f>+SUM(K26,T26)</f>
        <v>28600</v>
      </c>
      <c r="AD26" s="121">
        <f>+SUM(L26,U26)</f>
        <v>1222233</v>
      </c>
      <c r="AE26" s="209" t="s">
        <v>326</v>
      </c>
      <c r="AF26" s="208"/>
    </row>
    <row r="27" spans="1:32" s="136" customFormat="1" ht="13.5" customHeight="1" x14ac:dyDescent="0.15">
      <c r="A27" s="119" t="s">
        <v>19</v>
      </c>
      <c r="B27" s="120" t="s">
        <v>352</v>
      </c>
      <c r="C27" s="119" t="s">
        <v>353</v>
      </c>
      <c r="D27" s="121">
        <f>SUM(E27,+L27)</f>
        <v>4212107</v>
      </c>
      <c r="E27" s="121">
        <f>+SUM(F27:I27,K27)</f>
        <v>1469282</v>
      </c>
      <c r="F27" s="121">
        <v>1012549</v>
      </c>
      <c r="G27" s="121">
        <v>0</v>
      </c>
      <c r="H27" s="121">
        <v>0</v>
      </c>
      <c r="I27" s="121">
        <v>247067</v>
      </c>
      <c r="J27" s="121">
        <v>775509</v>
      </c>
      <c r="K27" s="121">
        <v>209666</v>
      </c>
      <c r="L27" s="121">
        <v>2742825</v>
      </c>
      <c r="M27" s="121">
        <f>SUM(N27,+U27)</f>
        <v>5843</v>
      </c>
      <c r="N27" s="121">
        <f>+SUM(O27:R27,T27)</f>
        <v>1873</v>
      </c>
      <c r="O27" s="121">
        <v>0</v>
      </c>
      <c r="P27" s="121">
        <v>0</v>
      </c>
      <c r="Q27" s="121">
        <v>0</v>
      </c>
      <c r="R27" s="121">
        <v>1873</v>
      </c>
      <c r="S27" s="121">
        <v>34213</v>
      </c>
      <c r="T27" s="121">
        <v>0</v>
      </c>
      <c r="U27" s="121">
        <v>3970</v>
      </c>
      <c r="V27" s="121">
        <f>+SUM(D27,M27)</f>
        <v>4217950</v>
      </c>
      <c r="W27" s="121">
        <f>+SUM(E27,N27)</f>
        <v>1471155</v>
      </c>
      <c r="X27" s="121">
        <f>+SUM(F27,O27)</f>
        <v>1012549</v>
      </c>
      <c r="Y27" s="121">
        <f>+SUM(G27,P27)</f>
        <v>0</v>
      </c>
      <c r="Z27" s="121">
        <f>+SUM(H27,Q27)</f>
        <v>0</v>
      </c>
      <c r="AA27" s="121">
        <f>+SUM(I27,R27)</f>
        <v>248940</v>
      </c>
      <c r="AB27" s="121">
        <f>+SUM(J27,S27)</f>
        <v>809722</v>
      </c>
      <c r="AC27" s="121">
        <f>+SUM(K27,T27)</f>
        <v>209666</v>
      </c>
      <c r="AD27" s="121">
        <f>+SUM(L27,U27)</f>
        <v>2746795</v>
      </c>
      <c r="AE27" s="209" t="s">
        <v>326</v>
      </c>
      <c r="AF27" s="208"/>
    </row>
    <row r="28" spans="1:32" s="136" customFormat="1" ht="13.5" customHeight="1" x14ac:dyDescent="0.15">
      <c r="A28" s="119" t="s">
        <v>19</v>
      </c>
      <c r="B28" s="120" t="s">
        <v>359</v>
      </c>
      <c r="C28" s="119" t="s">
        <v>360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794</v>
      </c>
      <c r="N28" s="121">
        <f>+SUM(O28:R28,T28)</f>
        <v>794</v>
      </c>
      <c r="O28" s="121">
        <v>0</v>
      </c>
      <c r="P28" s="121">
        <v>0</v>
      </c>
      <c r="Q28" s="121">
        <v>0</v>
      </c>
      <c r="R28" s="121">
        <v>794</v>
      </c>
      <c r="S28" s="121">
        <v>65631</v>
      </c>
      <c r="T28" s="121">
        <v>0</v>
      </c>
      <c r="U28" s="121">
        <v>0</v>
      </c>
      <c r="V28" s="121">
        <f>+SUM(D28,M28)</f>
        <v>794</v>
      </c>
      <c r="W28" s="121">
        <f>+SUM(E28,N28)</f>
        <v>794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794</v>
      </c>
      <c r="AB28" s="121">
        <f>+SUM(J28,S28)</f>
        <v>65631</v>
      </c>
      <c r="AC28" s="121">
        <f>+SUM(K28,T28)</f>
        <v>0</v>
      </c>
      <c r="AD28" s="121">
        <f>+SUM(L28,U28)</f>
        <v>0</v>
      </c>
      <c r="AE28" s="209" t="s">
        <v>326</v>
      </c>
      <c r="AF28" s="208"/>
    </row>
    <row r="29" spans="1:32" s="136" customFormat="1" ht="13.5" customHeight="1" x14ac:dyDescent="0.15">
      <c r="A29" s="119" t="s">
        <v>19</v>
      </c>
      <c r="B29" s="120" t="s">
        <v>337</v>
      </c>
      <c r="C29" s="119" t="s">
        <v>338</v>
      </c>
      <c r="D29" s="121">
        <f>SUM(E29,+L29)</f>
        <v>496953</v>
      </c>
      <c r="E29" s="121">
        <f>+SUM(F29:I29,K29)</f>
        <v>496953</v>
      </c>
      <c r="F29" s="121">
        <v>495282</v>
      </c>
      <c r="G29" s="121">
        <v>0</v>
      </c>
      <c r="H29" s="121">
        <v>0</v>
      </c>
      <c r="I29" s="121">
        <v>1273</v>
      </c>
      <c r="J29" s="121">
        <v>1650351</v>
      </c>
      <c r="K29" s="121">
        <v>398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496953</v>
      </c>
      <c r="W29" s="121">
        <f>+SUM(E29,N29)</f>
        <v>496953</v>
      </c>
      <c r="X29" s="121">
        <f>+SUM(F29,O29)</f>
        <v>495282</v>
      </c>
      <c r="Y29" s="121">
        <f>+SUM(G29,P29)</f>
        <v>0</v>
      </c>
      <c r="Z29" s="121">
        <f>+SUM(H29,Q29)</f>
        <v>0</v>
      </c>
      <c r="AA29" s="121">
        <f>+SUM(I29,R29)</f>
        <v>1273</v>
      </c>
      <c r="AB29" s="121">
        <f>+SUM(J29,S29)</f>
        <v>1650351</v>
      </c>
      <c r="AC29" s="121">
        <f>+SUM(K29,T29)</f>
        <v>398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19</v>
      </c>
      <c r="B30" s="120" t="s">
        <v>347</v>
      </c>
      <c r="C30" s="119" t="s">
        <v>348</v>
      </c>
      <c r="D30" s="121">
        <f>SUM(E30,+L30)</f>
        <v>120098</v>
      </c>
      <c r="E30" s="121">
        <f>+SUM(F30:I30,K30)</f>
        <v>120098</v>
      </c>
      <c r="F30" s="121">
        <v>10020</v>
      </c>
      <c r="G30" s="121">
        <v>0</v>
      </c>
      <c r="H30" s="121">
        <v>0</v>
      </c>
      <c r="I30" s="121">
        <v>86209</v>
      </c>
      <c r="J30" s="121">
        <v>759754</v>
      </c>
      <c r="K30" s="121">
        <v>23869</v>
      </c>
      <c r="L30" s="121">
        <v>0</v>
      </c>
      <c r="M30" s="121">
        <f>SUM(N30,+U30)</f>
        <v>2618</v>
      </c>
      <c r="N30" s="121">
        <f>+SUM(O30:R30,T30)</f>
        <v>2618</v>
      </c>
      <c r="O30" s="121">
        <v>0</v>
      </c>
      <c r="P30" s="121">
        <v>0</v>
      </c>
      <c r="Q30" s="121">
        <v>0</v>
      </c>
      <c r="R30" s="121">
        <v>1763</v>
      </c>
      <c r="S30" s="121">
        <v>113866</v>
      </c>
      <c r="T30" s="121">
        <v>855</v>
      </c>
      <c r="U30" s="121">
        <v>0</v>
      </c>
      <c r="V30" s="121">
        <f>+SUM(D30,M30)</f>
        <v>122716</v>
      </c>
      <c r="W30" s="121">
        <f>+SUM(E30,N30)</f>
        <v>122716</v>
      </c>
      <c r="X30" s="121">
        <f>+SUM(F30,O30)</f>
        <v>10020</v>
      </c>
      <c r="Y30" s="121">
        <f>+SUM(G30,P30)</f>
        <v>0</v>
      </c>
      <c r="Z30" s="121">
        <f>+SUM(H30,Q30)</f>
        <v>0</v>
      </c>
      <c r="AA30" s="121">
        <f>+SUM(I30,R30)</f>
        <v>87972</v>
      </c>
      <c r="AB30" s="121">
        <f>+SUM(J30,S30)</f>
        <v>873620</v>
      </c>
      <c r="AC30" s="121">
        <f>+SUM(K30,T30)</f>
        <v>24724</v>
      </c>
      <c r="AD30" s="121">
        <f>+SUM(L30,U30)</f>
        <v>0</v>
      </c>
      <c r="AE30" s="209" t="s">
        <v>326</v>
      </c>
      <c r="AF30" s="208"/>
    </row>
    <row r="31" spans="1:32" s="136" customFormat="1" ht="13.5" customHeight="1" x14ac:dyDescent="0.15">
      <c r="A31" s="119" t="s">
        <v>19</v>
      </c>
      <c r="B31" s="120" t="s">
        <v>357</v>
      </c>
      <c r="C31" s="119" t="s">
        <v>358</v>
      </c>
      <c r="D31" s="121">
        <f>SUM(E31,+L31)</f>
        <v>394050</v>
      </c>
      <c r="E31" s="121">
        <f>+SUM(F31:I31,K31)</f>
        <v>394050</v>
      </c>
      <c r="F31" s="121">
        <v>0</v>
      </c>
      <c r="G31" s="121">
        <v>0</v>
      </c>
      <c r="H31" s="121">
        <v>0</v>
      </c>
      <c r="I31" s="121">
        <v>198088</v>
      </c>
      <c r="J31" s="121">
        <v>645608</v>
      </c>
      <c r="K31" s="121">
        <v>195962</v>
      </c>
      <c r="L31" s="121">
        <v>0</v>
      </c>
      <c r="M31" s="121">
        <f>SUM(N31,+U31)</f>
        <v>704</v>
      </c>
      <c r="N31" s="121">
        <f>+SUM(O31:R31,T31)</f>
        <v>704</v>
      </c>
      <c r="O31" s="121">
        <v>0</v>
      </c>
      <c r="P31" s="121">
        <v>0</v>
      </c>
      <c r="Q31" s="121">
        <v>0</v>
      </c>
      <c r="R31" s="121">
        <v>696</v>
      </c>
      <c r="S31" s="121">
        <v>89519</v>
      </c>
      <c r="T31" s="121">
        <v>8</v>
      </c>
      <c r="U31" s="121">
        <v>0</v>
      </c>
      <c r="V31" s="121">
        <f>+SUM(D31,M31)</f>
        <v>394754</v>
      </c>
      <c r="W31" s="121">
        <f>+SUM(E31,N31)</f>
        <v>394754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198784</v>
      </c>
      <c r="AB31" s="121">
        <f>+SUM(J31,S31)</f>
        <v>735127</v>
      </c>
      <c r="AC31" s="121">
        <f>+SUM(K31,T31)</f>
        <v>195970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 t="s">
        <v>19</v>
      </c>
      <c r="B32" s="120" t="s">
        <v>333</v>
      </c>
      <c r="C32" s="119" t="s">
        <v>334</v>
      </c>
      <c r="D32" s="121">
        <f>SUM(E32,+L32)</f>
        <v>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f>SUM(N32,+U32)</f>
        <v>176302</v>
      </c>
      <c r="N32" s="121">
        <f>+SUM(O32:R32,T32)</f>
        <v>174036</v>
      </c>
      <c r="O32" s="121">
        <v>20383</v>
      </c>
      <c r="P32" s="121">
        <v>0</v>
      </c>
      <c r="Q32" s="121">
        <v>138800</v>
      </c>
      <c r="R32" s="121">
        <v>14853</v>
      </c>
      <c r="S32" s="121">
        <v>146170</v>
      </c>
      <c r="T32" s="121">
        <v>0</v>
      </c>
      <c r="U32" s="121">
        <v>2266</v>
      </c>
      <c r="V32" s="121">
        <f>+SUM(D32,M32)</f>
        <v>176302</v>
      </c>
      <c r="W32" s="121">
        <f>+SUM(E32,N32)</f>
        <v>174036</v>
      </c>
      <c r="X32" s="121">
        <f>+SUM(F32,O32)</f>
        <v>20383</v>
      </c>
      <c r="Y32" s="121">
        <f>+SUM(G32,P32)</f>
        <v>0</v>
      </c>
      <c r="Z32" s="121">
        <f>+SUM(H32,Q32)</f>
        <v>138800</v>
      </c>
      <c r="AA32" s="121">
        <f>+SUM(I32,R32)</f>
        <v>14853</v>
      </c>
      <c r="AB32" s="121">
        <f>+SUM(J32,S32)</f>
        <v>146170</v>
      </c>
      <c r="AC32" s="121">
        <f>+SUM(K32,T32)</f>
        <v>0</v>
      </c>
      <c r="AD32" s="121">
        <f>+SUM(L32,U32)</f>
        <v>2266</v>
      </c>
      <c r="AE32" s="209" t="s">
        <v>326</v>
      </c>
      <c r="AF32" s="208"/>
    </row>
    <row r="33" spans="1:32" s="136" customFormat="1" ht="13.5" customHeight="1" x14ac:dyDescent="0.15">
      <c r="A33" s="119" t="s">
        <v>19</v>
      </c>
      <c r="B33" s="120" t="s">
        <v>341</v>
      </c>
      <c r="C33" s="119" t="s">
        <v>342</v>
      </c>
      <c r="D33" s="121">
        <f>SUM(E33,+L33)</f>
        <v>538390</v>
      </c>
      <c r="E33" s="121">
        <f>+SUM(F33:I33,K33)</f>
        <v>538390</v>
      </c>
      <c r="F33" s="121">
        <v>489653</v>
      </c>
      <c r="G33" s="121">
        <v>0</v>
      </c>
      <c r="H33" s="121">
        <v>0</v>
      </c>
      <c r="I33" s="121">
        <v>5604</v>
      </c>
      <c r="J33" s="121">
        <v>1730515</v>
      </c>
      <c r="K33" s="121">
        <v>43133</v>
      </c>
      <c r="L33" s="121">
        <v>0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538390</v>
      </c>
      <c r="W33" s="121">
        <f>+SUM(E33,N33)</f>
        <v>538390</v>
      </c>
      <c r="X33" s="121">
        <f>+SUM(F33,O33)</f>
        <v>489653</v>
      </c>
      <c r="Y33" s="121">
        <f>+SUM(G33,P33)</f>
        <v>0</v>
      </c>
      <c r="Z33" s="121">
        <f>+SUM(H33,Q33)</f>
        <v>0</v>
      </c>
      <c r="AA33" s="121">
        <f>+SUM(I33,R33)</f>
        <v>5604</v>
      </c>
      <c r="AB33" s="121">
        <f>+SUM(J33,S33)</f>
        <v>1730515</v>
      </c>
      <c r="AC33" s="121">
        <f>+SUM(K33,T33)</f>
        <v>43133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 t="s">
        <v>19</v>
      </c>
      <c r="B34" s="120" t="s">
        <v>329</v>
      </c>
      <c r="C34" s="119" t="s">
        <v>330</v>
      </c>
      <c r="D34" s="121">
        <f>SUM(E34,+L34)</f>
        <v>283485</v>
      </c>
      <c r="E34" s="121">
        <f>+SUM(F34:I34,K34)</f>
        <v>283485</v>
      </c>
      <c r="F34" s="121">
        <v>0</v>
      </c>
      <c r="G34" s="121">
        <v>0</v>
      </c>
      <c r="H34" s="121">
        <v>0</v>
      </c>
      <c r="I34" s="121">
        <v>0</v>
      </c>
      <c r="J34" s="121">
        <v>499608</v>
      </c>
      <c r="K34" s="121">
        <v>283485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283485</v>
      </c>
      <c r="W34" s="121">
        <f>+SUM(E34,N34)</f>
        <v>283485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499608</v>
      </c>
      <c r="AC34" s="121">
        <f>+SUM(K34,T34)</f>
        <v>283485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275</v>
      </c>
      <c r="D7" s="140">
        <f>+SUM(E7,J7)</f>
        <v>12243506</v>
      </c>
      <c r="E7" s="140">
        <f>+SUM(F7:I7)</f>
        <v>12171344</v>
      </c>
      <c r="F7" s="140">
        <f t="shared" ref="F7:K7" si="0">SUM(F$8:F$257)</f>
        <v>0</v>
      </c>
      <c r="G7" s="140">
        <f t="shared" si="0"/>
        <v>11291691</v>
      </c>
      <c r="H7" s="140">
        <f t="shared" si="0"/>
        <v>637118</v>
      </c>
      <c r="I7" s="140">
        <f t="shared" si="0"/>
        <v>242535</v>
      </c>
      <c r="J7" s="140">
        <f t="shared" si="0"/>
        <v>72162</v>
      </c>
      <c r="K7" s="140">
        <f t="shared" si="0"/>
        <v>2776980</v>
      </c>
      <c r="L7" s="140">
        <f>+SUM(M7,R7,V7,W7,AC7)</f>
        <v>14049639</v>
      </c>
      <c r="M7" s="140">
        <f>+SUM(N7:Q7)</f>
        <v>3087956</v>
      </c>
      <c r="N7" s="140">
        <f>SUM(N$8:N$257)</f>
        <v>1269434</v>
      </c>
      <c r="O7" s="140">
        <f>SUM(O$8:O$257)</f>
        <v>768805</v>
      </c>
      <c r="P7" s="140">
        <f>SUM(P$8:P$257)</f>
        <v>910169</v>
      </c>
      <c r="Q7" s="140">
        <f>SUM(Q$8:Q$257)</f>
        <v>139548</v>
      </c>
      <c r="R7" s="140">
        <f>+SUM(S7:U7)</f>
        <v>3640279</v>
      </c>
      <c r="S7" s="140">
        <f>SUM(S$8:S$257)</f>
        <v>268991</v>
      </c>
      <c r="T7" s="140">
        <f>SUM(T$8:T$257)</f>
        <v>3008750</v>
      </c>
      <c r="U7" s="140">
        <f>SUM(U$8:U$257)</f>
        <v>362538</v>
      </c>
      <c r="V7" s="140">
        <f>SUM(V$8:V$257)</f>
        <v>55858</v>
      </c>
      <c r="W7" s="140">
        <f>+SUM(X7:AA7)</f>
        <v>7265103</v>
      </c>
      <c r="X7" s="140">
        <f t="shared" ref="X7:AD7" si="1">SUM(X$8:X$257)</f>
        <v>3305163</v>
      </c>
      <c r="Y7" s="140">
        <f t="shared" si="1"/>
        <v>3466892</v>
      </c>
      <c r="Z7" s="140">
        <f t="shared" si="1"/>
        <v>347647</v>
      </c>
      <c r="AA7" s="140">
        <f t="shared" si="1"/>
        <v>145401</v>
      </c>
      <c r="AB7" s="140">
        <f t="shared" si="1"/>
        <v>3284365</v>
      </c>
      <c r="AC7" s="140">
        <f t="shared" si="1"/>
        <v>443</v>
      </c>
      <c r="AD7" s="140">
        <f t="shared" si="1"/>
        <v>1110612</v>
      </c>
      <c r="AE7" s="140">
        <f>+SUM(D7,L7,AD7)</f>
        <v>27403757</v>
      </c>
      <c r="AF7" s="140">
        <f>+SUM(AG7,AL7)</f>
        <v>202434</v>
      </c>
      <c r="AG7" s="140">
        <f>+SUM(AH7:AK7)</f>
        <v>202434</v>
      </c>
      <c r="AH7" s="140">
        <f t="shared" ref="AH7:AM7" si="2">SUM(AH$8:AH$257)</f>
        <v>0</v>
      </c>
      <c r="AI7" s="140">
        <f t="shared" si="2"/>
        <v>202434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38381</v>
      </c>
      <c r="AN7" s="140">
        <f>+SUM(AO7,AT7,AX7,AY7,BE7)</f>
        <v>745516</v>
      </c>
      <c r="AO7" s="140">
        <f>+SUM(AP7:AS7)</f>
        <v>132533</v>
      </c>
      <c r="AP7" s="140">
        <f>SUM(AP$8:AP$257)</f>
        <v>85446</v>
      </c>
      <c r="AQ7" s="140">
        <f>SUM(AQ$8:AQ$257)</f>
        <v>0</v>
      </c>
      <c r="AR7" s="140">
        <f>SUM(AR$8:AR$257)</f>
        <v>47087</v>
      </c>
      <c r="AS7" s="140">
        <f>SUM(AS$8:AS$257)</f>
        <v>0</v>
      </c>
      <c r="AT7" s="140">
        <f>+SUM(AU7:AW7)</f>
        <v>284570</v>
      </c>
      <c r="AU7" s="140">
        <f>SUM(AU$8:AU$257)</f>
        <v>0</v>
      </c>
      <c r="AV7" s="140">
        <f>SUM(AV$8:AV$257)</f>
        <v>284570</v>
      </c>
      <c r="AW7" s="140">
        <f>SUM(AW$8:AW$257)</f>
        <v>0</v>
      </c>
      <c r="AX7" s="140">
        <f>SUM(AX$8:AX$257)</f>
        <v>0</v>
      </c>
      <c r="AY7" s="140">
        <f>+SUM(AZ7:BC7)</f>
        <v>313937</v>
      </c>
      <c r="AZ7" s="140">
        <f t="shared" ref="AZ7:BF7" si="3">SUM(AZ$8:AZ$257)</f>
        <v>0</v>
      </c>
      <c r="BA7" s="140">
        <f t="shared" si="3"/>
        <v>299391</v>
      </c>
      <c r="BB7" s="140">
        <f t="shared" si="3"/>
        <v>12476</v>
      </c>
      <c r="BC7" s="140">
        <f t="shared" si="3"/>
        <v>2070</v>
      </c>
      <c r="BD7" s="140">
        <f t="shared" si="3"/>
        <v>411018</v>
      </c>
      <c r="BE7" s="140">
        <f t="shared" si="3"/>
        <v>14476</v>
      </c>
      <c r="BF7" s="140">
        <f t="shared" si="3"/>
        <v>16305</v>
      </c>
      <c r="BG7" s="140">
        <f>+SUM(BF7,AN7,AF7)</f>
        <v>964255</v>
      </c>
      <c r="BH7" s="140">
        <f t="shared" ref="BH7:CI7" si="4">SUM(D7,AF7)</f>
        <v>12445940</v>
      </c>
      <c r="BI7" s="140">
        <f t="shared" si="4"/>
        <v>12373778</v>
      </c>
      <c r="BJ7" s="140">
        <f t="shared" si="4"/>
        <v>0</v>
      </c>
      <c r="BK7" s="140">
        <f t="shared" si="4"/>
        <v>11494125</v>
      </c>
      <c r="BL7" s="140">
        <f t="shared" si="4"/>
        <v>637118</v>
      </c>
      <c r="BM7" s="140">
        <f t="shared" si="4"/>
        <v>242535</v>
      </c>
      <c r="BN7" s="140">
        <f t="shared" si="4"/>
        <v>72162</v>
      </c>
      <c r="BO7" s="140">
        <f t="shared" si="4"/>
        <v>2815361</v>
      </c>
      <c r="BP7" s="140">
        <f t="shared" si="4"/>
        <v>14795155</v>
      </c>
      <c r="BQ7" s="140">
        <f t="shared" si="4"/>
        <v>3220489</v>
      </c>
      <c r="BR7" s="140">
        <f t="shared" si="4"/>
        <v>1354880</v>
      </c>
      <c r="BS7" s="140">
        <f t="shared" si="4"/>
        <v>768805</v>
      </c>
      <c r="BT7" s="140">
        <f t="shared" si="4"/>
        <v>957256</v>
      </c>
      <c r="BU7" s="140">
        <f t="shared" si="4"/>
        <v>139548</v>
      </c>
      <c r="BV7" s="140">
        <f t="shared" si="4"/>
        <v>3924849</v>
      </c>
      <c r="BW7" s="140">
        <f t="shared" si="4"/>
        <v>268991</v>
      </c>
      <c r="BX7" s="140">
        <f t="shared" si="4"/>
        <v>3293320</v>
      </c>
      <c r="BY7" s="140">
        <f t="shared" si="4"/>
        <v>362538</v>
      </c>
      <c r="BZ7" s="140">
        <f t="shared" si="4"/>
        <v>55858</v>
      </c>
      <c r="CA7" s="140">
        <f t="shared" si="4"/>
        <v>7579040</v>
      </c>
      <c r="CB7" s="140">
        <f t="shared" si="4"/>
        <v>3305163</v>
      </c>
      <c r="CC7" s="140">
        <f t="shared" si="4"/>
        <v>3766283</v>
      </c>
      <c r="CD7" s="140">
        <f t="shared" si="4"/>
        <v>360123</v>
      </c>
      <c r="CE7" s="140">
        <f t="shared" si="4"/>
        <v>147471</v>
      </c>
      <c r="CF7" s="140">
        <f t="shared" si="4"/>
        <v>3695383</v>
      </c>
      <c r="CG7" s="140">
        <f t="shared" si="4"/>
        <v>14919</v>
      </c>
      <c r="CH7" s="140">
        <f t="shared" si="4"/>
        <v>1126917</v>
      </c>
      <c r="CI7" s="140">
        <f t="shared" si="4"/>
        <v>28368012</v>
      </c>
    </row>
    <row r="8" spans="1:87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+SUM(E8,J8)</f>
        <v>137478</v>
      </c>
      <c r="E8" s="121">
        <f>+SUM(F8:I8)</f>
        <v>137478</v>
      </c>
      <c r="F8" s="121">
        <v>0</v>
      </c>
      <c r="G8" s="121">
        <v>0</v>
      </c>
      <c r="H8" s="121">
        <v>137478</v>
      </c>
      <c r="I8" s="121">
        <v>0</v>
      </c>
      <c r="J8" s="121">
        <v>0</v>
      </c>
      <c r="K8" s="121">
        <v>0</v>
      </c>
      <c r="L8" s="121">
        <f>+SUM(M8,R8,V8,W8,AC8)</f>
        <v>4308992</v>
      </c>
      <c r="M8" s="121">
        <f>+SUM(N8:Q8)</f>
        <v>1698872</v>
      </c>
      <c r="N8" s="121">
        <v>550296</v>
      </c>
      <c r="O8" s="121">
        <v>768805</v>
      </c>
      <c r="P8" s="121">
        <v>318168</v>
      </c>
      <c r="Q8" s="121">
        <v>61603</v>
      </c>
      <c r="R8" s="121">
        <f>+SUM(S8:U8)</f>
        <v>1030885</v>
      </c>
      <c r="S8" s="121">
        <v>102884</v>
      </c>
      <c r="T8" s="121">
        <v>750907</v>
      </c>
      <c r="U8" s="121">
        <v>177094</v>
      </c>
      <c r="V8" s="121">
        <v>48209</v>
      </c>
      <c r="W8" s="121">
        <f>+SUM(X8:AA8)</f>
        <v>1531026</v>
      </c>
      <c r="X8" s="121">
        <v>1146209</v>
      </c>
      <c r="Y8" s="121">
        <v>187610</v>
      </c>
      <c r="Z8" s="121">
        <v>197207</v>
      </c>
      <c r="AA8" s="121">
        <v>0</v>
      </c>
      <c r="AB8" s="121">
        <v>0</v>
      </c>
      <c r="AC8" s="121">
        <v>0</v>
      </c>
      <c r="AD8" s="121">
        <v>767511</v>
      </c>
      <c r="AE8" s="121">
        <f>+SUM(D8,L8,AD8)</f>
        <v>5213981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39688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8563</v>
      </c>
      <c r="AU8" s="121">
        <v>0</v>
      </c>
      <c r="AV8" s="121">
        <v>8563</v>
      </c>
      <c r="AW8" s="121">
        <v>0</v>
      </c>
      <c r="AX8" s="121">
        <v>0</v>
      </c>
      <c r="AY8" s="121">
        <f>+SUM(AZ8:BC8)</f>
        <v>31125</v>
      </c>
      <c r="AZ8" s="121">
        <v>0</v>
      </c>
      <c r="BA8" s="121">
        <v>31125</v>
      </c>
      <c r="BB8" s="121">
        <v>0</v>
      </c>
      <c r="BC8" s="121">
        <v>0</v>
      </c>
      <c r="BD8" s="121">
        <v>0</v>
      </c>
      <c r="BE8" s="121">
        <v>0</v>
      </c>
      <c r="BF8" s="121">
        <v>2956</v>
      </c>
      <c r="BG8" s="121">
        <f>+SUM(BF8,AN8,AF8)</f>
        <v>42644</v>
      </c>
      <c r="BH8" s="121">
        <f>SUM(D8,AF8)</f>
        <v>137478</v>
      </c>
      <c r="BI8" s="121">
        <f>SUM(E8,AG8)</f>
        <v>137478</v>
      </c>
      <c r="BJ8" s="121">
        <f>SUM(F8,AH8)</f>
        <v>0</v>
      </c>
      <c r="BK8" s="121">
        <f>SUM(G8,AI8)</f>
        <v>0</v>
      </c>
      <c r="BL8" s="121">
        <f>SUM(H8,AJ8)</f>
        <v>137478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4348680</v>
      </c>
      <c r="BQ8" s="121">
        <f>SUM(M8,AO8)</f>
        <v>1698872</v>
      </c>
      <c r="BR8" s="121">
        <f>SUM(N8,AP8)</f>
        <v>550296</v>
      </c>
      <c r="BS8" s="121">
        <f>SUM(O8,AQ8)</f>
        <v>768805</v>
      </c>
      <c r="BT8" s="121">
        <f>SUM(P8,AR8)</f>
        <v>318168</v>
      </c>
      <c r="BU8" s="121">
        <f>SUM(Q8,AS8)</f>
        <v>61603</v>
      </c>
      <c r="BV8" s="121">
        <f>SUM(R8,AT8)</f>
        <v>1039448</v>
      </c>
      <c r="BW8" s="121">
        <f>SUM(S8,AU8)</f>
        <v>102884</v>
      </c>
      <c r="BX8" s="121">
        <f>SUM(T8,AV8)</f>
        <v>759470</v>
      </c>
      <c r="BY8" s="121">
        <f>SUM(U8,AW8)</f>
        <v>177094</v>
      </c>
      <c r="BZ8" s="121">
        <f>SUM(V8,AX8)</f>
        <v>48209</v>
      </c>
      <c r="CA8" s="121">
        <f>SUM(W8,AY8)</f>
        <v>1562151</v>
      </c>
      <c r="CB8" s="121">
        <f>SUM(X8,AZ8)</f>
        <v>1146209</v>
      </c>
      <c r="CC8" s="121">
        <f>SUM(Y8,BA8)</f>
        <v>218735</v>
      </c>
      <c r="CD8" s="121">
        <f>SUM(Z8,BB8)</f>
        <v>197207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770467</v>
      </c>
      <c r="CI8" s="121">
        <f>SUM(AE8,BG8)</f>
        <v>5256625</v>
      </c>
    </row>
    <row r="9" spans="1:87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+SUM(E9,J9)</f>
        <v>2314923</v>
      </c>
      <c r="E9" s="121">
        <f>+SUM(F9:I9)</f>
        <v>2314923</v>
      </c>
      <c r="F9" s="121">
        <v>0</v>
      </c>
      <c r="G9" s="121">
        <v>2301357</v>
      </c>
      <c r="H9" s="121">
        <v>13566</v>
      </c>
      <c r="I9" s="121">
        <v>0</v>
      </c>
      <c r="J9" s="121">
        <v>0</v>
      </c>
      <c r="K9" s="121">
        <v>0</v>
      </c>
      <c r="L9" s="121">
        <f>+SUM(M9,R9,V9,W9,AC9)</f>
        <v>658027</v>
      </c>
      <c r="M9" s="121">
        <f>+SUM(N9:Q9)</f>
        <v>185502</v>
      </c>
      <c r="N9" s="121">
        <v>66858</v>
      </c>
      <c r="O9" s="121">
        <v>0</v>
      </c>
      <c r="P9" s="121">
        <v>103320</v>
      </c>
      <c r="Q9" s="121">
        <v>15324</v>
      </c>
      <c r="R9" s="121">
        <f>+SUM(S9:U9)</f>
        <v>284939</v>
      </c>
      <c r="S9" s="121">
        <v>7982</v>
      </c>
      <c r="T9" s="121">
        <v>264036</v>
      </c>
      <c r="U9" s="121">
        <v>12921</v>
      </c>
      <c r="V9" s="121">
        <v>0</v>
      </c>
      <c r="W9" s="121">
        <f>+SUM(X9:AA9)</f>
        <v>187585</v>
      </c>
      <c r="X9" s="121">
        <v>132305</v>
      </c>
      <c r="Y9" s="121">
        <v>52581</v>
      </c>
      <c r="Z9" s="121">
        <v>2699</v>
      </c>
      <c r="AA9" s="121">
        <v>0</v>
      </c>
      <c r="AB9" s="121">
        <v>98232</v>
      </c>
      <c r="AC9" s="121">
        <v>1</v>
      </c>
      <c r="AD9" s="121">
        <v>0</v>
      </c>
      <c r="AE9" s="121">
        <f>+SUM(D9,L9,AD9)</f>
        <v>2972950</v>
      </c>
      <c r="AF9" s="121">
        <f>+SUM(AG9,AL9)</f>
        <v>4871</v>
      </c>
      <c r="AG9" s="121">
        <f>+SUM(AH9:AK9)</f>
        <v>4871</v>
      </c>
      <c r="AH9" s="121">
        <v>0</v>
      </c>
      <c r="AI9" s="121">
        <v>4871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109521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76853</v>
      </c>
      <c r="AU9" s="121">
        <v>0</v>
      </c>
      <c r="AV9" s="121">
        <v>76853</v>
      </c>
      <c r="AW9" s="121">
        <v>0</v>
      </c>
      <c r="AX9" s="121">
        <v>0</v>
      </c>
      <c r="AY9" s="121">
        <f>+SUM(AZ9:BC9)</f>
        <v>32668</v>
      </c>
      <c r="AZ9" s="121">
        <v>0</v>
      </c>
      <c r="BA9" s="121">
        <v>32668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114392</v>
      </c>
      <c r="BH9" s="121">
        <f>SUM(D9,AF9)</f>
        <v>2319794</v>
      </c>
      <c r="BI9" s="121">
        <f>SUM(E9,AG9)</f>
        <v>2319794</v>
      </c>
      <c r="BJ9" s="121">
        <f>SUM(F9,AH9)</f>
        <v>0</v>
      </c>
      <c r="BK9" s="121">
        <f>SUM(G9,AI9)</f>
        <v>2306228</v>
      </c>
      <c r="BL9" s="121">
        <f>SUM(H9,AJ9)</f>
        <v>13566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767548</v>
      </c>
      <c r="BQ9" s="121">
        <f>SUM(M9,AO9)</f>
        <v>185502</v>
      </c>
      <c r="BR9" s="121">
        <f>SUM(N9,AP9)</f>
        <v>66858</v>
      </c>
      <c r="BS9" s="121">
        <f>SUM(O9,AQ9)</f>
        <v>0</v>
      </c>
      <c r="BT9" s="121">
        <f>SUM(P9,AR9)</f>
        <v>103320</v>
      </c>
      <c r="BU9" s="121">
        <f>SUM(Q9,AS9)</f>
        <v>15324</v>
      </c>
      <c r="BV9" s="121">
        <f>SUM(R9,AT9)</f>
        <v>361792</v>
      </c>
      <c r="BW9" s="121">
        <f>SUM(S9,AU9)</f>
        <v>7982</v>
      </c>
      <c r="BX9" s="121">
        <f>SUM(T9,AV9)</f>
        <v>340889</v>
      </c>
      <c r="BY9" s="121">
        <f>SUM(U9,AW9)</f>
        <v>12921</v>
      </c>
      <c r="BZ9" s="121">
        <f>SUM(V9,AX9)</f>
        <v>0</v>
      </c>
      <c r="CA9" s="121">
        <f>SUM(W9,AY9)</f>
        <v>220253</v>
      </c>
      <c r="CB9" s="121">
        <f>SUM(X9,AZ9)</f>
        <v>132305</v>
      </c>
      <c r="CC9" s="121">
        <f>SUM(Y9,BA9)</f>
        <v>85249</v>
      </c>
      <c r="CD9" s="121">
        <f>SUM(Z9,BB9)</f>
        <v>2699</v>
      </c>
      <c r="CE9" s="121">
        <f>SUM(AA9,BC9)</f>
        <v>0</v>
      </c>
      <c r="CF9" s="121">
        <f>SUM(AB9,BD9)</f>
        <v>98232</v>
      </c>
      <c r="CG9" s="121">
        <f>SUM(AC9,BE9)</f>
        <v>1</v>
      </c>
      <c r="CH9" s="121">
        <f>SUM(AD9,BF9)</f>
        <v>0</v>
      </c>
      <c r="CI9" s="121">
        <f>SUM(AE9,BG9)</f>
        <v>3087342</v>
      </c>
    </row>
    <row r="10" spans="1:87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+SUM(E10,J10)</f>
        <v>20790</v>
      </c>
      <c r="E10" s="121">
        <f>+SUM(F10:I10)</f>
        <v>20790</v>
      </c>
      <c r="F10" s="121">
        <v>0</v>
      </c>
      <c r="G10" s="121">
        <v>5390</v>
      </c>
      <c r="H10" s="121">
        <v>15400</v>
      </c>
      <c r="I10" s="121">
        <v>0</v>
      </c>
      <c r="J10" s="121">
        <v>0</v>
      </c>
      <c r="K10" s="121">
        <v>0</v>
      </c>
      <c r="L10" s="121">
        <f>+SUM(M10,R10,V10,W10,AC10)</f>
        <v>1001391</v>
      </c>
      <c r="M10" s="121">
        <f>+SUM(N10:Q10)</f>
        <v>49402</v>
      </c>
      <c r="N10" s="121">
        <v>49402</v>
      </c>
      <c r="O10" s="121">
        <v>0</v>
      </c>
      <c r="P10" s="121">
        <v>0</v>
      </c>
      <c r="Q10" s="121">
        <v>0</v>
      </c>
      <c r="R10" s="121">
        <f>+SUM(S10:U10)</f>
        <v>195718</v>
      </c>
      <c r="S10" s="121">
        <v>0</v>
      </c>
      <c r="T10" s="121">
        <v>182698</v>
      </c>
      <c r="U10" s="121">
        <v>13020</v>
      </c>
      <c r="V10" s="121">
        <v>0</v>
      </c>
      <c r="W10" s="121">
        <f>+SUM(X10:AA10)</f>
        <v>756271</v>
      </c>
      <c r="X10" s="121">
        <v>183474</v>
      </c>
      <c r="Y10" s="121">
        <v>555662</v>
      </c>
      <c r="Z10" s="121">
        <v>15441</v>
      </c>
      <c r="AA10" s="121">
        <v>1694</v>
      </c>
      <c r="AB10" s="121">
        <v>0</v>
      </c>
      <c r="AC10" s="121">
        <v>0</v>
      </c>
      <c r="AD10" s="121">
        <v>0</v>
      </c>
      <c r="AE10" s="121">
        <f>+SUM(D10,L10,AD10)</f>
        <v>1022181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19582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54994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20790</v>
      </c>
      <c r="BI10" s="121">
        <f>SUM(E10,AG10)</f>
        <v>20790</v>
      </c>
      <c r="BJ10" s="121">
        <f>SUM(F10,AH10)</f>
        <v>0</v>
      </c>
      <c r="BK10" s="121">
        <f>SUM(G10,AI10)</f>
        <v>5390</v>
      </c>
      <c r="BL10" s="121">
        <f>SUM(H10,AJ10)</f>
        <v>15400</v>
      </c>
      <c r="BM10" s="121">
        <f>SUM(I10,AK10)</f>
        <v>0</v>
      </c>
      <c r="BN10" s="121">
        <f>SUM(J10,AL10)</f>
        <v>0</v>
      </c>
      <c r="BO10" s="121">
        <f>SUM(K10,AM10)</f>
        <v>19582</v>
      </c>
      <c r="BP10" s="121">
        <f>SUM(L10,AN10)</f>
        <v>1001391</v>
      </c>
      <c r="BQ10" s="121">
        <f>SUM(M10,AO10)</f>
        <v>49402</v>
      </c>
      <c r="BR10" s="121">
        <f>SUM(N10,AP10)</f>
        <v>49402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195718</v>
      </c>
      <c r="BW10" s="121">
        <f>SUM(S10,AU10)</f>
        <v>0</v>
      </c>
      <c r="BX10" s="121">
        <f>SUM(T10,AV10)</f>
        <v>182698</v>
      </c>
      <c r="BY10" s="121">
        <f>SUM(U10,AW10)</f>
        <v>13020</v>
      </c>
      <c r="BZ10" s="121">
        <f>SUM(V10,AX10)</f>
        <v>0</v>
      </c>
      <c r="CA10" s="121">
        <f>SUM(W10,AY10)</f>
        <v>756271</v>
      </c>
      <c r="CB10" s="121">
        <f>SUM(X10,AZ10)</f>
        <v>183474</v>
      </c>
      <c r="CC10" s="121">
        <f>SUM(Y10,BA10)</f>
        <v>555662</v>
      </c>
      <c r="CD10" s="121">
        <f>SUM(Z10,BB10)</f>
        <v>15441</v>
      </c>
      <c r="CE10" s="121">
        <f>SUM(AA10,BC10)</f>
        <v>1694</v>
      </c>
      <c r="CF10" s="121">
        <f>SUM(AB10,BD10)</f>
        <v>54994</v>
      </c>
      <c r="CG10" s="121">
        <f>SUM(AC10,BE10)</f>
        <v>0</v>
      </c>
      <c r="CH10" s="121">
        <f>SUM(AD10,BF10)</f>
        <v>0</v>
      </c>
      <c r="CI10" s="121">
        <f>SUM(AE10,BG10)</f>
        <v>1022181</v>
      </c>
    </row>
    <row r="11" spans="1:87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1028845</v>
      </c>
      <c r="L11" s="121">
        <f>+SUM(M11,R11,V11,W11,AC11)</f>
        <v>440987</v>
      </c>
      <c r="M11" s="121">
        <f>+SUM(N11:Q11)</f>
        <v>85074</v>
      </c>
      <c r="N11" s="121">
        <v>8608</v>
      </c>
      <c r="O11" s="121">
        <v>0</v>
      </c>
      <c r="P11" s="121">
        <v>54284</v>
      </c>
      <c r="Q11" s="121">
        <v>22182</v>
      </c>
      <c r="R11" s="121">
        <f>+SUM(S11:U11)</f>
        <v>115258</v>
      </c>
      <c r="S11" s="121">
        <v>0</v>
      </c>
      <c r="T11" s="121">
        <v>108177</v>
      </c>
      <c r="U11" s="121">
        <v>7081</v>
      </c>
      <c r="V11" s="121">
        <v>0</v>
      </c>
      <c r="W11" s="121">
        <f>+SUM(X11:AA11)</f>
        <v>240655</v>
      </c>
      <c r="X11" s="121">
        <v>194645</v>
      </c>
      <c r="Y11" s="121">
        <v>27939</v>
      </c>
      <c r="Z11" s="121">
        <v>2877</v>
      </c>
      <c r="AA11" s="121">
        <v>15194</v>
      </c>
      <c r="AB11" s="121">
        <v>236274</v>
      </c>
      <c r="AC11" s="121">
        <v>0</v>
      </c>
      <c r="AD11" s="121">
        <v>0</v>
      </c>
      <c r="AE11" s="121">
        <f>+SUM(D11,L11,AD11)</f>
        <v>440987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42636</v>
      </c>
      <c r="AO11" s="121">
        <f>+SUM(AP11:AS11)</f>
        <v>6856</v>
      </c>
      <c r="AP11" s="121">
        <v>0</v>
      </c>
      <c r="AQ11" s="121">
        <v>0</v>
      </c>
      <c r="AR11" s="121">
        <v>6856</v>
      </c>
      <c r="AS11" s="121">
        <v>0</v>
      </c>
      <c r="AT11" s="121">
        <f>+SUM(AU11:AW11)</f>
        <v>15247</v>
      </c>
      <c r="AU11" s="121">
        <v>0</v>
      </c>
      <c r="AV11" s="121">
        <v>15247</v>
      </c>
      <c r="AW11" s="121">
        <v>0</v>
      </c>
      <c r="AX11" s="121">
        <v>0</v>
      </c>
      <c r="AY11" s="121">
        <f>+SUM(AZ11:BC11)</f>
        <v>20533</v>
      </c>
      <c r="AZ11" s="121">
        <v>0</v>
      </c>
      <c r="BA11" s="121">
        <v>20533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42636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1028845</v>
      </c>
      <c r="BP11" s="121">
        <f>SUM(L11,AN11)</f>
        <v>483623</v>
      </c>
      <c r="BQ11" s="121">
        <f>SUM(M11,AO11)</f>
        <v>91930</v>
      </c>
      <c r="BR11" s="121">
        <f>SUM(N11,AP11)</f>
        <v>8608</v>
      </c>
      <c r="BS11" s="121">
        <f>SUM(O11,AQ11)</f>
        <v>0</v>
      </c>
      <c r="BT11" s="121">
        <f>SUM(P11,AR11)</f>
        <v>61140</v>
      </c>
      <c r="BU11" s="121">
        <f>SUM(Q11,AS11)</f>
        <v>22182</v>
      </c>
      <c r="BV11" s="121">
        <f>SUM(R11,AT11)</f>
        <v>130505</v>
      </c>
      <c r="BW11" s="121">
        <f>SUM(S11,AU11)</f>
        <v>0</v>
      </c>
      <c r="BX11" s="121">
        <f>SUM(T11,AV11)</f>
        <v>123424</v>
      </c>
      <c r="BY11" s="121">
        <f>SUM(U11,AW11)</f>
        <v>7081</v>
      </c>
      <c r="BZ11" s="121">
        <f>SUM(V11,AX11)</f>
        <v>0</v>
      </c>
      <c r="CA11" s="121">
        <f>SUM(W11,AY11)</f>
        <v>261188</v>
      </c>
      <c r="CB11" s="121">
        <f>SUM(X11,AZ11)</f>
        <v>194645</v>
      </c>
      <c r="CC11" s="121">
        <f>SUM(Y11,BA11)</f>
        <v>48472</v>
      </c>
      <c r="CD11" s="121">
        <f>SUM(Z11,BB11)</f>
        <v>2877</v>
      </c>
      <c r="CE11" s="121">
        <f>SUM(AA11,BC11)</f>
        <v>15194</v>
      </c>
      <c r="CF11" s="121">
        <f>SUM(AB11,BD11)</f>
        <v>236274</v>
      </c>
      <c r="CG11" s="121">
        <f>SUM(AC11,BE11)</f>
        <v>0</v>
      </c>
      <c r="CH11" s="121">
        <f>SUM(AD11,BF11)</f>
        <v>0</v>
      </c>
      <c r="CI11" s="121">
        <f>SUM(AE11,BG11)</f>
        <v>483623</v>
      </c>
    </row>
    <row r="12" spans="1:87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+SUM(E12,J12)</f>
        <v>446270</v>
      </c>
      <c r="E12" s="121">
        <f>+SUM(F12:I12)</f>
        <v>446270</v>
      </c>
      <c r="F12" s="121">
        <v>0</v>
      </c>
      <c r="G12" s="121">
        <v>0</v>
      </c>
      <c r="H12" s="121">
        <v>446270</v>
      </c>
      <c r="I12" s="121">
        <v>0</v>
      </c>
      <c r="J12" s="121">
        <v>0</v>
      </c>
      <c r="K12" s="121">
        <v>588082</v>
      </c>
      <c r="L12" s="121">
        <f>+SUM(M12,R12,V12,W12,AC12)</f>
        <v>154525</v>
      </c>
      <c r="M12" s="121">
        <f>+SUM(N12:Q12)</f>
        <v>25911</v>
      </c>
      <c r="N12" s="121">
        <v>25911</v>
      </c>
      <c r="O12" s="121">
        <v>0</v>
      </c>
      <c r="P12" s="121">
        <v>0</v>
      </c>
      <c r="Q12" s="121">
        <v>0</v>
      </c>
      <c r="R12" s="121">
        <f>+SUM(S12:U12)</f>
        <v>25654</v>
      </c>
      <c r="S12" s="121">
        <v>0</v>
      </c>
      <c r="T12" s="121">
        <v>0</v>
      </c>
      <c r="U12" s="121">
        <v>25654</v>
      </c>
      <c r="V12" s="121">
        <v>0</v>
      </c>
      <c r="W12" s="121">
        <f>+SUM(X12:AA12)</f>
        <v>102960</v>
      </c>
      <c r="X12" s="121">
        <v>102960</v>
      </c>
      <c r="Y12" s="121">
        <v>0</v>
      </c>
      <c r="Z12" s="121">
        <v>0</v>
      </c>
      <c r="AA12" s="121">
        <v>0</v>
      </c>
      <c r="AB12" s="121">
        <v>202024</v>
      </c>
      <c r="AC12" s="121">
        <v>0</v>
      </c>
      <c r="AD12" s="121">
        <v>0</v>
      </c>
      <c r="AE12" s="121">
        <f>+SUM(D12,L12,AD12)</f>
        <v>600795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16340</v>
      </c>
      <c r="AO12" s="121">
        <f>+SUM(AP12:AS12)</f>
        <v>2275</v>
      </c>
      <c r="AP12" s="121">
        <v>2275</v>
      </c>
      <c r="AQ12" s="121">
        <v>0</v>
      </c>
      <c r="AR12" s="121">
        <v>0</v>
      </c>
      <c r="AS12" s="121">
        <v>0</v>
      </c>
      <c r="AT12" s="121">
        <f>+SUM(AU12:AW12)</f>
        <v>1111</v>
      </c>
      <c r="AU12" s="121">
        <v>0</v>
      </c>
      <c r="AV12" s="121">
        <v>1111</v>
      </c>
      <c r="AW12" s="121">
        <v>0</v>
      </c>
      <c r="AX12" s="121">
        <v>0</v>
      </c>
      <c r="AY12" s="121">
        <f>+SUM(AZ12:BC12)</f>
        <v>12954</v>
      </c>
      <c r="AZ12" s="121">
        <v>0</v>
      </c>
      <c r="BA12" s="121">
        <v>12954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16340</v>
      </c>
      <c r="BH12" s="121">
        <f>SUM(D12,AF12)</f>
        <v>446270</v>
      </c>
      <c r="BI12" s="121">
        <f>SUM(E12,AG12)</f>
        <v>446270</v>
      </c>
      <c r="BJ12" s="121">
        <f>SUM(F12,AH12)</f>
        <v>0</v>
      </c>
      <c r="BK12" s="121">
        <f>SUM(G12,AI12)</f>
        <v>0</v>
      </c>
      <c r="BL12" s="121">
        <f>SUM(H12,AJ12)</f>
        <v>446270</v>
      </c>
      <c r="BM12" s="121">
        <f>SUM(I12,AK12)</f>
        <v>0</v>
      </c>
      <c r="BN12" s="121">
        <f>SUM(J12,AL12)</f>
        <v>0</v>
      </c>
      <c r="BO12" s="121">
        <f>SUM(K12,AM12)</f>
        <v>588082</v>
      </c>
      <c r="BP12" s="121">
        <f>SUM(L12,AN12)</f>
        <v>170865</v>
      </c>
      <c r="BQ12" s="121">
        <f>SUM(M12,AO12)</f>
        <v>28186</v>
      </c>
      <c r="BR12" s="121">
        <f>SUM(N12,AP12)</f>
        <v>28186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26765</v>
      </c>
      <c r="BW12" s="121">
        <f>SUM(S12,AU12)</f>
        <v>0</v>
      </c>
      <c r="BX12" s="121">
        <f>SUM(T12,AV12)</f>
        <v>1111</v>
      </c>
      <c r="BY12" s="121">
        <f>SUM(U12,AW12)</f>
        <v>25654</v>
      </c>
      <c r="BZ12" s="121">
        <f>SUM(V12,AX12)</f>
        <v>0</v>
      </c>
      <c r="CA12" s="121">
        <f>SUM(W12,AY12)</f>
        <v>115914</v>
      </c>
      <c r="CB12" s="121">
        <f>SUM(X12,AZ12)</f>
        <v>102960</v>
      </c>
      <c r="CC12" s="121">
        <f>SUM(Y12,BA12)</f>
        <v>12954</v>
      </c>
      <c r="CD12" s="121">
        <f>SUM(Z12,BB12)</f>
        <v>0</v>
      </c>
      <c r="CE12" s="121">
        <f>SUM(AA12,BC12)</f>
        <v>0</v>
      </c>
      <c r="CF12" s="121">
        <f>SUM(AB12,BD12)</f>
        <v>202024</v>
      </c>
      <c r="CG12" s="121">
        <f>SUM(AC12,BE12)</f>
        <v>0</v>
      </c>
      <c r="CH12" s="121">
        <f>SUM(AD12,BF12)</f>
        <v>0</v>
      </c>
      <c r="CI12" s="121">
        <f>SUM(AE12,BG12)</f>
        <v>617135</v>
      </c>
    </row>
    <row r="13" spans="1:87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+SUM(E13,J13)</f>
        <v>1601079</v>
      </c>
      <c r="E13" s="121">
        <f>+SUM(F13:I13)</f>
        <v>1601079</v>
      </c>
      <c r="F13" s="121">
        <v>0</v>
      </c>
      <c r="G13" s="121">
        <v>1358544</v>
      </c>
      <c r="H13" s="121">
        <v>0</v>
      </c>
      <c r="I13" s="121">
        <v>242535</v>
      </c>
      <c r="J13" s="121">
        <v>0</v>
      </c>
      <c r="K13" s="121">
        <v>0</v>
      </c>
      <c r="L13" s="121">
        <f>+SUM(M13,R13,V13,W13,AC13)</f>
        <v>1036056</v>
      </c>
      <c r="M13" s="121">
        <f>+SUM(N13:Q13)</f>
        <v>51919</v>
      </c>
      <c r="N13" s="121">
        <v>41887</v>
      </c>
      <c r="O13" s="121">
        <v>0</v>
      </c>
      <c r="P13" s="121">
        <v>10032</v>
      </c>
      <c r="Q13" s="121">
        <v>0</v>
      </c>
      <c r="R13" s="121">
        <f>+SUM(S13:U13)</f>
        <v>161388</v>
      </c>
      <c r="S13" s="121">
        <v>0</v>
      </c>
      <c r="T13" s="121">
        <v>150690</v>
      </c>
      <c r="U13" s="121">
        <v>10698</v>
      </c>
      <c r="V13" s="121">
        <v>0</v>
      </c>
      <c r="W13" s="121">
        <f>+SUM(X13:AA13)</f>
        <v>822749</v>
      </c>
      <c r="X13" s="121">
        <v>420896</v>
      </c>
      <c r="Y13" s="121">
        <v>396109</v>
      </c>
      <c r="Z13" s="121">
        <v>5744</v>
      </c>
      <c r="AA13" s="121">
        <v>0</v>
      </c>
      <c r="AB13" s="121">
        <v>0</v>
      </c>
      <c r="AC13" s="121">
        <v>0</v>
      </c>
      <c r="AD13" s="121">
        <v>0</v>
      </c>
      <c r="AE13" s="121">
        <f>+SUM(D13,L13,AD13)</f>
        <v>2637135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18799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52795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1601079</v>
      </c>
      <c r="BI13" s="121">
        <f>SUM(E13,AG13)</f>
        <v>1601079</v>
      </c>
      <c r="BJ13" s="121">
        <f>SUM(F13,AH13)</f>
        <v>0</v>
      </c>
      <c r="BK13" s="121">
        <f>SUM(G13,AI13)</f>
        <v>1358544</v>
      </c>
      <c r="BL13" s="121">
        <f>SUM(H13,AJ13)</f>
        <v>0</v>
      </c>
      <c r="BM13" s="121">
        <f>SUM(I13,AK13)</f>
        <v>242535</v>
      </c>
      <c r="BN13" s="121">
        <f>SUM(J13,AL13)</f>
        <v>0</v>
      </c>
      <c r="BO13" s="121">
        <f>SUM(K13,AM13)</f>
        <v>18799</v>
      </c>
      <c r="BP13" s="121">
        <f>SUM(L13,AN13)</f>
        <v>1036056</v>
      </c>
      <c r="BQ13" s="121">
        <f>SUM(M13,AO13)</f>
        <v>51919</v>
      </c>
      <c r="BR13" s="121">
        <f>SUM(N13,AP13)</f>
        <v>41887</v>
      </c>
      <c r="BS13" s="121">
        <f>SUM(O13,AQ13)</f>
        <v>0</v>
      </c>
      <c r="BT13" s="121">
        <f>SUM(P13,AR13)</f>
        <v>10032</v>
      </c>
      <c r="BU13" s="121">
        <f>SUM(Q13,AS13)</f>
        <v>0</v>
      </c>
      <c r="BV13" s="121">
        <f>SUM(R13,AT13)</f>
        <v>161388</v>
      </c>
      <c r="BW13" s="121">
        <f>SUM(S13,AU13)</f>
        <v>0</v>
      </c>
      <c r="BX13" s="121">
        <f>SUM(T13,AV13)</f>
        <v>150690</v>
      </c>
      <c r="BY13" s="121">
        <f>SUM(U13,AW13)</f>
        <v>10698</v>
      </c>
      <c r="BZ13" s="121">
        <f>SUM(V13,AX13)</f>
        <v>0</v>
      </c>
      <c r="CA13" s="121">
        <f>SUM(W13,AY13)</f>
        <v>822749</v>
      </c>
      <c r="CB13" s="121">
        <f>SUM(X13,AZ13)</f>
        <v>420896</v>
      </c>
      <c r="CC13" s="121">
        <f>SUM(Y13,BA13)</f>
        <v>396109</v>
      </c>
      <c r="CD13" s="121">
        <f>SUM(Z13,BB13)</f>
        <v>5744</v>
      </c>
      <c r="CE13" s="121">
        <f>SUM(AA13,BC13)</f>
        <v>0</v>
      </c>
      <c r="CF13" s="121">
        <f>SUM(AB13,BD13)</f>
        <v>52795</v>
      </c>
      <c r="CG13" s="121">
        <f>SUM(AC13,BE13)</f>
        <v>0</v>
      </c>
      <c r="CH13" s="121">
        <f>SUM(AD13,BF13)</f>
        <v>0</v>
      </c>
      <c r="CI13" s="121">
        <f>SUM(AE13,BG13)</f>
        <v>2637135</v>
      </c>
    </row>
    <row r="14" spans="1:87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9510</v>
      </c>
      <c r="L14" s="121">
        <f>+SUM(M14,R14,V14,W14,AC14)</f>
        <v>76240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76240</v>
      </c>
      <c r="X14" s="121">
        <v>76240</v>
      </c>
      <c r="Y14" s="121">
        <v>0</v>
      </c>
      <c r="Z14" s="121">
        <v>0</v>
      </c>
      <c r="AA14" s="121">
        <v>0</v>
      </c>
      <c r="AB14" s="121">
        <v>330815</v>
      </c>
      <c r="AC14" s="121">
        <v>0</v>
      </c>
      <c r="AD14" s="121">
        <v>3416</v>
      </c>
      <c r="AE14" s="121">
        <f>+SUM(D14,L14,AD14)</f>
        <v>79656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34332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9510</v>
      </c>
      <c r="BP14" s="121">
        <f>SUM(L14,AN14)</f>
        <v>76240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76240</v>
      </c>
      <c r="CB14" s="121">
        <f>SUM(X14,AZ14)</f>
        <v>76240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365147</v>
      </c>
      <c r="CG14" s="121">
        <f>SUM(AC14,BE14)</f>
        <v>0</v>
      </c>
      <c r="CH14" s="121">
        <f>SUM(AD14,BF14)</f>
        <v>3416</v>
      </c>
      <c r="CI14" s="121">
        <f>SUM(AE14,BG14)</f>
        <v>79656</v>
      </c>
    </row>
    <row r="15" spans="1:87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17535</v>
      </c>
      <c r="L15" s="121">
        <f>+SUM(M15,R15,V15,W15,AC15)</f>
        <v>72449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72449</v>
      </c>
      <c r="X15" s="121">
        <v>72449</v>
      </c>
      <c r="Y15" s="121">
        <v>0</v>
      </c>
      <c r="Z15" s="121">
        <v>0</v>
      </c>
      <c r="AA15" s="121">
        <v>0</v>
      </c>
      <c r="AB15" s="121">
        <v>325437</v>
      </c>
      <c r="AC15" s="121">
        <v>0</v>
      </c>
      <c r="AD15" s="121">
        <v>0</v>
      </c>
      <c r="AE15" s="121">
        <f>+SUM(D15,L15,AD15)</f>
        <v>72449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16849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17535</v>
      </c>
      <c r="BP15" s="121">
        <f>SUM(L15,AN15)</f>
        <v>72449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72449</v>
      </c>
      <c r="CB15" s="121">
        <f>SUM(X15,AZ15)</f>
        <v>72449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342286</v>
      </c>
      <c r="CG15" s="121">
        <f>SUM(AC15,BE15)</f>
        <v>0</v>
      </c>
      <c r="CH15" s="121">
        <f>SUM(AD15,BF15)</f>
        <v>0</v>
      </c>
      <c r="CI15" s="121">
        <f>SUM(AE15,BG15)</f>
        <v>72449</v>
      </c>
    </row>
    <row r="16" spans="1:87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7059</v>
      </c>
      <c r="L16" s="121">
        <f>+SUM(M16,R16,V16,W16,AC16)</f>
        <v>400301</v>
      </c>
      <c r="M16" s="121">
        <f>+SUM(N16:Q16)</f>
        <v>20223</v>
      </c>
      <c r="N16" s="121">
        <v>20223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380078</v>
      </c>
      <c r="X16" s="121">
        <v>360867</v>
      </c>
      <c r="Y16" s="121">
        <v>18025</v>
      </c>
      <c r="Z16" s="121">
        <v>0</v>
      </c>
      <c r="AA16" s="121">
        <v>1186</v>
      </c>
      <c r="AB16" s="121">
        <v>398642</v>
      </c>
      <c r="AC16" s="121">
        <v>0</v>
      </c>
      <c r="AD16" s="121">
        <v>154835</v>
      </c>
      <c r="AE16" s="121">
        <f>+SUM(D16,L16,AD16)</f>
        <v>555136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79682</v>
      </c>
      <c r="BE16" s="121">
        <v>0</v>
      </c>
      <c r="BF16" s="121">
        <v>5450</v>
      </c>
      <c r="BG16" s="121">
        <f>+SUM(BF16,AN16,AF16)</f>
        <v>5450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7059</v>
      </c>
      <c r="BP16" s="121">
        <f>SUM(L16,AN16)</f>
        <v>400301</v>
      </c>
      <c r="BQ16" s="121">
        <f>SUM(M16,AO16)</f>
        <v>20223</v>
      </c>
      <c r="BR16" s="121">
        <f>SUM(N16,AP16)</f>
        <v>20223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380078</v>
      </c>
      <c r="CB16" s="121">
        <f>SUM(X16,AZ16)</f>
        <v>360867</v>
      </c>
      <c r="CC16" s="121">
        <f>SUM(Y16,BA16)</f>
        <v>18025</v>
      </c>
      <c r="CD16" s="121">
        <f>SUM(Z16,BB16)</f>
        <v>0</v>
      </c>
      <c r="CE16" s="121">
        <f>SUM(AA16,BC16)</f>
        <v>1186</v>
      </c>
      <c r="CF16" s="121">
        <f>SUM(AB16,BD16)</f>
        <v>478324</v>
      </c>
      <c r="CG16" s="121">
        <f>SUM(AC16,BE16)</f>
        <v>0</v>
      </c>
      <c r="CH16" s="121">
        <f>SUM(AD16,BF16)</f>
        <v>160285</v>
      </c>
      <c r="CI16" s="121">
        <f>SUM(AE16,BG16)</f>
        <v>560586</v>
      </c>
    </row>
    <row r="17" spans="1:87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506943</v>
      </c>
      <c r="M17" s="121">
        <f>+SUM(N17:Q17)</f>
        <v>156392</v>
      </c>
      <c r="N17" s="121">
        <v>38923</v>
      </c>
      <c r="O17" s="121">
        <v>0</v>
      </c>
      <c r="P17" s="121">
        <v>106625</v>
      </c>
      <c r="Q17" s="121">
        <v>10844</v>
      </c>
      <c r="R17" s="121">
        <f>+SUM(S17:U17)</f>
        <v>181003</v>
      </c>
      <c r="S17" s="121">
        <v>0</v>
      </c>
      <c r="T17" s="121">
        <v>162980</v>
      </c>
      <c r="U17" s="121">
        <v>18023</v>
      </c>
      <c r="V17" s="121">
        <v>0</v>
      </c>
      <c r="W17" s="121">
        <f>+SUM(X17:AA17)</f>
        <v>169548</v>
      </c>
      <c r="X17" s="121">
        <v>90535</v>
      </c>
      <c r="Y17" s="121">
        <v>28808</v>
      </c>
      <c r="Z17" s="121">
        <v>0</v>
      </c>
      <c r="AA17" s="121">
        <v>50205</v>
      </c>
      <c r="AB17" s="121">
        <v>0</v>
      </c>
      <c r="AC17" s="121">
        <v>0</v>
      </c>
      <c r="AD17" s="121">
        <v>43827</v>
      </c>
      <c r="AE17" s="121">
        <f>+SUM(D17,L17,AD17)</f>
        <v>550770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36137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506943</v>
      </c>
      <c r="BQ17" s="121">
        <f>SUM(M17,AO17)</f>
        <v>156392</v>
      </c>
      <c r="BR17" s="121">
        <f>SUM(N17,AP17)</f>
        <v>38923</v>
      </c>
      <c r="BS17" s="121">
        <f>SUM(O17,AQ17)</f>
        <v>0</v>
      </c>
      <c r="BT17" s="121">
        <f>SUM(P17,AR17)</f>
        <v>106625</v>
      </c>
      <c r="BU17" s="121">
        <f>SUM(Q17,AS17)</f>
        <v>10844</v>
      </c>
      <c r="BV17" s="121">
        <f>SUM(R17,AT17)</f>
        <v>181003</v>
      </c>
      <c r="BW17" s="121">
        <f>SUM(S17,AU17)</f>
        <v>0</v>
      </c>
      <c r="BX17" s="121">
        <f>SUM(T17,AV17)</f>
        <v>162980</v>
      </c>
      <c r="BY17" s="121">
        <f>SUM(U17,AW17)</f>
        <v>18023</v>
      </c>
      <c r="BZ17" s="121">
        <f>SUM(V17,AX17)</f>
        <v>0</v>
      </c>
      <c r="CA17" s="121">
        <f>SUM(W17,AY17)</f>
        <v>169548</v>
      </c>
      <c r="CB17" s="121">
        <f>SUM(X17,AZ17)</f>
        <v>90535</v>
      </c>
      <c r="CC17" s="121">
        <f>SUM(Y17,BA17)</f>
        <v>28808</v>
      </c>
      <c r="CD17" s="121">
        <f>SUM(Z17,BB17)</f>
        <v>0</v>
      </c>
      <c r="CE17" s="121">
        <f>SUM(AA17,BC17)</f>
        <v>50205</v>
      </c>
      <c r="CF17" s="121">
        <f>SUM(AB17,BD17)</f>
        <v>36137</v>
      </c>
      <c r="CG17" s="121">
        <f>SUM(AC17,BE17)</f>
        <v>0</v>
      </c>
      <c r="CH17" s="121">
        <f>SUM(AD17,BF17)</f>
        <v>43827</v>
      </c>
      <c r="CI17" s="121">
        <f>SUM(AE17,BG17)</f>
        <v>550770</v>
      </c>
    </row>
    <row r="18" spans="1:87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3570</v>
      </c>
      <c r="L18" s="121">
        <f>+SUM(M18,R18,V18,W18,AC18)</f>
        <v>168249</v>
      </c>
      <c r="M18" s="121">
        <f>+SUM(N18:Q18)</f>
        <v>19818</v>
      </c>
      <c r="N18" s="121">
        <v>19818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148431</v>
      </c>
      <c r="X18" s="121">
        <v>135190</v>
      </c>
      <c r="Y18" s="121">
        <v>5225</v>
      </c>
      <c r="Z18" s="121">
        <v>0</v>
      </c>
      <c r="AA18" s="121">
        <v>8016</v>
      </c>
      <c r="AB18" s="121">
        <v>201578</v>
      </c>
      <c r="AC18" s="121">
        <v>0</v>
      </c>
      <c r="AD18" s="121">
        <v>79143</v>
      </c>
      <c r="AE18" s="121">
        <f>+SUM(D18,L18,AD18)</f>
        <v>247392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33077</v>
      </c>
      <c r="BE18" s="121">
        <v>0</v>
      </c>
      <c r="BF18" s="121">
        <v>4694</v>
      </c>
      <c r="BG18" s="121">
        <f>+SUM(BF18,AN18,AF18)</f>
        <v>4694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3570</v>
      </c>
      <c r="BP18" s="121">
        <f>SUM(L18,AN18)</f>
        <v>168249</v>
      </c>
      <c r="BQ18" s="121">
        <f>SUM(M18,AO18)</f>
        <v>19818</v>
      </c>
      <c r="BR18" s="121">
        <f>SUM(N18,AP18)</f>
        <v>19818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148431</v>
      </c>
      <c r="CB18" s="121">
        <f>SUM(X18,AZ18)</f>
        <v>135190</v>
      </c>
      <c r="CC18" s="121">
        <f>SUM(Y18,BA18)</f>
        <v>5225</v>
      </c>
      <c r="CD18" s="121">
        <f>SUM(Z18,BB18)</f>
        <v>0</v>
      </c>
      <c r="CE18" s="121">
        <f>SUM(AA18,BC18)</f>
        <v>8016</v>
      </c>
      <c r="CF18" s="121">
        <f>SUM(AB18,BD18)</f>
        <v>234655</v>
      </c>
      <c r="CG18" s="121">
        <f>SUM(AC18,BE18)</f>
        <v>0</v>
      </c>
      <c r="CH18" s="121">
        <f>SUM(AD18,BF18)</f>
        <v>83837</v>
      </c>
      <c r="CI18" s="121">
        <f>SUM(AE18,BG18)</f>
        <v>252086</v>
      </c>
    </row>
    <row r="19" spans="1:87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605</v>
      </c>
      <c r="L19" s="121">
        <f>+SUM(M19,R19,V19,W19,AC19)</f>
        <v>28302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28302</v>
      </c>
      <c r="X19" s="121">
        <v>21032</v>
      </c>
      <c r="Y19" s="121">
        <v>0</v>
      </c>
      <c r="Z19" s="121">
        <v>0</v>
      </c>
      <c r="AA19" s="121">
        <v>7270</v>
      </c>
      <c r="AB19" s="121">
        <v>34154</v>
      </c>
      <c r="AC19" s="121">
        <v>0</v>
      </c>
      <c r="AD19" s="121">
        <v>12148</v>
      </c>
      <c r="AE19" s="121">
        <f>+SUM(D19,L19,AD19)</f>
        <v>40450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6254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605</v>
      </c>
      <c r="BP19" s="121">
        <f>SUM(L19,AN19)</f>
        <v>28302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28302</v>
      </c>
      <c r="CB19" s="121">
        <f>SUM(X19,AZ19)</f>
        <v>21032</v>
      </c>
      <c r="CC19" s="121">
        <f>SUM(Y19,BA19)</f>
        <v>0</v>
      </c>
      <c r="CD19" s="121">
        <f>SUM(Z19,BB19)</f>
        <v>0</v>
      </c>
      <c r="CE19" s="121">
        <f>SUM(AA19,BC19)</f>
        <v>7270</v>
      </c>
      <c r="CF19" s="121">
        <f>SUM(AB19,BD19)</f>
        <v>40408</v>
      </c>
      <c r="CG19" s="121">
        <f>SUM(AC19,BE19)</f>
        <v>0</v>
      </c>
      <c r="CH19" s="121">
        <f>SUM(AD19,BF19)</f>
        <v>12148</v>
      </c>
      <c r="CI19" s="121">
        <f>SUM(AE19,BG19)</f>
        <v>40450</v>
      </c>
    </row>
    <row r="20" spans="1:87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18180</v>
      </c>
      <c r="L20" s="121">
        <f>+SUM(M20,R20,V20,W20,AC20)</f>
        <v>60690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60690</v>
      </c>
      <c r="S20" s="121">
        <v>60690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320148</v>
      </c>
      <c r="AC20" s="121">
        <v>0</v>
      </c>
      <c r="AD20" s="121">
        <v>0</v>
      </c>
      <c r="AE20" s="121">
        <f>+SUM(D20,L20,AD20)</f>
        <v>60690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13203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18180</v>
      </c>
      <c r="BP20" s="121">
        <f>SUM(L20,AN20)</f>
        <v>60690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60690</v>
      </c>
      <c r="BW20" s="121">
        <f>SUM(S20,AU20)</f>
        <v>60690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333351</v>
      </c>
      <c r="CG20" s="121">
        <f>SUM(AC20,BE20)</f>
        <v>0</v>
      </c>
      <c r="CH20" s="121">
        <f>SUM(AD20,BF20)</f>
        <v>0</v>
      </c>
      <c r="CI20" s="121">
        <f>SUM(AE20,BG20)</f>
        <v>60690</v>
      </c>
    </row>
    <row r="21" spans="1:87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14285</v>
      </c>
      <c r="L21" s="121">
        <f>+SUM(M21,R21,V21,W21,AC21)</f>
        <v>57606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57606</v>
      </c>
      <c r="X21" s="121">
        <v>53902</v>
      </c>
      <c r="Y21" s="121">
        <v>0</v>
      </c>
      <c r="Z21" s="121">
        <v>0</v>
      </c>
      <c r="AA21" s="121">
        <v>3704</v>
      </c>
      <c r="AB21" s="121">
        <v>234798</v>
      </c>
      <c r="AC21" s="121">
        <v>0</v>
      </c>
      <c r="AD21" s="121">
        <v>0</v>
      </c>
      <c r="AE21" s="121">
        <f>+SUM(D21,L21,AD21)</f>
        <v>57606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4161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14285</v>
      </c>
      <c r="BP21" s="121">
        <f>SUM(L21,AN21)</f>
        <v>57606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57606</v>
      </c>
      <c r="CB21" s="121">
        <f>SUM(X21,AZ21)</f>
        <v>53902</v>
      </c>
      <c r="CC21" s="121">
        <f>SUM(Y21,BA21)</f>
        <v>0</v>
      </c>
      <c r="CD21" s="121">
        <f>SUM(Z21,BB21)</f>
        <v>0</v>
      </c>
      <c r="CE21" s="121">
        <f>SUM(AA21,BC21)</f>
        <v>3704</v>
      </c>
      <c r="CF21" s="121">
        <f>SUM(AB21,BD21)</f>
        <v>238959</v>
      </c>
      <c r="CG21" s="121">
        <f>SUM(AC21,BE21)</f>
        <v>0</v>
      </c>
      <c r="CH21" s="121">
        <f>SUM(AD21,BF21)</f>
        <v>0</v>
      </c>
      <c r="CI21" s="121">
        <f>SUM(AE21,BG21)</f>
        <v>57606</v>
      </c>
    </row>
    <row r="22" spans="1:87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+SUM(E22,J22)</f>
        <v>9254</v>
      </c>
      <c r="E22" s="121">
        <f>+SUM(F22:I22)</f>
        <v>1711</v>
      </c>
      <c r="F22" s="121">
        <v>0</v>
      </c>
      <c r="G22" s="121">
        <v>0</v>
      </c>
      <c r="H22" s="121">
        <v>1711</v>
      </c>
      <c r="I22" s="121">
        <v>0</v>
      </c>
      <c r="J22" s="121">
        <v>7543</v>
      </c>
      <c r="K22" s="121">
        <v>9254</v>
      </c>
      <c r="L22" s="121">
        <f>+SUM(M22,R22,V22,W22,AC22)</f>
        <v>148689</v>
      </c>
      <c r="M22" s="121">
        <f>+SUM(N22:Q22)</f>
        <v>13461</v>
      </c>
      <c r="N22" s="121">
        <v>13461</v>
      </c>
      <c r="O22" s="121">
        <v>0</v>
      </c>
      <c r="P22" s="121">
        <v>0</v>
      </c>
      <c r="Q22" s="121">
        <v>0</v>
      </c>
      <c r="R22" s="121">
        <f>+SUM(S22:U22)</f>
        <v>1701</v>
      </c>
      <c r="S22" s="121">
        <v>1701</v>
      </c>
      <c r="T22" s="121">
        <v>0</v>
      </c>
      <c r="U22" s="121">
        <v>0</v>
      </c>
      <c r="V22" s="121">
        <v>7649</v>
      </c>
      <c r="W22" s="121">
        <f>+SUM(X22:AA22)</f>
        <v>125878</v>
      </c>
      <c r="X22" s="121">
        <v>125878</v>
      </c>
      <c r="Y22" s="121">
        <v>0</v>
      </c>
      <c r="Z22" s="121">
        <v>0</v>
      </c>
      <c r="AA22" s="121">
        <v>0</v>
      </c>
      <c r="AB22" s="121">
        <v>320624</v>
      </c>
      <c r="AC22" s="121">
        <v>0</v>
      </c>
      <c r="AD22" s="121">
        <v>8064</v>
      </c>
      <c r="AE22" s="121">
        <f>+SUM(D22,L22,AD22)</f>
        <v>166007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59266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9254</v>
      </c>
      <c r="BI22" s="121">
        <f>SUM(E22,AG22)</f>
        <v>1711</v>
      </c>
      <c r="BJ22" s="121">
        <f>SUM(F22,AH22)</f>
        <v>0</v>
      </c>
      <c r="BK22" s="121">
        <f>SUM(G22,AI22)</f>
        <v>0</v>
      </c>
      <c r="BL22" s="121">
        <f>SUM(H22,AJ22)</f>
        <v>1711</v>
      </c>
      <c r="BM22" s="121">
        <f>SUM(I22,AK22)</f>
        <v>0</v>
      </c>
      <c r="BN22" s="121">
        <f>SUM(J22,AL22)</f>
        <v>7543</v>
      </c>
      <c r="BO22" s="121">
        <f>SUM(K22,AM22)</f>
        <v>9254</v>
      </c>
      <c r="BP22" s="121">
        <f>SUM(L22,AN22)</f>
        <v>148689</v>
      </c>
      <c r="BQ22" s="121">
        <f>SUM(M22,AO22)</f>
        <v>13461</v>
      </c>
      <c r="BR22" s="121">
        <f>SUM(N22,AP22)</f>
        <v>13461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1701</v>
      </c>
      <c r="BW22" s="121">
        <f>SUM(S22,AU22)</f>
        <v>1701</v>
      </c>
      <c r="BX22" s="121">
        <f>SUM(T22,AV22)</f>
        <v>0</v>
      </c>
      <c r="BY22" s="121">
        <f>SUM(U22,AW22)</f>
        <v>0</v>
      </c>
      <c r="BZ22" s="121">
        <f>SUM(V22,AX22)</f>
        <v>7649</v>
      </c>
      <c r="CA22" s="121">
        <f>SUM(W22,AY22)</f>
        <v>125878</v>
      </c>
      <c r="CB22" s="121">
        <f>SUM(X22,AZ22)</f>
        <v>125878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379890</v>
      </c>
      <c r="CG22" s="121">
        <f>SUM(AC22,BE22)</f>
        <v>0</v>
      </c>
      <c r="CH22" s="121">
        <f>SUM(AD22,BF22)</f>
        <v>8064</v>
      </c>
      <c r="CI22" s="121">
        <f>SUM(AE22,BG22)</f>
        <v>166007</v>
      </c>
    </row>
    <row r="23" spans="1:87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5805</v>
      </c>
      <c r="L23" s="121">
        <f>+SUM(M23,R23,V23,W23,AC23)</f>
        <v>52360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50326</v>
      </c>
      <c r="S23" s="121">
        <v>50326</v>
      </c>
      <c r="T23" s="121">
        <v>0</v>
      </c>
      <c r="U23" s="121">
        <v>0</v>
      </c>
      <c r="V23" s="121">
        <v>0</v>
      </c>
      <c r="W23" s="121">
        <f>+SUM(X23:AA23)</f>
        <v>2034</v>
      </c>
      <c r="X23" s="121">
        <v>0</v>
      </c>
      <c r="Y23" s="121">
        <v>0</v>
      </c>
      <c r="Z23" s="121">
        <v>0</v>
      </c>
      <c r="AA23" s="121">
        <v>2034</v>
      </c>
      <c r="AB23" s="121">
        <v>197537</v>
      </c>
      <c r="AC23" s="121">
        <v>0</v>
      </c>
      <c r="AD23" s="121">
        <v>0</v>
      </c>
      <c r="AE23" s="121">
        <f>+SUM(D23,L23,AD23)</f>
        <v>52360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20268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5805</v>
      </c>
      <c r="BP23" s="121">
        <f>SUM(L23,AN23)</f>
        <v>52360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50326</v>
      </c>
      <c r="BW23" s="121">
        <f>SUM(S23,AU23)</f>
        <v>50326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2034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2034</v>
      </c>
      <c r="CF23" s="121">
        <f>SUM(AB23,BD23)</f>
        <v>217805</v>
      </c>
      <c r="CG23" s="121">
        <f>SUM(AC23,BE23)</f>
        <v>0</v>
      </c>
      <c r="CH23" s="121">
        <f>SUM(AD23,BF23)</f>
        <v>0</v>
      </c>
      <c r="CI23" s="121">
        <f>SUM(AE23,BG23)</f>
        <v>52360</v>
      </c>
    </row>
    <row r="24" spans="1:87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240945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240503</v>
      </c>
      <c r="X24" s="121">
        <v>46915</v>
      </c>
      <c r="Y24" s="121">
        <v>174963</v>
      </c>
      <c r="Z24" s="121">
        <v>0</v>
      </c>
      <c r="AA24" s="121">
        <v>18625</v>
      </c>
      <c r="AB24" s="121">
        <v>28128</v>
      </c>
      <c r="AC24" s="121">
        <v>442</v>
      </c>
      <c r="AD24" s="121">
        <v>3827</v>
      </c>
      <c r="AE24" s="121">
        <f>+SUM(D24,L24,AD24)</f>
        <v>244772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38517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38517</v>
      </c>
      <c r="AZ24" s="121">
        <v>0</v>
      </c>
      <c r="BA24" s="121">
        <v>38517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38517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279462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279020</v>
      </c>
      <c r="CB24" s="121">
        <f>SUM(X24,AZ24)</f>
        <v>46915</v>
      </c>
      <c r="CC24" s="121">
        <f>SUM(Y24,BA24)</f>
        <v>213480</v>
      </c>
      <c r="CD24" s="121">
        <f>SUM(Z24,BB24)</f>
        <v>0</v>
      </c>
      <c r="CE24" s="121">
        <f>SUM(AA24,BC24)</f>
        <v>18625</v>
      </c>
      <c r="CF24" s="121">
        <f>SUM(AB24,BD24)</f>
        <v>28128</v>
      </c>
      <c r="CG24" s="121">
        <f>SUM(AC24,BE24)</f>
        <v>442</v>
      </c>
      <c r="CH24" s="121">
        <f>SUM(AD24,BF24)</f>
        <v>3827</v>
      </c>
      <c r="CI24" s="121">
        <f>SUM(AE24,BG24)</f>
        <v>283289</v>
      </c>
    </row>
    <row r="25" spans="1:87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342948</v>
      </c>
      <c r="L25" s="121">
        <f>+SUM(M25,R25,V25,W25,AC25)</f>
        <v>83103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83103</v>
      </c>
      <c r="S25" s="121">
        <v>45408</v>
      </c>
      <c r="T25" s="121">
        <v>37695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90801</v>
      </c>
      <c r="AC25" s="121">
        <v>0</v>
      </c>
      <c r="AD25" s="121">
        <v>0</v>
      </c>
      <c r="AE25" s="121">
        <f>+SUM(D25,L25,AD25)</f>
        <v>83103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5106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5106</v>
      </c>
      <c r="AU25" s="121">
        <v>0</v>
      </c>
      <c r="AV25" s="121">
        <v>5106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5106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342948</v>
      </c>
      <c r="BP25" s="121">
        <f>SUM(L25,AN25)</f>
        <v>88209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88209</v>
      </c>
      <c r="BW25" s="121">
        <f>SUM(S25,AU25)</f>
        <v>45408</v>
      </c>
      <c r="BX25" s="121">
        <f>SUM(T25,AV25)</f>
        <v>42801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90801</v>
      </c>
      <c r="CG25" s="121">
        <f>SUM(AC25,BE25)</f>
        <v>0</v>
      </c>
      <c r="CH25" s="121">
        <f>SUM(AD25,BF25)</f>
        <v>0</v>
      </c>
      <c r="CI25" s="121">
        <f>SUM(AE25,BG25)</f>
        <v>88209</v>
      </c>
    </row>
    <row r="26" spans="1:87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731302</v>
      </c>
      <c r="L26" s="121">
        <f>+SUM(M26,R26,V26,W26,AC26)</f>
        <v>198823</v>
      </c>
      <c r="M26" s="121">
        <f>+SUM(N26:Q26)</f>
        <v>31670</v>
      </c>
      <c r="N26" s="121">
        <v>23434</v>
      </c>
      <c r="O26" s="121">
        <v>0</v>
      </c>
      <c r="P26" s="121">
        <v>0</v>
      </c>
      <c r="Q26" s="121">
        <v>8236</v>
      </c>
      <c r="R26" s="121">
        <f>+SUM(S26:U26)</f>
        <v>20237</v>
      </c>
      <c r="S26" s="121">
        <v>0</v>
      </c>
      <c r="T26" s="121">
        <v>0</v>
      </c>
      <c r="U26" s="121">
        <v>20237</v>
      </c>
      <c r="V26" s="121">
        <v>0</v>
      </c>
      <c r="W26" s="121">
        <f>+SUM(X26:AA26)</f>
        <v>146916</v>
      </c>
      <c r="X26" s="121">
        <v>141666</v>
      </c>
      <c r="Y26" s="121">
        <v>0</v>
      </c>
      <c r="Z26" s="121">
        <v>5250</v>
      </c>
      <c r="AA26" s="121">
        <v>0</v>
      </c>
      <c r="AB26" s="121">
        <v>265173</v>
      </c>
      <c r="AC26" s="121">
        <v>0</v>
      </c>
      <c r="AD26" s="121">
        <v>86</v>
      </c>
      <c r="AE26" s="121">
        <f>+SUM(D26,L26,AD26)</f>
        <v>198909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58816</v>
      </c>
      <c r="AO26" s="121">
        <f>+SUM(AP26:AS26)</f>
        <v>13908</v>
      </c>
      <c r="AP26" s="121">
        <v>0</v>
      </c>
      <c r="AQ26" s="121">
        <v>0</v>
      </c>
      <c r="AR26" s="121">
        <v>13908</v>
      </c>
      <c r="AS26" s="121">
        <v>0</v>
      </c>
      <c r="AT26" s="121">
        <f>+SUM(AU26:AW26)</f>
        <v>29434</v>
      </c>
      <c r="AU26" s="121">
        <v>0</v>
      </c>
      <c r="AV26" s="121">
        <v>29434</v>
      </c>
      <c r="AW26" s="121">
        <v>0</v>
      </c>
      <c r="AX26" s="121">
        <v>0</v>
      </c>
      <c r="AY26" s="121">
        <f>+SUM(AZ26:BC26)</f>
        <v>15474</v>
      </c>
      <c r="AZ26" s="121">
        <v>0</v>
      </c>
      <c r="BA26" s="121">
        <v>15474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58816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731302</v>
      </c>
      <c r="BP26" s="121">
        <f>SUM(L26,AN26)</f>
        <v>257639</v>
      </c>
      <c r="BQ26" s="121">
        <f>SUM(M26,AO26)</f>
        <v>45578</v>
      </c>
      <c r="BR26" s="121">
        <f>SUM(N26,AP26)</f>
        <v>23434</v>
      </c>
      <c r="BS26" s="121">
        <f>SUM(O26,AQ26)</f>
        <v>0</v>
      </c>
      <c r="BT26" s="121">
        <f>SUM(P26,AR26)</f>
        <v>13908</v>
      </c>
      <c r="BU26" s="121">
        <f>SUM(Q26,AS26)</f>
        <v>8236</v>
      </c>
      <c r="BV26" s="121">
        <f>SUM(R26,AT26)</f>
        <v>49671</v>
      </c>
      <c r="BW26" s="121">
        <f>SUM(S26,AU26)</f>
        <v>0</v>
      </c>
      <c r="BX26" s="121">
        <f>SUM(T26,AV26)</f>
        <v>29434</v>
      </c>
      <c r="BY26" s="121">
        <f>SUM(U26,AW26)</f>
        <v>20237</v>
      </c>
      <c r="BZ26" s="121">
        <f>SUM(V26,AX26)</f>
        <v>0</v>
      </c>
      <c r="CA26" s="121">
        <f>SUM(W26,AY26)</f>
        <v>162390</v>
      </c>
      <c r="CB26" s="121">
        <f>SUM(X26,AZ26)</f>
        <v>141666</v>
      </c>
      <c r="CC26" s="121">
        <f>SUM(Y26,BA26)</f>
        <v>15474</v>
      </c>
      <c r="CD26" s="121">
        <f>SUM(Z26,BB26)</f>
        <v>5250</v>
      </c>
      <c r="CE26" s="121">
        <f>SUM(AA26,BC26)</f>
        <v>0</v>
      </c>
      <c r="CF26" s="121">
        <f>SUM(AB26,BD26)</f>
        <v>265173</v>
      </c>
      <c r="CG26" s="121">
        <f>SUM(AC26,BE26)</f>
        <v>0</v>
      </c>
      <c r="CH26" s="121">
        <f>SUM(AD26,BF26)</f>
        <v>86</v>
      </c>
      <c r="CI26" s="121">
        <f>SUM(AE26,BG26)</f>
        <v>257725</v>
      </c>
    </row>
    <row r="27" spans="1:87" s="136" customFormat="1" ht="13.5" customHeight="1" x14ac:dyDescent="0.15">
      <c r="A27" s="119" t="s">
        <v>19</v>
      </c>
      <c r="B27" s="120" t="s">
        <v>352</v>
      </c>
      <c r="C27" s="119" t="s">
        <v>353</v>
      </c>
      <c r="D27" s="121">
        <f>+SUM(E27,J27)</f>
        <v>3995724</v>
      </c>
      <c r="E27" s="121">
        <f>+SUM(F27:I27)</f>
        <v>3989674</v>
      </c>
      <c r="F27" s="121">
        <v>0</v>
      </c>
      <c r="G27" s="121">
        <v>3989674</v>
      </c>
      <c r="H27" s="121">
        <v>0</v>
      </c>
      <c r="I27" s="121">
        <v>0</v>
      </c>
      <c r="J27" s="121">
        <v>6050</v>
      </c>
      <c r="K27" s="121"/>
      <c r="L27" s="121">
        <f>+SUM(M27,R27,V27,W27,AC27)</f>
        <v>991892</v>
      </c>
      <c r="M27" s="121">
        <f>+SUM(N27:Q27)</f>
        <v>282801</v>
      </c>
      <c r="N27" s="121">
        <v>209242</v>
      </c>
      <c r="O27" s="121">
        <v>0</v>
      </c>
      <c r="P27" s="121">
        <v>61299</v>
      </c>
      <c r="Q27" s="121">
        <v>12260</v>
      </c>
      <c r="R27" s="121">
        <f>+SUM(S27:U27)</f>
        <v>620636</v>
      </c>
      <c r="S27" s="121">
        <v>0</v>
      </c>
      <c r="T27" s="121">
        <v>589596</v>
      </c>
      <c r="U27" s="121">
        <v>31040</v>
      </c>
      <c r="V27" s="121">
        <v>0</v>
      </c>
      <c r="W27" s="121">
        <f>+SUM(X27:AA27)</f>
        <v>88455</v>
      </c>
      <c r="X27" s="121">
        <v>0</v>
      </c>
      <c r="Y27" s="121">
        <v>81457</v>
      </c>
      <c r="Z27" s="121">
        <v>6998</v>
      </c>
      <c r="AA27" s="121">
        <v>0</v>
      </c>
      <c r="AB27" s="121"/>
      <c r="AC27" s="121">
        <v>0</v>
      </c>
      <c r="AD27" s="121">
        <v>0</v>
      </c>
      <c r="AE27" s="121">
        <f>+SUM(D27,L27,AD27)</f>
        <v>4987616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40056</v>
      </c>
      <c r="AO27" s="121">
        <f>+SUM(AP27:AS27)</f>
        <v>23694</v>
      </c>
      <c r="AP27" s="121">
        <v>23694</v>
      </c>
      <c r="AQ27" s="121">
        <v>0</v>
      </c>
      <c r="AR27" s="121">
        <v>0</v>
      </c>
      <c r="AS27" s="121">
        <v>0</v>
      </c>
      <c r="AT27" s="121">
        <f>+SUM(AU27:AW27)</f>
        <v>14709</v>
      </c>
      <c r="AU27" s="121">
        <v>0</v>
      </c>
      <c r="AV27" s="121">
        <v>14709</v>
      </c>
      <c r="AW27" s="121">
        <v>0</v>
      </c>
      <c r="AX27" s="121">
        <v>0</v>
      </c>
      <c r="AY27" s="121">
        <f>+SUM(AZ27:BC27)</f>
        <v>1653</v>
      </c>
      <c r="AZ27" s="121">
        <v>0</v>
      </c>
      <c r="BA27" s="121">
        <v>1653</v>
      </c>
      <c r="BB27" s="121">
        <v>0</v>
      </c>
      <c r="BC27" s="121">
        <v>0</v>
      </c>
      <c r="BD27" s="121"/>
      <c r="BE27" s="121">
        <v>0</v>
      </c>
      <c r="BF27" s="121">
        <v>0</v>
      </c>
      <c r="BG27" s="121">
        <f>+SUM(BF27,AN27,AF27)</f>
        <v>40056</v>
      </c>
      <c r="BH27" s="121">
        <f>SUM(D27,AF27)</f>
        <v>3995724</v>
      </c>
      <c r="BI27" s="121">
        <f>SUM(E27,AG27)</f>
        <v>3989674</v>
      </c>
      <c r="BJ27" s="121">
        <f>SUM(F27,AH27)</f>
        <v>0</v>
      </c>
      <c r="BK27" s="121">
        <f>SUM(G27,AI27)</f>
        <v>3989674</v>
      </c>
      <c r="BL27" s="121">
        <f>SUM(H27,AJ27)</f>
        <v>0</v>
      </c>
      <c r="BM27" s="121">
        <f>SUM(I27,AK27)</f>
        <v>0</v>
      </c>
      <c r="BN27" s="121">
        <f>SUM(J27,AL27)</f>
        <v>6050</v>
      </c>
      <c r="BO27" s="121">
        <f>SUM(K27,AM27)</f>
        <v>0</v>
      </c>
      <c r="BP27" s="121">
        <f>SUM(L27,AN27)</f>
        <v>1031948</v>
      </c>
      <c r="BQ27" s="121">
        <f>SUM(M27,AO27)</f>
        <v>306495</v>
      </c>
      <c r="BR27" s="121">
        <f>SUM(N27,AP27)</f>
        <v>232936</v>
      </c>
      <c r="BS27" s="121">
        <f>SUM(O27,AQ27)</f>
        <v>0</v>
      </c>
      <c r="BT27" s="121">
        <f>SUM(P27,AR27)</f>
        <v>61299</v>
      </c>
      <c r="BU27" s="121">
        <f>SUM(Q27,AS27)</f>
        <v>12260</v>
      </c>
      <c r="BV27" s="121">
        <f>SUM(R27,AT27)</f>
        <v>635345</v>
      </c>
      <c r="BW27" s="121">
        <f>SUM(S27,AU27)</f>
        <v>0</v>
      </c>
      <c r="BX27" s="121">
        <f>SUM(T27,AV27)</f>
        <v>604305</v>
      </c>
      <c r="BY27" s="121">
        <f>SUM(U27,AW27)</f>
        <v>31040</v>
      </c>
      <c r="BZ27" s="121">
        <f>SUM(V27,AX27)</f>
        <v>0</v>
      </c>
      <c r="CA27" s="121">
        <f>SUM(W27,AY27)</f>
        <v>90108</v>
      </c>
      <c r="CB27" s="121">
        <f>SUM(X27,AZ27)</f>
        <v>0</v>
      </c>
      <c r="CC27" s="121">
        <f>SUM(Y27,BA27)</f>
        <v>83110</v>
      </c>
      <c r="CD27" s="121">
        <f>SUM(Z27,BB27)</f>
        <v>6998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5027672</v>
      </c>
    </row>
    <row r="28" spans="1:87" s="136" customFormat="1" ht="13.5" customHeight="1" x14ac:dyDescent="0.15">
      <c r="A28" s="119" t="s">
        <v>19</v>
      </c>
      <c r="B28" s="120" t="s">
        <v>359</v>
      </c>
      <c r="C28" s="119" t="s">
        <v>360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/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66425</v>
      </c>
      <c r="AO28" s="121">
        <f>+SUM(AP28:AS28)</f>
        <v>26636</v>
      </c>
      <c r="AP28" s="121">
        <v>26636</v>
      </c>
      <c r="AQ28" s="121">
        <v>0</v>
      </c>
      <c r="AR28" s="121">
        <v>0</v>
      </c>
      <c r="AS28" s="121">
        <v>0</v>
      </c>
      <c r="AT28" s="121">
        <f>+SUM(AU28:AW28)</f>
        <v>21290</v>
      </c>
      <c r="AU28" s="121">
        <v>0</v>
      </c>
      <c r="AV28" s="121">
        <v>21290</v>
      </c>
      <c r="AW28" s="121">
        <v>0</v>
      </c>
      <c r="AX28" s="121">
        <v>0</v>
      </c>
      <c r="AY28" s="121">
        <f>+SUM(AZ28:BC28)</f>
        <v>4023</v>
      </c>
      <c r="AZ28" s="121">
        <v>0</v>
      </c>
      <c r="BA28" s="121">
        <v>1953</v>
      </c>
      <c r="BB28" s="121">
        <v>0</v>
      </c>
      <c r="BC28" s="121">
        <v>2070</v>
      </c>
      <c r="BD28" s="121"/>
      <c r="BE28" s="121">
        <v>14476</v>
      </c>
      <c r="BF28" s="121">
        <v>0</v>
      </c>
      <c r="BG28" s="121">
        <f>+SUM(BF28,AN28,AF28)</f>
        <v>66425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66425</v>
      </c>
      <c r="BQ28" s="121">
        <f>SUM(M28,AO28)</f>
        <v>26636</v>
      </c>
      <c r="BR28" s="121">
        <f>SUM(N28,AP28)</f>
        <v>26636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21290</v>
      </c>
      <c r="BW28" s="121">
        <f>SUM(S28,AU28)</f>
        <v>0</v>
      </c>
      <c r="BX28" s="121">
        <f>SUM(T28,AV28)</f>
        <v>21290</v>
      </c>
      <c r="BY28" s="121">
        <f>SUM(U28,AW28)</f>
        <v>0</v>
      </c>
      <c r="BZ28" s="121">
        <f>SUM(V28,AX28)</f>
        <v>0</v>
      </c>
      <c r="CA28" s="121">
        <f>SUM(W28,AY28)</f>
        <v>4023</v>
      </c>
      <c r="CB28" s="121">
        <f>SUM(X28,AZ28)</f>
        <v>0</v>
      </c>
      <c r="CC28" s="121">
        <f>SUM(Y28,BA28)</f>
        <v>1953</v>
      </c>
      <c r="CD28" s="121">
        <f>SUM(Z28,BB28)</f>
        <v>0</v>
      </c>
      <c r="CE28" s="121">
        <f>SUM(AA28,BC28)</f>
        <v>2070</v>
      </c>
      <c r="CF28" s="121">
        <f>SUM(AB28,BD28)</f>
        <v>0</v>
      </c>
      <c r="CG28" s="121">
        <f>SUM(AC28,BE28)</f>
        <v>14476</v>
      </c>
      <c r="CH28" s="121">
        <f>SUM(AD28,BF28)</f>
        <v>0</v>
      </c>
      <c r="CI28" s="121">
        <f>SUM(AE28,BG28)</f>
        <v>66425</v>
      </c>
    </row>
    <row r="29" spans="1:87" s="136" customFormat="1" ht="13.5" customHeight="1" x14ac:dyDescent="0.15">
      <c r="A29" s="119" t="s">
        <v>19</v>
      </c>
      <c r="B29" s="120" t="s">
        <v>337</v>
      </c>
      <c r="C29" s="119" t="s">
        <v>338</v>
      </c>
      <c r="D29" s="121">
        <f>+SUM(E29,J29)</f>
        <v>1867075</v>
      </c>
      <c r="E29" s="121">
        <f>+SUM(F29:I29)</f>
        <v>1838567</v>
      </c>
      <c r="F29" s="121">
        <v>0</v>
      </c>
      <c r="G29" s="121">
        <v>1838567</v>
      </c>
      <c r="H29" s="121">
        <v>0</v>
      </c>
      <c r="I29" s="121">
        <v>0</v>
      </c>
      <c r="J29" s="121">
        <v>28508</v>
      </c>
      <c r="K29" s="121"/>
      <c r="L29" s="121">
        <f>+SUM(M29,R29,V29,W29,AC29)</f>
        <v>280229</v>
      </c>
      <c r="M29" s="121">
        <f>+SUM(N29:Q29)</f>
        <v>86435</v>
      </c>
      <c r="N29" s="121">
        <v>27295</v>
      </c>
      <c r="O29" s="121">
        <v>0</v>
      </c>
      <c r="P29" s="121">
        <v>50041</v>
      </c>
      <c r="Q29" s="121">
        <v>9099</v>
      </c>
      <c r="R29" s="121">
        <f>+SUM(S29:U29)</f>
        <v>165183</v>
      </c>
      <c r="S29" s="121">
        <v>0</v>
      </c>
      <c r="T29" s="121">
        <v>156472</v>
      </c>
      <c r="U29" s="121">
        <v>8711</v>
      </c>
      <c r="V29" s="121">
        <v>0</v>
      </c>
      <c r="W29" s="121">
        <f>+SUM(X29:AA29)</f>
        <v>28611</v>
      </c>
      <c r="X29" s="121">
        <v>0</v>
      </c>
      <c r="Y29" s="121">
        <v>20643</v>
      </c>
      <c r="Z29" s="121">
        <v>0</v>
      </c>
      <c r="AA29" s="121">
        <v>7968</v>
      </c>
      <c r="AB29" s="121"/>
      <c r="AC29" s="121">
        <v>0</v>
      </c>
      <c r="AD29" s="121">
        <v>0</v>
      </c>
      <c r="AE29" s="121">
        <f>+SUM(D29,L29,AD29)</f>
        <v>2147304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/>
      <c r="BE29" s="121">
        <v>0</v>
      </c>
      <c r="BF29" s="121">
        <v>0</v>
      </c>
      <c r="BG29" s="121">
        <f>+SUM(BF29,AN29,AF29)</f>
        <v>0</v>
      </c>
      <c r="BH29" s="121">
        <f>SUM(D29,AF29)</f>
        <v>1867075</v>
      </c>
      <c r="BI29" s="121">
        <f>SUM(E29,AG29)</f>
        <v>1838567</v>
      </c>
      <c r="BJ29" s="121">
        <f>SUM(F29,AH29)</f>
        <v>0</v>
      </c>
      <c r="BK29" s="121">
        <f>SUM(G29,AI29)</f>
        <v>1838567</v>
      </c>
      <c r="BL29" s="121">
        <f>SUM(H29,AJ29)</f>
        <v>0</v>
      </c>
      <c r="BM29" s="121">
        <f>SUM(I29,AK29)</f>
        <v>0</v>
      </c>
      <c r="BN29" s="121">
        <f>SUM(J29,AL29)</f>
        <v>28508</v>
      </c>
      <c r="BO29" s="121">
        <f>SUM(K29,AM29)</f>
        <v>0</v>
      </c>
      <c r="BP29" s="121">
        <f>SUM(L29,AN29)</f>
        <v>280229</v>
      </c>
      <c r="BQ29" s="121">
        <f>SUM(M29,AO29)</f>
        <v>86435</v>
      </c>
      <c r="BR29" s="121">
        <f>SUM(N29,AP29)</f>
        <v>27295</v>
      </c>
      <c r="BS29" s="121">
        <f>SUM(O29,AQ29)</f>
        <v>0</v>
      </c>
      <c r="BT29" s="121">
        <f>SUM(P29,AR29)</f>
        <v>50041</v>
      </c>
      <c r="BU29" s="121">
        <f>SUM(Q29,AS29)</f>
        <v>9099</v>
      </c>
      <c r="BV29" s="121">
        <f>SUM(R29,AT29)</f>
        <v>165183</v>
      </c>
      <c r="BW29" s="121">
        <f>SUM(S29,AU29)</f>
        <v>0</v>
      </c>
      <c r="BX29" s="121">
        <f>SUM(T29,AV29)</f>
        <v>156472</v>
      </c>
      <c r="BY29" s="121">
        <f>SUM(U29,AW29)</f>
        <v>8711</v>
      </c>
      <c r="BZ29" s="121">
        <f>SUM(V29,AX29)</f>
        <v>0</v>
      </c>
      <c r="CA29" s="121">
        <f>SUM(W29,AY29)</f>
        <v>28611</v>
      </c>
      <c r="CB29" s="121">
        <f>SUM(X29,AZ29)</f>
        <v>0</v>
      </c>
      <c r="CC29" s="121">
        <f>SUM(Y29,BA29)</f>
        <v>20643</v>
      </c>
      <c r="CD29" s="121">
        <f>SUM(Z29,BB29)</f>
        <v>0</v>
      </c>
      <c r="CE29" s="121">
        <f>SUM(AA29,BC29)</f>
        <v>7968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2147304</v>
      </c>
    </row>
    <row r="30" spans="1:87" s="136" customFormat="1" ht="13.5" customHeight="1" x14ac:dyDescent="0.15">
      <c r="A30" s="119" t="s">
        <v>19</v>
      </c>
      <c r="B30" s="120" t="s">
        <v>347</v>
      </c>
      <c r="C30" s="119" t="s">
        <v>348</v>
      </c>
      <c r="D30" s="121">
        <f>+SUM(E30,J30)</f>
        <v>34638</v>
      </c>
      <c r="E30" s="121">
        <f>+SUM(F30:I30)</f>
        <v>4577</v>
      </c>
      <c r="F30" s="121">
        <v>0</v>
      </c>
      <c r="G30" s="121">
        <v>0</v>
      </c>
      <c r="H30" s="121">
        <v>4577</v>
      </c>
      <c r="I30" s="121">
        <v>0</v>
      </c>
      <c r="J30" s="121">
        <v>30061</v>
      </c>
      <c r="K30" s="121"/>
      <c r="L30" s="121">
        <f>+SUM(M30,R30,V30,W30,AC30)</f>
        <v>845214</v>
      </c>
      <c r="M30" s="121">
        <f>+SUM(N30:Q30)</f>
        <v>20528</v>
      </c>
      <c r="N30" s="121">
        <v>20528</v>
      </c>
      <c r="O30" s="121">
        <v>0</v>
      </c>
      <c r="P30" s="121">
        <v>0</v>
      </c>
      <c r="Q30" s="121">
        <v>0</v>
      </c>
      <c r="R30" s="121">
        <f>+SUM(S30:U30)</f>
        <v>136755</v>
      </c>
      <c r="S30" s="121">
        <v>0</v>
      </c>
      <c r="T30" s="121">
        <v>127531</v>
      </c>
      <c r="U30" s="121">
        <v>9224</v>
      </c>
      <c r="V30" s="121">
        <v>0</v>
      </c>
      <c r="W30" s="121">
        <f>+SUM(X30:AA30)</f>
        <v>687931</v>
      </c>
      <c r="X30" s="121">
        <v>0</v>
      </c>
      <c r="Y30" s="121">
        <v>683408</v>
      </c>
      <c r="Z30" s="121">
        <v>4523</v>
      </c>
      <c r="AA30" s="121">
        <v>0</v>
      </c>
      <c r="AB30" s="121"/>
      <c r="AC30" s="121">
        <v>0</v>
      </c>
      <c r="AD30" s="121">
        <v>0</v>
      </c>
      <c r="AE30" s="121">
        <f>+SUM(D30,L30,AD30)</f>
        <v>879852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116484</v>
      </c>
      <c r="AO30" s="121">
        <f>+SUM(AP30:AS30)</f>
        <v>4105</v>
      </c>
      <c r="AP30" s="121">
        <v>4105</v>
      </c>
      <c r="AQ30" s="121">
        <v>0</v>
      </c>
      <c r="AR30" s="121">
        <v>0</v>
      </c>
      <c r="AS30" s="121">
        <v>0</v>
      </c>
      <c r="AT30" s="121">
        <f>+SUM(AU30:AW30)</f>
        <v>36701</v>
      </c>
      <c r="AU30" s="121">
        <v>0</v>
      </c>
      <c r="AV30" s="121">
        <v>36701</v>
      </c>
      <c r="AW30" s="121">
        <v>0</v>
      </c>
      <c r="AX30" s="121">
        <v>0</v>
      </c>
      <c r="AY30" s="121">
        <f>+SUM(AZ30:BC30)</f>
        <v>75678</v>
      </c>
      <c r="AZ30" s="121">
        <v>0</v>
      </c>
      <c r="BA30" s="121">
        <v>75678</v>
      </c>
      <c r="BB30" s="121">
        <v>0</v>
      </c>
      <c r="BC30" s="121">
        <v>0</v>
      </c>
      <c r="BD30" s="121"/>
      <c r="BE30" s="121">
        <v>0</v>
      </c>
      <c r="BF30" s="121">
        <v>0</v>
      </c>
      <c r="BG30" s="121">
        <f>+SUM(BF30,AN30,AF30)</f>
        <v>116484</v>
      </c>
      <c r="BH30" s="121">
        <f>SUM(D30,AF30)</f>
        <v>34638</v>
      </c>
      <c r="BI30" s="121">
        <f>SUM(E30,AG30)</f>
        <v>4577</v>
      </c>
      <c r="BJ30" s="121">
        <f>SUM(F30,AH30)</f>
        <v>0</v>
      </c>
      <c r="BK30" s="121">
        <f>SUM(G30,AI30)</f>
        <v>0</v>
      </c>
      <c r="BL30" s="121">
        <f>SUM(H30,AJ30)</f>
        <v>4577</v>
      </c>
      <c r="BM30" s="121">
        <f>SUM(I30,AK30)</f>
        <v>0</v>
      </c>
      <c r="BN30" s="121">
        <f>SUM(J30,AL30)</f>
        <v>30061</v>
      </c>
      <c r="BO30" s="121">
        <f>SUM(K30,AM30)</f>
        <v>0</v>
      </c>
      <c r="BP30" s="121">
        <f>SUM(L30,AN30)</f>
        <v>961698</v>
      </c>
      <c r="BQ30" s="121">
        <f>SUM(M30,AO30)</f>
        <v>24633</v>
      </c>
      <c r="BR30" s="121">
        <f>SUM(N30,AP30)</f>
        <v>24633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173456</v>
      </c>
      <c r="BW30" s="121">
        <f>SUM(S30,AU30)</f>
        <v>0</v>
      </c>
      <c r="BX30" s="121">
        <f>SUM(T30,AV30)</f>
        <v>164232</v>
      </c>
      <c r="BY30" s="121">
        <f>SUM(U30,AW30)</f>
        <v>9224</v>
      </c>
      <c r="BZ30" s="121">
        <f>SUM(V30,AX30)</f>
        <v>0</v>
      </c>
      <c r="CA30" s="121">
        <f>SUM(W30,AY30)</f>
        <v>763609</v>
      </c>
      <c r="CB30" s="121">
        <f>SUM(X30,AZ30)</f>
        <v>0</v>
      </c>
      <c r="CC30" s="121">
        <f>SUM(Y30,BA30)</f>
        <v>759086</v>
      </c>
      <c r="CD30" s="121">
        <f>SUM(Z30,BB30)</f>
        <v>4523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996336</v>
      </c>
    </row>
    <row r="31" spans="1:87" s="136" customFormat="1" ht="13.5" customHeight="1" x14ac:dyDescent="0.15">
      <c r="A31" s="119" t="s">
        <v>19</v>
      </c>
      <c r="B31" s="120" t="s">
        <v>357</v>
      </c>
      <c r="C31" s="119" t="s">
        <v>358</v>
      </c>
      <c r="D31" s="121">
        <f>+SUM(E31,J31)</f>
        <v>18116</v>
      </c>
      <c r="E31" s="121">
        <f>+SUM(F31:I31)</f>
        <v>18116</v>
      </c>
      <c r="F31" s="121">
        <v>0</v>
      </c>
      <c r="G31" s="121">
        <v>0</v>
      </c>
      <c r="H31" s="121">
        <v>18116</v>
      </c>
      <c r="I31" s="121">
        <v>0</v>
      </c>
      <c r="J31" s="121">
        <v>0</v>
      </c>
      <c r="K31" s="121"/>
      <c r="L31" s="121">
        <f>+SUM(M31,R31,V31,W31,AC31)</f>
        <v>1021542</v>
      </c>
      <c r="M31" s="121">
        <f>+SUM(N31:Q31)</f>
        <v>246605</v>
      </c>
      <c r="N31" s="121">
        <v>67138</v>
      </c>
      <c r="O31" s="121">
        <v>0</v>
      </c>
      <c r="P31" s="121">
        <v>179467</v>
      </c>
      <c r="Q31" s="121">
        <v>0</v>
      </c>
      <c r="R31" s="121">
        <f>+SUM(S31:U31)</f>
        <v>476368</v>
      </c>
      <c r="S31" s="121">
        <v>0</v>
      </c>
      <c r="T31" s="121">
        <v>447533</v>
      </c>
      <c r="U31" s="121">
        <v>28835</v>
      </c>
      <c r="V31" s="121">
        <v>0</v>
      </c>
      <c r="W31" s="121">
        <f>+SUM(X31:AA31)</f>
        <v>298569</v>
      </c>
      <c r="X31" s="121">
        <v>0</v>
      </c>
      <c r="Y31" s="121">
        <v>228862</v>
      </c>
      <c r="Z31" s="121">
        <v>69707</v>
      </c>
      <c r="AA31" s="121">
        <v>0</v>
      </c>
      <c r="AB31" s="121"/>
      <c r="AC31" s="121">
        <v>0</v>
      </c>
      <c r="AD31" s="121">
        <v>0</v>
      </c>
      <c r="AE31" s="121">
        <f>+SUM(D31,L31,AD31)</f>
        <v>1039658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90223</v>
      </c>
      <c r="AO31" s="121">
        <f>+SUM(AP31:AS31)</f>
        <v>10518</v>
      </c>
      <c r="AP31" s="121">
        <v>10518</v>
      </c>
      <c r="AQ31" s="121">
        <v>0</v>
      </c>
      <c r="AR31" s="121">
        <v>0</v>
      </c>
      <c r="AS31" s="121">
        <v>0</v>
      </c>
      <c r="AT31" s="121">
        <f>+SUM(AU31:AW31)</f>
        <v>9917</v>
      </c>
      <c r="AU31" s="121">
        <v>0</v>
      </c>
      <c r="AV31" s="121">
        <v>9917</v>
      </c>
      <c r="AW31" s="121">
        <v>0</v>
      </c>
      <c r="AX31" s="121">
        <v>0</v>
      </c>
      <c r="AY31" s="121">
        <f>+SUM(AZ31:BC31)</f>
        <v>69788</v>
      </c>
      <c r="AZ31" s="121">
        <v>0</v>
      </c>
      <c r="BA31" s="121">
        <v>57312</v>
      </c>
      <c r="BB31" s="121">
        <v>12476</v>
      </c>
      <c r="BC31" s="121">
        <v>0</v>
      </c>
      <c r="BD31" s="121"/>
      <c r="BE31" s="121">
        <v>0</v>
      </c>
      <c r="BF31" s="121">
        <v>0</v>
      </c>
      <c r="BG31" s="121">
        <f>+SUM(BF31,AN31,AF31)</f>
        <v>90223</v>
      </c>
      <c r="BH31" s="121">
        <f>SUM(D31,AF31)</f>
        <v>18116</v>
      </c>
      <c r="BI31" s="121">
        <f>SUM(E31,AG31)</f>
        <v>18116</v>
      </c>
      <c r="BJ31" s="121">
        <f>SUM(F31,AH31)</f>
        <v>0</v>
      </c>
      <c r="BK31" s="121">
        <f>SUM(G31,AI31)</f>
        <v>0</v>
      </c>
      <c r="BL31" s="121">
        <f>SUM(H31,AJ31)</f>
        <v>18116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1111765</v>
      </c>
      <c r="BQ31" s="121">
        <f>SUM(M31,AO31)</f>
        <v>257123</v>
      </c>
      <c r="BR31" s="121">
        <f>SUM(N31,AP31)</f>
        <v>77656</v>
      </c>
      <c r="BS31" s="121">
        <f>SUM(O31,AQ31)</f>
        <v>0</v>
      </c>
      <c r="BT31" s="121">
        <f>SUM(P31,AR31)</f>
        <v>179467</v>
      </c>
      <c r="BU31" s="121">
        <f>SUM(Q31,AS31)</f>
        <v>0</v>
      </c>
      <c r="BV31" s="121">
        <f>SUM(R31,AT31)</f>
        <v>486285</v>
      </c>
      <c r="BW31" s="121">
        <f>SUM(S31,AU31)</f>
        <v>0</v>
      </c>
      <c r="BX31" s="121">
        <f>SUM(T31,AV31)</f>
        <v>457450</v>
      </c>
      <c r="BY31" s="121">
        <f>SUM(U31,AW31)</f>
        <v>28835</v>
      </c>
      <c r="BZ31" s="121">
        <f>SUM(V31,AX31)</f>
        <v>0</v>
      </c>
      <c r="CA31" s="121">
        <f>SUM(W31,AY31)</f>
        <v>368357</v>
      </c>
      <c r="CB31" s="121">
        <f>SUM(X31,AZ31)</f>
        <v>0</v>
      </c>
      <c r="CC31" s="121">
        <f>SUM(Y31,BA31)</f>
        <v>286174</v>
      </c>
      <c r="CD31" s="121">
        <f>SUM(Z31,BB31)</f>
        <v>82183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1129881</v>
      </c>
    </row>
    <row r="32" spans="1:87" s="136" customFormat="1" ht="13.5" customHeight="1" x14ac:dyDescent="0.15">
      <c r="A32" s="119" t="s">
        <v>19</v>
      </c>
      <c r="B32" s="120" t="s">
        <v>333</v>
      </c>
      <c r="C32" s="119" t="s">
        <v>334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/>
      <c r="AC32" s="121">
        <v>0</v>
      </c>
      <c r="AD32" s="121">
        <v>0</v>
      </c>
      <c r="AE32" s="121">
        <f>+SUM(D32,L32,AD32)</f>
        <v>0</v>
      </c>
      <c r="AF32" s="121">
        <f>+SUM(AG32,AL32)</f>
        <v>197563</v>
      </c>
      <c r="AG32" s="121">
        <f>+SUM(AH32:AK32)</f>
        <v>197563</v>
      </c>
      <c r="AH32" s="121">
        <v>0</v>
      </c>
      <c r="AI32" s="121">
        <v>197563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121704</v>
      </c>
      <c r="AO32" s="121">
        <f>+SUM(AP32:AS32)</f>
        <v>44541</v>
      </c>
      <c r="AP32" s="121">
        <v>18218</v>
      </c>
      <c r="AQ32" s="121">
        <v>0</v>
      </c>
      <c r="AR32" s="121">
        <v>26323</v>
      </c>
      <c r="AS32" s="121">
        <v>0</v>
      </c>
      <c r="AT32" s="121">
        <f>+SUM(AU32:AW32)</f>
        <v>65639</v>
      </c>
      <c r="AU32" s="121">
        <v>0</v>
      </c>
      <c r="AV32" s="121">
        <v>65639</v>
      </c>
      <c r="AW32" s="121">
        <v>0</v>
      </c>
      <c r="AX32" s="121">
        <v>0</v>
      </c>
      <c r="AY32" s="121">
        <f>+SUM(AZ32:BC32)</f>
        <v>11524</v>
      </c>
      <c r="AZ32" s="121">
        <v>0</v>
      </c>
      <c r="BA32" s="121">
        <v>11524</v>
      </c>
      <c r="BB32" s="121">
        <v>0</v>
      </c>
      <c r="BC32" s="121">
        <v>0</v>
      </c>
      <c r="BD32" s="121"/>
      <c r="BE32" s="121">
        <v>0</v>
      </c>
      <c r="BF32" s="121">
        <v>3205</v>
      </c>
      <c r="BG32" s="121">
        <f>+SUM(BF32,AN32,AF32)</f>
        <v>322472</v>
      </c>
      <c r="BH32" s="121">
        <f>SUM(D32,AF32)</f>
        <v>197563</v>
      </c>
      <c r="BI32" s="121">
        <f>SUM(E32,AG32)</f>
        <v>197563</v>
      </c>
      <c r="BJ32" s="121">
        <f>SUM(F32,AH32)</f>
        <v>0</v>
      </c>
      <c r="BK32" s="121">
        <f>SUM(G32,AI32)</f>
        <v>197563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121704</v>
      </c>
      <c r="BQ32" s="121">
        <f>SUM(M32,AO32)</f>
        <v>44541</v>
      </c>
      <c r="BR32" s="121">
        <f>SUM(N32,AP32)</f>
        <v>18218</v>
      </c>
      <c r="BS32" s="121">
        <f>SUM(O32,AQ32)</f>
        <v>0</v>
      </c>
      <c r="BT32" s="121">
        <f>SUM(P32,AR32)</f>
        <v>26323</v>
      </c>
      <c r="BU32" s="121">
        <f>SUM(Q32,AS32)</f>
        <v>0</v>
      </c>
      <c r="BV32" s="121">
        <f>SUM(R32,AT32)</f>
        <v>65639</v>
      </c>
      <c r="BW32" s="121">
        <f>SUM(S32,AU32)</f>
        <v>0</v>
      </c>
      <c r="BX32" s="121">
        <f>SUM(T32,AV32)</f>
        <v>65639</v>
      </c>
      <c r="BY32" s="121">
        <f>SUM(U32,AW32)</f>
        <v>0</v>
      </c>
      <c r="BZ32" s="121">
        <f>SUM(V32,AX32)</f>
        <v>0</v>
      </c>
      <c r="CA32" s="121">
        <f>SUM(W32,AY32)</f>
        <v>11524</v>
      </c>
      <c r="CB32" s="121">
        <f>SUM(X32,AZ32)</f>
        <v>0</v>
      </c>
      <c r="CC32" s="121">
        <f>SUM(Y32,BA32)</f>
        <v>11524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3205</v>
      </c>
      <c r="CI32" s="121">
        <f>SUM(AE32,BG32)</f>
        <v>322472</v>
      </c>
    </row>
    <row r="33" spans="1:87" s="136" customFormat="1" ht="13.5" customHeight="1" x14ac:dyDescent="0.15">
      <c r="A33" s="119" t="s">
        <v>19</v>
      </c>
      <c r="B33" s="120" t="s">
        <v>341</v>
      </c>
      <c r="C33" s="119" t="s">
        <v>342</v>
      </c>
      <c r="D33" s="121">
        <f>+SUM(E33,J33)</f>
        <v>1798159</v>
      </c>
      <c r="E33" s="121">
        <f>+SUM(F33:I33)</f>
        <v>1798159</v>
      </c>
      <c r="F33" s="121">
        <v>0</v>
      </c>
      <c r="G33" s="121">
        <v>1798159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470746</v>
      </c>
      <c r="M33" s="121">
        <f>+SUM(N33:Q33)</f>
        <v>75041</v>
      </c>
      <c r="N33" s="121">
        <v>48108</v>
      </c>
      <c r="O33" s="121">
        <v>0</v>
      </c>
      <c r="P33" s="121">
        <v>26933</v>
      </c>
      <c r="Q33" s="121">
        <v>0</v>
      </c>
      <c r="R33" s="121">
        <f>+SUM(S33:U33)</f>
        <v>30435</v>
      </c>
      <c r="S33" s="121">
        <v>0</v>
      </c>
      <c r="T33" s="121">
        <v>30435</v>
      </c>
      <c r="U33" s="121">
        <v>0</v>
      </c>
      <c r="V33" s="121">
        <v>0</v>
      </c>
      <c r="W33" s="121">
        <f>+SUM(X33:AA33)</f>
        <v>365270</v>
      </c>
      <c r="X33" s="121">
        <v>0</v>
      </c>
      <c r="Y33" s="121">
        <v>354992</v>
      </c>
      <c r="Z33" s="121">
        <v>0</v>
      </c>
      <c r="AA33" s="121">
        <v>10278</v>
      </c>
      <c r="AB33" s="121"/>
      <c r="AC33" s="121">
        <v>0</v>
      </c>
      <c r="AD33" s="121">
        <v>0</v>
      </c>
      <c r="AE33" s="121">
        <f>+SUM(D33,L33,AD33)</f>
        <v>2268905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/>
      <c r="BE33" s="121">
        <v>0</v>
      </c>
      <c r="BF33" s="121">
        <v>0</v>
      </c>
      <c r="BG33" s="121">
        <f>+SUM(BF33,AN33,AF33)</f>
        <v>0</v>
      </c>
      <c r="BH33" s="121">
        <f>SUM(D33,AF33)</f>
        <v>1798159</v>
      </c>
      <c r="BI33" s="121">
        <f>SUM(E33,AG33)</f>
        <v>1798159</v>
      </c>
      <c r="BJ33" s="121">
        <f>SUM(F33,AH33)</f>
        <v>0</v>
      </c>
      <c r="BK33" s="121">
        <f>SUM(G33,AI33)</f>
        <v>1798159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470746</v>
      </c>
      <c r="BQ33" s="121">
        <f>SUM(M33,AO33)</f>
        <v>75041</v>
      </c>
      <c r="BR33" s="121">
        <f>SUM(N33,AP33)</f>
        <v>48108</v>
      </c>
      <c r="BS33" s="121">
        <f>SUM(O33,AQ33)</f>
        <v>0</v>
      </c>
      <c r="BT33" s="121">
        <f>SUM(P33,AR33)</f>
        <v>26933</v>
      </c>
      <c r="BU33" s="121">
        <f>SUM(Q33,AS33)</f>
        <v>0</v>
      </c>
      <c r="BV33" s="121">
        <f>SUM(R33,AT33)</f>
        <v>30435</v>
      </c>
      <c r="BW33" s="121">
        <f>SUM(S33,AU33)</f>
        <v>0</v>
      </c>
      <c r="BX33" s="121">
        <f>SUM(T33,AV33)</f>
        <v>30435</v>
      </c>
      <c r="BY33" s="121">
        <f>SUM(U33,AW33)</f>
        <v>0</v>
      </c>
      <c r="BZ33" s="121">
        <f>SUM(V33,AX33)</f>
        <v>0</v>
      </c>
      <c r="CA33" s="121">
        <f>SUM(W33,AY33)</f>
        <v>365270</v>
      </c>
      <c r="CB33" s="121">
        <f>SUM(X33,AZ33)</f>
        <v>0</v>
      </c>
      <c r="CC33" s="121">
        <f>SUM(Y33,BA33)</f>
        <v>354992</v>
      </c>
      <c r="CD33" s="121">
        <f>SUM(Z33,BB33)</f>
        <v>0</v>
      </c>
      <c r="CE33" s="121">
        <f>SUM(AA33,BC33)</f>
        <v>10278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2268905</v>
      </c>
    </row>
    <row r="34" spans="1:87" s="136" customFormat="1" ht="13.5" customHeight="1" x14ac:dyDescent="0.15">
      <c r="A34" s="119" t="s">
        <v>19</v>
      </c>
      <c r="B34" s="120" t="s">
        <v>329</v>
      </c>
      <c r="C34" s="119" t="s">
        <v>330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745338</v>
      </c>
      <c r="M34" s="121">
        <f>+SUM(N34:Q34)</f>
        <v>38302</v>
      </c>
      <c r="N34" s="121">
        <v>38302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707036</v>
      </c>
      <c r="X34" s="121">
        <v>0</v>
      </c>
      <c r="Y34" s="121">
        <v>650608</v>
      </c>
      <c r="Z34" s="121">
        <v>37201</v>
      </c>
      <c r="AA34" s="121">
        <v>19227</v>
      </c>
      <c r="AB34" s="121"/>
      <c r="AC34" s="121">
        <v>0</v>
      </c>
      <c r="AD34" s="121">
        <v>37755</v>
      </c>
      <c r="AE34" s="121">
        <f>+SUM(D34,L34,AD34)</f>
        <v>783093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/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745338</v>
      </c>
      <c r="BQ34" s="121">
        <f>SUM(M34,AO34)</f>
        <v>38302</v>
      </c>
      <c r="BR34" s="121">
        <f>SUM(N34,AP34)</f>
        <v>38302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707036</v>
      </c>
      <c r="CB34" s="121">
        <f>SUM(X34,AZ34)</f>
        <v>0</v>
      </c>
      <c r="CC34" s="121">
        <f>SUM(Y34,BA34)</f>
        <v>650608</v>
      </c>
      <c r="CD34" s="121">
        <f>SUM(Z34,BB34)</f>
        <v>37201</v>
      </c>
      <c r="CE34" s="121">
        <f>SUM(AA34,BC34)</f>
        <v>19227</v>
      </c>
      <c r="CF34" s="121">
        <f>SUM(AB34,BD34)</f>
        <v>0</v>
      </c>
      <c r="CG34" s="121">
        <f>SUM(AC34,BE34)</f>
        <v>0</v>
      </c>
      <c r="CH34" s="121">
        <f>SUM(AD34,BF34)</f>
        <v>37755</v>
      </c>
      <c r="CI34" s="121">
        <f>SUM(AE34,BG34)</f>
        <v>783093</v>
      </c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279</v>
      </c>
      <c r="D7" s="140">
        <f>SUM(L7,T7,AB7,AJ7,AR7,AZ7)</f>
        <v>2776980</v>
      </c>
      <c r="E7" s="140">
        <f>SUM(M7,U7,AC7,AK7,AS7,BA7)</f>
        <v>3284365</v>
      </c>
      <c r="F7" s="140">
        <f>SUM(D7:E7)</f>
        <v>6061345</v>
      </c>
      <c r="G7" s="140">
        <f>SUM(O7,W7,AE7,AM7,AU7,BC7)</f>
        <v>38381</v>
      </c>
      <c r="H7" s="140">
        <f>SUM(P7,X7,AF7,AN7,AV7,BD7)</f>
        <v>411018</v>
      </c>
      <c r="I7" s="140">
        <f>SUM(G7:H7)</f>
        <v>449399</v>
      </c>
      <c r="J7" s="141">
        <f>COUNTIF(J$8:J$207,"&lt;&gt;")</f>
        <v>18</v>
      </c>
      <c r="K7" s="141">
        <f>COUNTIF(K$8:K$207,"&lt;&gt;")</f>
        <v>18</v>
      </c>
      <c r="L7" s="140">
        <f>SUM(L$8:L$207)</f>
        <v>1747530</v>
      </c>
      <c r="M7" s="140">
        <f>SUM(M$8:M$207)</f>
        <v>2712345</v>
      </c>
      <c r="N7" s="140">
        <f>IF(AND(L7&lt;&gt;"",M7&lt;&gt;""),SUM(L7:M7),"")</f>
        <v>4459875</v>
      </c>
      <c r="O7" s="140">
        <f>SUM(O$8:O$207)</f>
        <v>38381</v>
      </c>
      <c r="P7" s="140">
        <f>SUM(P$8:P$207)</f>
        <v>387778</v>
      </c>
      <c r="Q7" s="140">
        <f>IF(AND(O7&lt;&gt;"",P7&lt;&gt;""),SUM(O7:P7),"")</f>
        <v>426159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1029450</v>
      </c>
      <c r="U7" s="140">
        <f>SUM(U$8:U$207)</f>
        <v>572020</v>
      </c>
      <c r="V7" s="140">
        <f>IF(AND(T7&lt;&gt;"",U7&lt;&gt;""),SUM(T7:U7),"")</f>
        <v>1601470</v>
      </c>
      <c r="W7" s="140">
        <f>SUM(W$8:W$207)</f>
        <v>0</v>
      </c>
      <c r="X7" s="140">
        <f>SUM(X$8:X$207)</f>
        <v>23240</v>
      </c>
      <c r="Y7" s="140">
        <f>IF(AND(W7&lt;&gt;"",X7&lt;&gt;""),SUM(W7:X7),"")</f>
        <v>23240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98232</v>
      </c>
      <c r="F9" s="121">
        <f>SUM(D9:E9)</f>
        <v>98232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98232</v>
      </c>
      <c r="N9" s="121">
        <f>IF(AND(L9&lt;&gt;"",M9&lt;&gt;""),SUM(L9:M9),"")</f>
        <v>98232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19582</v>
      </c>
      <c r="H10" s="121">
        <f>SUM(P10,X10,AF10,AN10,AV10,BD10)</f>
        <v>54994</v>
      </c>
      <c r="I10" s="121">
        <f>SUM(G10:H10)</f>
        <v>74576</v>
      </c>
      <c r="J10" s="120" t="s">
        <v>333</v>
      </c>
      <c r="K10" s="119" t="s">
        <v>334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19582</v>
      </c>
      <c r="P10" s="121">
        <v>54994</v>
      </c>
      <c r="Q10" s="121">
        <f>IF(AND(O10&lt;&gt;"",P10&lt;&gt;""),SUM(O10:P10),"")</f>
        <v>74576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SUM(L11,T11,AB11,AJ11,AR11,AZ11)</f>
        <v>1028845</v>
      </c>
      <c r="E11" s="121">
        <f>SUM(M11,U11,AC11,AK11,AS11,BA11)</f>
        <v>236274</v>
      </c>
      <c r="F11" s="121">
        <f>SUM(D11:E11)</f>
        <v>1265119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329</v>
      </c>
      <c r="K11" s="119" t="s">
        <v>330</v>
      </c>
      <c r="L11" s="121">
        <v>0</v>
      </c>
      <c r="M11" s="121">
        <v>35828</v>
      </c>
      <c r="N11" s="121">
        <f>IF(AND(L11&lt;&gt;"",M11&lt;&gt;""),SUM(L11:M11),"")</f>
        <v>35828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337</v>
      </c>
      <c r="S11" s="119" t="s">
        <v>338</v>
      </c>
      <c r="T11" s="121">
        <v>1028845</v>
      </c>
      <c r="U11" s="121">
        <v>200446</v>
      </c>
      <c r="V11" s="121">
        <f>IF(AND(T11&lt;&gt;"",U11&lt;&gt;""),SUM(T11:U11),"")</f>
        <v>1229291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SUM(L12,T12,AB12,AJ12,AR12,AZ12)</f>
        <v>588082</v>
      </c>
      <c r="E12" s="121">
        <f>SUM(M12,U12,AC12,AK12,AS12,BA12)</f>
        <v>202024</v>
      </c>
      <c r="F12" s="121">
        <f>SUM(D12:E12)</f>
        <v>790106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341</v>
      </c>
      <c r="K12" s="119" t="s">
        <v>342</v>
      </c>
      <c r="L12" s="121">
        <v>588082</v>
      </c>
      <c r="M12" s="121">
        <v>178140</v>
      </c>
      <c r="N12" s="121">
        <f>IF(AND(L12&lt;&gt;"",M12&lt;&gt;""),SUM(L12:M12),"")</f>
        <v>766222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329</v>
      </c>
      <c r="S12" s="119" t="s">
        <v>330</v>
      </c>
      <c r="T12" s="121">
        <v>0</v>
      </c>
      <c r="U12" s="121">
        <v>23884</v>
      </c>
      <c r="V12" s="121">
        <f>IF(AND(T12&lt;&gt;"",U12&lt;&gt;""),SUM(T12:U12),"")</f>
        <v>23884</v>
      </c>
      <c r="W12" s="121">
        <v>0</v>
      </c>
      <c r="X12" s="121">
        <v>0</v>
      </c>
      <c r="Y12" s="121">
        <f>IF(AND(W12&lt;&gt;"",X12&lt;&gt;""),SUM(W12:X12),"")</f>
        <v>0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18799</v>
      </c>
      <c r="H13" s="121">
        <f>SUM(P13,X13,AF13,AN13,AV13,BD13)</f>
        <v>52795</v>
      </c>
      <c r="I13" s="121">
        <f>SUM(G13:H13)</f>
        <v>71594</v>
      </c>
      <c r="J13" s="120" t="s">
        <v>333</v>
      </c>
      <c r="K13" s="119" t="s">
        <v>334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18799</v>
      </c>
      <c r="P13" s="121">
        <v>52795</v>
      </c>
      <c r="Q13" s="121">
        <f>IF(AND(O13&lt;&gt;"",P13&lt;&gt;""),SUM(O13:P13),"")</f>
        <v>71594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SUM(L14,T14,AB14,AJ14,AR14,AZ14)</f>
        <v>9510</v>
      </c>
      <c r="E14" s="121">
        <f>SUM(M14,U14,AC14,AK14,AS14,BA14)</f>
        <v>330815</v>
      </c>
      <c r="F14" s="121">
        <f>SUM(D14:E14)</f>
        <v>340325</v>
      </c>
      <c r="G14" s="121">
        <f>SUM(O14,W14,AE14,AM14,AU14,BC14)</f>
        <v>0</v>
      </c>
      <c r="H14" s="121">
        <f>SUM(P14,X14,AF14,AN14,AV14,BD14)</f>
        <v>34332</v>
      </c>
      <c r="I14" s="121">
        <f>SUM(G14:H14)</f>
        <v>34332</v>
      </c>
      <c r="J14" s="120" t="s">
        <v>347</v>
      </c>
      <c r="K14" s="119" t="s">
        <v>348</v>
      </c>
      <c r="L14" s="121">
        <v>9510</v>
      </c>
      <c r="M14" s="121">
        <v>286484</v>
      </c>
      <c r="N14" s="121">
        <f>IF(AND(L14&lt;&gt;"",M14&lt;&gt;""),SUM(L14:M14),"")</f>
        <v>295994</v>
      </c>
      <c r="O14" s="121">
        <v>0</v>
      </c>
      <c r="P14" s="121">
        <v>34332</v>
      </c>
      <c r="Q14" s="121">
        <f>IF(AND(O14&lt;&gt;"",P14&lt;&gt;""),SUM(O14:P14),"")</f>
        <v>34332</v>
      </c>
      <c r="R14" s="120" t="s">
        <v>329</v>
      </c>
      <c r="S14" s="119" t="s">
        <v>349</v>
      </c>
      <c r="T14" s="121">
        <v>0</v>
      </c>
      <c r="U14" s="121">
        <v>44331</v>
      </c>
      <c r="V14" s="121">
        <f>IF(AND(T14&lt;&gt;"",U14&lt;&gt;""),SUM(T14:U14),"")</f>
        <v>44331</v>
      </c>
      <c r="W14" s="121">
        <v>0</v>
      </c>
      <c r="X14" s="121">
        <v>0</v>
      </c>
      <c r="Y14" s="121">
        <f>IF(AND(W14&lt;&gt;"",X14&lt;&gt;""),SUM(W14:X14),"")</f>
        <v>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SUM(L15,T15,AB15,AJ15,AR15,AZ15)</f>
        <v>17535</v>
      </c>
      <c r="E15" s="121">
        <f>SUM(M15,U15,AC15,AK15,AS15,BA15)</f>
        <v>325437</v>
      </c>
      <c r="F15" s="121">
        <f>SUM(D15:E15)</f>
        <v>342972</v>
      </c>
      <c r="G15" s="121">
        <f>SUM(O15,W15,AE15,AM15,AU15,BC15)</f>
        <v>0</v>
      </c>
      <c r="H15" s="121">
        <f>SUM(P15,X15,AF15,AN15,AV15,BD15)</f>
        <v>16849</v>
      </c>
      <c r="I15" s="121">
        <f>SUM(G15:H15)</f>
        <v>16849</v>
      </c>
      <c r="J15" s="120" t="s">
        <v>352</v>
      </c>
      <c r="K15" s="119" t="s">
        <v>353</v>
      </c>
      <c r="L15" s="121">
        <v>17535</v>
      </c>
      <c r="M15" s="121">
        <v>268642</v>
      </c>
      <c r="N15" s="121">
        <f>IF(AND(L15&lt;&gt;"",M15&lt;&gt;""),SUM(L15:M15),"")</f>
        <v>286177</v>
      </c>
      <c r="O15" s="121">
        <v>0</v>
      </c>
      <c r="P15" s="121">
        <v>16849</v>
      </c>
      <c r="Q15" s="121">
        <f>IF(AND(O15&lt;&gt;"",P15&lt;&gt;""),SUM(O15:P15),"")</f>
        <v>16849</v>
      </c>
      <c r="R15" s="120" t="s">
        <v>329</v>
      </c>
      <c r="S15" s="119" t="s">
        <v>354</v>
      </c>
      <c r="T15" s="121">
        <v>0</v>
      </c>
      <c r="U15" s="121">
        <v>56795</v>
      </c>
      <c r="V15" s="121">
        <f>IF(AND(T15&lt;&gt;"",U15&lt;&gt;""),SUM(T15:U15),"")</f>
        <v>56795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SUM(L16,T16,AB16,AJ16,AR16,AZ16)</f>
        <v>7059</v>
      </c>
      <c r="E16" s="121">
        <f>SUM(M16,U16,AC16,AK16,AS16,BA16)</f>
        <v>398642</v>
      </c>
      <c r="F16" s="121">
        <f>SUM(D16:E16)</f>
        <v>405701</v>
      </c>
      <c r="G16" s="121">
        <f>SUM(O16,W16,AE16,AM16,AU16,BC16)</f>
        <v>0</v>
      </c>
      <c r="H16" s="121">
        <f>SUM(P16,X16,AF16,AN16,AV16,BD16)</f>
        <v>79682</v>
      </c>
      <c r="I16" s="121">
        <f>SUM(G16:H16)</f>
        <v>79682</v>
      </c>
      <c r="J16" s="120" t="s">
        <v>357</v>
      </c>
      <c r="K16" s="119" t="s">
        <v>358</v>
      </c>
      <c r="L16" s="121">
        <v>7059</v>
      </c>
      <c r="M16" s="121">
        <v>398642</v>
      </c>
      <c r="N16" s="121">
        <f>IF(AND(L16&lt;&gt;"",M16&lt;&gt;""),SUM(L16:M16),"")</f>
        <v>405701</v>
      </c>
      <c r="O16" s="121">
        <v>0</v>
      </c>
      <c r="P16" s="121">
        <v>56442</v>
      </c>
      <c r="Q16" s="121">
        <f>IF(AND(O16&lt;&gt;"",P16&lt;&gt;""),SUM(O16:P16),"")</f>
        <v>56442</v>
      </c>
      <c r="R16" s="120" t="s">
        <v>359</v>
      </c>
      <c r="S16" s="119" t="s">
        <v>360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23240</v>
      </c>
      <c r="Y16" s="121">
        <f>IF(AND(W16&lt;&gt;"",X16&lt;&gt;""),SUM(W16:X16),"")</f>
        <v>23240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36137</v>
      </c>
      <c r="I17" s="121">
        <f>SUM(G17:H17)</f>
        <v>36137</v>
      </c>
      <c r="J17" s="120" t="s">
        <v>359</v>
      </c>
      <c r="K17" s="119" t="s">
        <v>360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36137</v>
      </c>
      <c r="Q17" s="121">
        <f>IF(AND(O17&lt;&gt;"",P17&lt;&gt;""),SUM(O17:P17),"")</f>
        <v>36137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SUM(L18,T18,AB18,AJ18,AR18,AZ18)</f>
        <v>3570</v>
      </c>
      <c r="E18" s="121">
        <f>SUM(M18,U18,AC18,AK18,AS18,BA18)</f>
        <v>201578</v>
      </c>
      <c r="F18" s="121">
        <f>SUM(D18:E18)</f>
        <v>205148</v>
      </c>
      <c r="G18" s="121">
        <f>SUM(O18,W18,AE18,AM18,AU18,BC18)</f>
        <v>0</v>
      </c>
      <c r="H18" s="121">
        <f>SUM(P18,X18,AF18,AN18,AV18,BD18)</f>
        <v>33077</v>
      </c>
      <c r="I18" s="121">
        <f>SUM(G18:H18)</f>
        <v>33077</v>
      </c>
      <c r="J18" s="120" t="s">
        <v>357</v>
      </c>
      <c r="K18" s="119" t="s">
        <v>358</v>
      </c>
      <c r="L18" s="121">
        <v>3570</v>
      </c>
      <c r="M18" s="121">
        <v>201578</v>
      </c>
      <c r="N18" s="121">
        <f>IF(AND(L18&lt;&gt;"",M18&lt;&gt;""),SUM(L18:M18),"")</f>
        <v>205148</v>
      </c>
      <c r="O18" s="121">
        <v>0</v>
      </c>
      <c r="P18" s="121">
        <v>33077</v>
      </c>
      <c r="Q18" s="121">
        <f>IF(AND(O18&lt;&gt;"",P18&lt;&gt;""),SUM(O18:P18),"")</f>
        <v>33077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SUM(L19,T19,AB19,AJ19,AR19,AZ19)</f>
        <v>605</v>
      </c>
      <c r="E19" s="121">
        <f>SUM(M19,U19,AC19,AK19,AS19,BA19)</f>
        <v>34154</v>
      </c>
      <c r="F19" s="121">
        <f>SUM(D19:E19)</f>
        <v>34759</v>
      </c>
      <c r="G19" s="121">
        <f>SUM(O19,W19,AE19,AM19,AU19,BC19)</f>
        <v>0</v>
      </c>
      <c r="H19" s="121">
        <f>SUM(P19,X19,AF19,AN19,AV19,BD19)</f>
        <v>6254</v>
      </c>
      <c r="I19" s="121">
        <f>SUM(G19:H19)</f>
        <v>6254</v>
      </c>
      <c r="J19" s="120" t="s">
        <v>359</v>
      </c>
      <c r="K19" s="119" t="s">
        <v>360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6254</v>
      </c>
      <c r="Q19" s="121">
        <f>IF(AND(O19&lt;&gt;"",P19&lt;&gt;""),SUM(O19:P19),"")</f>
        <v>6254</v>
      </c>
      <c r="R19" s="120" t="s">
        <v>357</v>
      </c>
      <c r="S19" s="119" t="s">
        <v>358</v>
      </c>
      <c r="T19" s="121">
        <v>605</v>
      </c>
      <c r="U19" s="121">
        <v>34154</v>
      </c>
      <c r="V19" s="121">
        <f>IF(AND(T19&lt;&gt;"",U19&lt;&gt;""),SUM(T19:U19),"")</f>
        <v>34759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SUM(L20,T20,AB20,AJ20,AR20,AZ20)</f>
        <v>18180</v>
      </c>
      <c r="E20" s="121">
        <f>SUM(M20,U20,AC20,AK20,AS20,BA20)</f>
        <v>320148</v>
      </c>
      <c r="F20" s="121">
        <f>SUM(D20:E20)</f>
        <v>338328</v>
      </c>
      <c r="G20" s="121">
        <f>SUM(O20,W20,AE20,AM20,AU20,BC20)</f>
        <v>0</v>
      </c>
      <c r="H20" s="121">
        <f>SUM(P20,X20,AF20,AN20,AV20,BD20)</f>
        <v>13203</v>
      </c>
      <c r="I20" s="121">
        <f>SUM(G20:H20)</f>
        <v>13203</v>
      </c>
      <c r="J20" s="120" t="s">
        <v>352</v>
      </c>
      <c r="K20" s="119" t="s">
        <v>353</v>
      </c>
      <c r="L20" s="121">
        <v>18180</v>
      </c>
      <c r="M20" s="121">
        <v>263004</v>
      </c>
      <c r="N20" s="121">
        <f>IF(AND(L20&lt;&gt;"",M20&lt;&gt;""),SUM(L20:M20),"")</f>
        <v>281184</v>
      </c>
      <c r="O20" s="121">
        <v>0</v>
      </c>
      <c r="P20" s="121">
        <v>13203</v>
      </c>
      <c r="Q20" s="121">
        <f>IF(AND(O20&lt;&gt;"",P20&lt;&gt;""),SUM(O20:P20),"")</f>
        <v>13203</v>
      </c>
      <c r="R20" s="120" t="s">
        <v>329</v>
      </c>
      <c r="S20" s="119" t="s">
        <v>330</v>
      </c>
      <c r="T20" s="121">
        <v>0</v>
      </c>
      <c r="U20" s="121">
        <v>57144</v>
      </c>
      <c r="V20" s="121">
        <f>IF(AND(T20&lt;&gt;"",U20&lt;&gt;""),SUM(T20:U20),"")</f>
        <v>57144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SUM(L21,T21,AB21,AJ21,AR21,AZ21)</f>
        <v>14285</v>
      </c>
      <c r="E21" s="121">
        <f>SUM(M21,U21,AC21,AK21,AS21,BA21)</f>
        <v>234798</v>
      </c>
      <c r="F21" s="121">
        <f>SUM(D21:E21)</f>
        <v>249083</v>
      </c>
      <c r="G21" s="121">
        <f>SUM(O21,W21,AE21,AM21,AU21,BC21)</f>
        <v>0</v>
      </c>
      <c r="H21" s="121">
        <f>SUM(P21,X21,AF21,AN21,AV21,BD21)</f>
        <v>4161</v>
      </c>
      <c r="I21" s="121">
        <f>SUM(G21:H21)</f>
        <v>4161</v>
      </c>
      <c r="J21" s="120" t="s">
        <v>352</v>
      </c>
      <c r="K21" s="119" t="s">
        <v>353</v>
      </c>
      <c r="L21" s="121">
        <v>14285</v>
      </c>
      <c r="M21" s="121">
        <v>193863</v>
      </c>
      <c r="N21" s="121">
        <f>IF(AND(L21&lt;&gt;"",M21&lt;&gt;""),SUM(L21:M21),"")</f>
        <v>208148</v>
      </c>
      <c r="O21" s="121">
        <v>0</v>
      </c>
      <c r="P21" s="121">
        <v>4161</v>
      </c>
      <c r="Q21" s="121">
        <f>IF(AND(O21&lt;&gt;"",P21&lt;&gt;""),SUM(O21:P21),"")</f>
        <v>4161</v>
      </c>
      <c r="R21" s="120" t="s">
        <v>329</v>
      </c>
      <c r="S21" s="119" t="s">
        <v>330</v>
      </c>
      <c r="T21" s="121">
        <v>0</v>
      </c>
      <c r="U21" s="121">
        <v>40935</v>
      </c>
      <c r="V21" s="121">
        <f>IF(AND(T21&lt;&gt;"",U21&lt;&gt;""),SUM(T21:U21),"")</f>
        <v>40935</v>
      </c>
      <c r="W21" s="121">
        <v>0</v>
      </c>
      <c r="X21" s="121">
        <v>0</v>
      </c>
      <c r="Y21" s="121">
        <f>IF(AND(W21&lt;&gt;"",X21&lt;&gt;""),SUM(W21:X21),"")</f>
        <v>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SUM(L22,T22,AB22,AJ22,AR22,AZ22)</f>
        <v>9254</v>
      </c>
      <c r="E22" s="121">
        <f>SUM(M22,U22,AC22,AK22,AS22,BA22)</f>
        <v>320624</v>
      </c>
      <c r="F22" s="121">
        <f>SUM(D22:E22)</f>
        <v>329878</v>
      </c>
      <c r="G22" s="121">
        <f>SUM(O22,W22,AE22,AM22,AU22,BC22)</f>
        <v>0</v>
      </c>
      <c r="H22" s="121">
        <f>SUM(P22,X22,AF22,AN22,AV22,BD22)</f>
        <v>59266</v>
      </c>
      <c r="I22" s="121">
        <f>SUM(G22:H22)</f>
        <v>59266</v>
      </c>
      <c r="J22" s="120" t="s">
        <v>347</v>
      </c>
      <c r="K22" s="119" t="s">
        <v>348</v>
      </c>
      <c r="L22" s="121">
        <v>9254</v>
      </c>
      <c r="M22" s="121">
        <v>277626</v>
      </c>
      <c r="N22" s="121">
        <f>IF(AND(L22&lt;&gt;"",M22&lt;&gt;""),SUM(L22:M22),"")</f>
        <v>286880</v>
      </c>
      <c r="O22" s="121">
        <v>0</v>
      </c>
      <c r="P22" s="121">
        <v>59266</v>
      </c>
      <c r="Q22" s="121">
        <f>IF(AND(O22&lt;&gt;"",P22&lt;&gt;""),SUM(O22:P22),"")</f>
        <v>59266</v>
      </c>
      <c r="R22" s="120" t="s">
        <v>329</v>
      </c>
      <c r="S22" s="119" t="s">
        <v>330</v>
      </c>
      <c r="T22" s="121">
        <v>0</v>
      </c>
      <c r="U22" s="121">
        <v>42998</v>
      </c>
      <c r="V22" s="121">
        <f>IF(AND(T22&lt;&gt;"",U22&lt;&gt;""),SUM(T22:U22),"")</f>
        <v>42998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SUM(L23,T23,AB23,AJ23,AR23,AZ23)</f>
        <v>5805</v>
      </c>
      <c r="E23" s="121">
        <f>SUM(M23,U23,AC23,AK23,AS23,BA23)</f>
        <v>197537</v>
      </c>
      <c r="F23" s="121">
        <f>SUM(D23:E23)</f>
        <v>203342</v>
      </c>
      <c r="G23" s="121">
        <f>SUM(O23,W23,AE23,AM23,AU23,BC23)</f>
        <v>0</v>
      </c>
      <c r="H23" s="121">
        <f>SUM(P23,X23,AF23,AN23,AV23,BD23)</f>
        <v>20268</v>
      </c>
      <c r="I23" s="121">
        <f>SUM(G23:H23)</f>
        <v>20268</v>
      </c>
      <c r="J23" s="120" t="s">
        <v>347</v>
      </c>
      <c r="K23" s="119" t="s">
        <v>348</v>
      </c>
      <c r="L23" s="121">
        <v>5805</v>
      </c>
      <c r="M23" s="121">
        <v>171075</v>
      </c>
      <c r="N23" s="121">
        <f>IF(AND(L23&lt;&gt;"",M23&lt;&gt;""),SUM(L23:M23),"")</f>
        <v>176880</v>
      </c>
      <c r="O23" s="121">
        <v>0</v>
      </c>
      <c r="P23" s="121">
        <v>20268</v>
      </c>
      <c r="Q23" s="121">
        <f>IF(AND(O23&lt;&gt;"",P23&lt;&gt;""),SUM(O23:P23),"")</f>
        <v>20268</v>
      </c>
      <c r="R23" s="120" t="s">
        <v>329</v>
      </c>
      <c r="S23" s="119" t="s">
        <v>330</v>
      </c>
      <c r="T23" s="121">
        <v>0</v>
      </c>
      <c r="U23" s="121">
        <v>26462</v>
      </c>
      <c r="V23" s="121">
        <f>IF(AND(T23&lt;&gt;"",U23&lt;&gt;""),SUM(T23:U23),"")</f>
        <v>26462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SUM(L24,T24,AB24,AJ24,AR24,AZ24)</f>
        <v>0</v>
      </c>
      <c r="E24" s="121">
        <f>SUM(M24,U24,AC24,AK24,AS24,BA24)</f>
        <v>28128</v>
      </c>
      <c r="F24" s="121">
        <f>SUM(D24:E24)</f>
        <v>28128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329</v>
      </c>
      <c r="K24" s="119" t="s">
        <v>330</v>
      </c>
      <c r="L24" s="121">
        <v>0</v>
      </c>
      <c r="M24" s="121">
        <v>28128</v>
      </c>
      <c r="N24" s="121">
        <f>IF(AND(L24&lt;&gt;"",M24&lt;&gt;""),SUM(L24:M24),"")</f>
        <v>28128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SUM(L25,T25,AB25,AJ25,AR25,AZ25)</f>
        <v>342948</v>
      </c>
      <c r="E25" s="121">
        <f>SUM(M25,U25,AC25,AK25,AS25,BA25)</f>
        <v>90801</v>
      </c>
      <c r="F25" s="121">
        <f>SUM(D25:E25)</f>
        <v>433749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337</v>
      </c>
      <c r="K25" s="119" t="s">
        <v>338</v>
      </c>
      <c r="L25" s="121">
        <v>342948</v>
      </c>
      <c r="M25" s="121">
        <v>78112</v>
      </c>
      <c r="N25" s="121">
        <f>IF(AND(L25&lt;&gt;"",M25&lt;&gt;""),SUM(L25:M25),"")</f>
        <v>421060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329</v>
      </c>
      <c r="S25" s="119" t="s">
        <v>379</v>
      </c>
      <c r="T25" s="121">
        <v>0</v>
      </c>
      <c r="U25" s="121">
        <v>12689</v>
      </c>
      <c r="V25" s="121">
        <f>IF(AND(T25&lt;&gt;"",U25&lt;&gt;""),SUM(T25:U25),"")</f>
        <v>12689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SUM(L26,T26,AB26,AJ26,AR26,AZ26)</f>
        <v>731302</v>
      </c>
      <c r="E26" s="121">
        <f>SUM(M26,U26,AC26,AK26,AS26,BA26)</f>
        <v>265173</v>
      </c>
      <c r="F26" s="121">
        <f>SUM(D26:E26)</f>
        <v>996475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341</v>
      </c>
      <c r="K26" s="119" t="s">
        <v>382</v>
      </c>
      <c r="L26" s="121">
        <v>731302</v>
      </c>
      <c r="M26" s="121">
        <v>232991</v>
      </c>
      <c r="N26" s="121">
        <f>IF(AND(L26&lt;&gt;"",M26&lt;&gt;""),SUM(L26:M26),"")</f>
        <v>964293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329</v>
      </c>
      <c r="S26" s="119" t="s">
        <v>383</v>
      </c>
      <c r="T26" s="121">
        <v>0</v>
      </c>
      <c r="U26" s="121">
        <v>32182</v>
      </c>
      <c r="V26" s="121">
        <f>IF(AND(T26&lt;&gt;"",U26&lt;&gt;""),SUM(T26:U26),"")</f>
        <v>32182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SUM(H7,L7,P7,T7,X7,AB7,AF7,AJ7,AN7,AR7,AV7,AZ7,BD7,BH7,BL7,BP7,BT7,BX7,CB7,CF7,CJ7,CN7,CR7,CV7,CZ7,DD7,DH7,DL7,DP7,DT7)</f>
        <v>6061345</v>
      </c>
      <c r="E7" s="140">
        <f>SUM(I7,M7,Q7,U7,Y7,AC7,AG7,AK7,AO7,AS7,AW7,BA7,BE7,BI7,BM7,BQ7,BU7,BY7,CC7,CG7,CK7,CO7,CS7,CW7,DA7,DE7,DI7,DM7,DQ7,DU7)</f>
        <v>449399</v>
      </c>
      <c r="F7" s="141">
        <f>COUNTIF(F$8:F$57,"&lt;&gt;")</f>
        <v>8</v>
      </c>
      <c r="G7" s="141">
        <f>COUNTIF(G$8:G$57,"&lt;&gt;")</f>
        <v>8</v>
      </c>
      <c r="H7" s="140">
        <f>SUM(H$8:H$57)</f>
        <v>3081617</v>
      </c>
      <c r="I7" s="140">
        <f>SUM(I$8:I$57)</f>
        <v>218336</v>
      </c>
      <c r="J7" s="141">
        <f>COUNTIF(J$8:J$57,"&lt;&gt;")</f>
        <v>8</v>
      </c>
      <c r="K7" s="141">
        <f>COUNTIF(K$8:K$57,"&lt;&gt;")</f>
        <v>8</v>
      </c>
      <c r="L7" s="140">
        <f>SUM(L$8:L$57)</f>
        <v>2084393</v>
      </c>
      <c r="M7" s="140">
        <f>SUM(M$8:M$57)</f>
        <v>144396</v>
      </c>
      <c r="N7" s="141">
        <f>COUNTIF(N$8:N$57,"&lt;&gt;")</f>
        <v>5</v>
      </c>
      <c r="O7" s="141">
        <f>COUNTIF(O$8:O$57,"&lt;&gt;")</f>
        <v>5</v>
      </c>
      <c r="P7" s="140">
        <f>SUM(P$8:P$57)</f>
        <v>553671</v>
      </c>
      <c r="Q7" s="140">
        <f>SUM(Q$8:Q$57)</f>
        <v>86667</v>
      </c>
      <c r="R7" s="141">
        <f>COUNTIF(R$8:R$57,"&lt;&gt;")</f>
        <v>1</v>
      </c>
      <c r="S7" s="141">
        <f>COUNTIF(S$8:S$57,"&lt;&gt;")</f>
        <v>1</v>
      </c>
      <c r="T7" s="140">
        <f>SUM(T$8:T$57)</f>
        <v>44331</v>
      </c>
      <c r="U7" s="140">
        <f>SUM(U$8:U$57)</f>
        <v>0</v>
      </c>
      <c r="V7" s="141">
        <f>COUNTIF(V$8:V$57,"&lt;&gt;")</f>
        <v>1</v>
      </c>
      <c r="W7" s="141">
        <f>COUNTIF(W$8:W$57,"&lt;&gt;")</f>
        <v>1</v>
      </c>
      <c r="X7" s="140">
        <f>SUM(X$8:X$57)</f>
        <v>56795</v>
      </c>
      <c r="Y7" s="140">
        <f>SUM(Y$8:Y$57)</f>
        <v>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57144</v>
      </c>
      <c r="AC7" s="140">
        <f>SUM(AC$8:AC$57)</f>
        <v>0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40935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42998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26462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28128</v>
      </c>
      <c r="AS7" s="140">
        <f>SUM(AS$8:AS$57)</f>
        <v>0</v>
      </c>
      <c r="AT7" s="141">
        <f>COUNTIF(AT$8:AT$57,"&lt;&gt;")</f>
        <v>1</v>
      </c>
      <c r="AU7" s="141">
        <f>COUNTIF(AU$8:AU$57,"&lt;&gt;")</f>
        <v>1</v>
      </c>
      <c r="AV7" s="140">
        <f>SUM(AV$8:AV$57)</f>
        <v>12689</v>
      </c>
      <c r="AW7" s="140">
        <f>SUM(AW$8:AW$57)</f>
        <v>0</v>
      </c>
      <c r="AX7" s="141">
        <f>COUNTIF(AX$8:AX$57,"&lt;&gt;")</f>
        <v>1</v>
      </c>
      <c r="AY7" s="141">
        <f>COUNTIF(AY$8:AY$57,"&lt;&gt;")</f>
        <v>1</v>
      </c>
      <c r="AZ7" s="140">
        <f>SUM(AZ$8:AZ$57)</f>
        <v>32182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19</v>
      </c>
      <c r="B8" s="120" t="s">
        <v>352</v>
      </c>
      <c r="C8" s="119" t="s">
        <v>353</v>
      </c>
      <c r="D8" s="121">
        <f>SUM(H8,L8,P8,T8,X8,AB8,AF8,AJ8,AN8,AR8,AV8,AZ8,BD8,BH8,BL8,BP8,BT8,BX8,CB8,CF8,CJ8,CN8,CR8,CV8,CZ8,DD8,DH8,DL8,DP8,DT8)</f>
        <v>775509</v>
      </c>
      <c r="E8" s="121">
        <f>SUM(I8,M8,Q8,U8,Y8,AC8,AG8,AK8,AO8,AS8,AW8,BA8,BE8,BI8,BM8,BQ8,BU8,BY8,CC8,CG8,CK8,CO8,CS8,CW8,DA8,DE8,DI8,DM8,DQ8,DU8)</f>
        <v>34213</v>
      </c>
      <c r="F8" s="120" t="s">
        <v>350</v>
      </c>
      <c r="G8" s="119" t="s">
        <v>351</v>
      </c>
      <c r="H8" s="121">
        <v>286177</v>
      </c>
      <c r="I8" s="121">
        <v>16849</v>
      </c>
      <c r="J8" s="120" t="s">
        <v>367</v>
      </c>
      <c r="K8" s="119" t="s">
        <v>368</v>
      </c>
      <c r="L8" s="121">
        <v>281184</v>
      </c>
      <c r="M8" s="121">
        <v>13203</v>
      </c>
      <c r="N8" s="120" t="s">
        <v>369</v>
      </c>
      <c r="O8" s="119" t="s">
        <v>370</v>
      </c>
      <c r="P8" s="121">
        <v>208148</v>
      </c>
      <c r="Q8" s="121">
        <v>4161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19</v>
      </c>
      <c r="B9" s="120" t="s">
        <v>359</v>
      </c>
      <c r="C9" s="119" t="s">
        <v>360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65631</v>
      </c>
      <c r="F9" s="120" t="s">
        <v>361</v>
      </c>
      <c r="G9" s="119" t="s">
        <v>362</v>
      </c>
      <c r="H9" s="121">
        <v>0</v>
      </c>
      <c r="I9" s="121">
        <v>36137</v>
      </c>
      <c r="J9" s="120" t="s">
        <v>365</v>
      </c>
      <c r="K9" s="119" t="s">
        <v>366</v>
      </c>
      <c r="L9" s="121">
        <v>0</v>
      </c>
      <c r="M9" s="121">
        <v>6254</v>
      </c>
      <c r="N9" s="120" t="s">
        <v>355</v>
      </c>
      <c r="O9" s="119" t="s">
        <v>356</v>
      </c>
      <c r="P9" s="121">
        <v>0</v>
      </c>
      <c r="Q9" s="121">
        <v>23240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19</v>
      </c>
      <c r="B10" s="120" t="s">
        <v>337</v>
      </c>
      <c r="C10" s="119" t="s">
        <v>338</v>
      </c>
      <c r="D10" s="121">
        <f>SUM(H10,L10,P10,T10,X10,AB10,AF10,AJ10,AN10,AR10,AV10,AZ10,BD10,BH10,BL10,BP10,BT10,BX10,CB10,CF10,CJ10,CN10,CR10,CV10,CZ10,DD10,DH10,DL10,DP10,DT10)</f>
        <v>1650351</v>
      </c>
      <c r="E10" s="121">
        <f>SUM(I10,M10,Q10,U10,Y10,AC10,AG10,AK10,AO10,AS10,AW10,BA10,BE10,BI10,BM10,BQ10,BU10,BY10,CC10,CG10,CK10,CO10,CS10,CW10,DA10,DE10,DI10,DM10,DQ10,DU10)</f>
        <v>0</v>
      </c>
      <c r="F10" s="120" t="s">
        <v>335</v>
      </c>
      <c r="G10" s="119" t="s">
        <v>336</v>
      </c>
      <c r="H10" s="121">
        <v>1229291</v>
      </c>
      <c r="I10" s="121">
        <v>0</v>
      </c>
      <c r="J10" s="120" t="s">
        <v>377</v>
      </c>
      <c r="K10" s="119" t="s">
        <v>378</v>
      </c>
      <c r="L10" s="121">
        <v>421060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19</v>
      </c>
      <c r="B11" s="120" t="s">
        <v>347</v>
      </c>
      <c r="C11" s="119" t="s">
        <v>348</v>
      </c>
      <c r="D11" s="121">
        <f>SUM(H11,L11,P11,T11,X11,AB11,AF11,AJ11,AN11,AR11,AV11,AZ11,BD11,BH11,BL11,BP11,BT11,BX11,CB11,CF11,CJ11,CN11,CR11,CV11,CZ11,DD11,DH11,DL11,DP11,DT11)</f>
        <v>759754</v>
      </c>
      <c r="E11" s="121">
        <f>SUM(I11,M11,Q11,U11,Y11,AC11,AG11,AK11,AO11,AS11,AW11,BA11,BE11,BI11,BM11,BQ11,BU11,BY11,CC11,CG11,CK11,CO11,CS11,CW11,DA11,DE11,DI11,DM11,DQ11,DU11)</f>
        <v>113866</v>
      </c>
      <c r="F11" s="120" t="s">
        <v>345</v>
      </c>
      <c r="G11" s="119" t="s">
        <v>346</v>
      </c>
      <c r="H11" s="121">
        <v>295994</v>
      </c>
      <c r="I11" s="121">
        <v>34332</v>
      </c>
      <c r="J11" s="120" t="s">
        <v>373</v>
      </c>
      <c r="K11" s="119" t="s">
        <v>374</v>
      </c>
      <c r="L11" s="121">
        <v>176880</v>
      </c>
      <c r="M11" s="121">
        <v>20268</v>
      </c>
      <c r="N11" s="120" t="s">
        <v>371</v>
      </c>
      <c r="O11" s="119" t="s">
        <v>372</v>
      </c>
      <c r="P11" s="121">
        <v>286880</v>
      </c>
      <c r="Q11" s="121">
        <v>59266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19</v>
      </c>
      <c r="B12" s="120" t="s">
        <v>357</v>
      </c>
      <c r="C12" s="119" t="s">
        <v>358</v>
      </c>
      <c r="D12" s="121">
        <f>SUM(H12,L12,P12,T12,X12,AB12,AF12,AJ12,AN12,AR12,AV12,AZ12,BD12,BH12,BL12,BP12,BT12,BX12,CB12,CF12,CJ12,CN12,CR12,CV12,CZ12,DD12,DH12,DL12,DP12,DT12)</f>
        <v>645608</v>
      </c>
      <c r="E12" s="121">
        <f>SUM(I12,M12,Q12,U12,Y12,AC12,AG12,AK12,AO12,AS12,AW12,BA12,BE12,BI12,BM12,BQ12,BU12,BY12,CC12,CG12,CK12,CO12,CS12,CW12,DA12,DE12,DI12,DM12,DQ12,DU12)</f>
        <v>89519</v>
      </c>
      <c r="F12" s="120" t="s">
        <v>355</v>
      </c>
      <c r="G12" s="119" t="s">
        <v>356</v>
      </c>
      <c r="H12" s="121">
        <v>405701</v>
      </c>
      <c r="I12" s="121">
        <v>56442</v>
      </c>
      <c r="J12" s="120" t="s">
        <v>363</v>
      </c>
      <c r="K12" s="119" t="s">
        <v>364</v>
      </c>
      <c r="L12" s="121">
        <v>205148</v>
      </c>
      <c r="M12" s="121">
        <v>33077</v>
      </c>
      <c r="N12" s="120" t="s">
        <v>365</v>
      </c>
      <c r="O12" s="119" t="s">
        <v>366</v>
      </c>
      <c r="P12" s="121">
        <v>34759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19</v>
      </c>
      <c r="B13" s="120" t="s">
        <v>333</v>
      </c>
      <c r="C13" s="119" t="s">
        <v>334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146170</v>
      </c>
      <c r="F13" s="120" t="s">
        <v>331</v>
      </c>
      <c r="G13" s="119" t="s">
        <v>332</v>
      </c>
      <c r="H13" s="121">
        <v>0</v>
      </c>
      <c r="I13" s="121">
        <v>74576</v>
      </c>
      <c r="J13" s="120" t="s">
        <v>343</v>
      </c>
      <c r="K13" s="119" t="s">
        <v>344</v>
      </c>
      <c r="L13" s="121">
        <v>0</v>
      </c>
      <c r="M13" s="121">
        <v>71594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19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1730515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339</v>
      </c>
      <c r="G14" s="119" t="s">
        <v>340</v>
      </c>
      <c r="H14" s="121">
        <v>766222</v>
      </c>
      <c r="I14" s="121">
        <v>0</v>
      </c>
      <c r="J14" s="120" t="s">
        <v>380</v>
      </c>
      <c r="K14" s="119" t="s">
        <v>381</v>
      </c>
      <c r="L14" s="121">
        <v>964293</v>
      </c>
      <c r="M14" s="121">
        <v>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19</v>
      </c>
      <c r="B15" s="120" t="s">
        <v>329</v>
      </c>
      <c r="C15" s="119" t="s">
        <v>330</v>
      </c>
      <c r="D15" s="121">
        <f>SUM(H15,L15,P15,T15,X15,AB15,AF15,AJ15,AN15,AR15,AV15,AZ15,BD15,BH15,BL15,BP15,BT15,BX15,CB15,CF15,CJ15,CN15,CR15,CV15,CZ15,DD15,DH15,DL15,DP15,DT15)</f>
        <v>499608</v>
      </c>
      <c r="E15" s="121">
        <f>SUM(I15,M15,Q15,U15,Y15,AC15,AG15,AK15,AO15,AS15,AW15,BA15,BE15,BI15,BM15,BQ15,BU15,BY15,CC15,CG15,CK15,CO15,CS15,CW15,DA15,DE15,DI15,DM15,DQ15,DU15)</f>
        <v>0</v>
      </c>
      <c r="F15" s="120" t="s">
        <v>327</v>
      </c>
      <c r="G15" s="119" t="s">
        <v>328</v>
      </c>
      <c r="H15" s="121">
        <v>98232</v>
      </c>
      <c r="I15" s="121">
        <v>0</v>
      </c>
      <c r="J15" s="120" t="s">
        <v>335</v>
      </c>
      <c r="K15" s="119" t="s">
        <v>336</v>
      </c>
      <c r="L15" s="121">
        <v>35828</v>
      </c>
      <c r="M15" s="121">
        <v>0</v>
      </c>
      <c r="N15" s="120" t="s">
        <v>339</v>
      </c>
      <c r="O15" s="119" t="s">
        <v>340</v>
      </c>
      <c r="P15" s="121">
        <v>23884</v>
      </c>
      <c r="Q15" s="121">
        <v>0</v>
      </c>
      <c r="R15" s="120" t="s">
        <v>345</v>
      </c>
      <c r="S15" s="119" t="s">
        <v>346</v>
      </c>
      <c r="T15" s="121">
        <v>44331</v>
      </c>
      <c r="U15" s="121">
        <v>0</v>
      </c>
      <c r="V15" s="120" t="s">
        <v>350</v>
      </c>
      <c r="W15" s="119" t="s">
        <v>351</v>
      </c>
      <c r="X15" s="121">
        <v>56795</v>
      </c>
      <c r="Y15" s="121">
        <v>0</v>
      </c>
      <c r="Z15" s="120" t="s">
        <v>367</v>
      </c>
      <c r="AA15" s="119" t="s">
        <v>368</v>
      </c>
      <c r="AB15" s="121">
        <v>57144</v>
      </c>
      <c r="AC15" s="121">
        <v>0</v>
      </c>
      <c r="AD15" s="120" t="s">
        <v>369</v>
      </c>
      <c r="AE15" s="119" t="s">
        <v>370</v>
      </c>
      <c r="AF15" s="121">
        <v>40935</v>
      </c>
      <c r="AG15" s="121">
        <v>0</v>
      </c>
      <c r="AH15" s="120" t="s">
        <v>371</v>
      </c>
      <c r="AI15" s="119" t="s">
        <v>372</v>
      </c>
      <c r="AJ15" s="121">
        <v>42998</v>
      </c>
      <c r="AK15" s="121">
        <v>0</v>
      </c>
      <c r="AL15" s="120" t="s">
        <v>373</v>
      </c>
      <c r="AM15" s="119" t="s">
        <v>374</v>
      </c>
      <c r="AN15" s="121">
        <v>26462</v>
      </c>
      <c r="AO15" s="121">
        <v>0</v>
      </c>
      <c r="AP15" s="120" t="s">
        <v>375</v>
      </c>
      <c r="AQ15" s="119" t="s">
        <v>376</v>
      </c>
      <c r="AR15" s="121">
        <v>28128</v>
      </c>
      <c r="AS15" s="121">
        <v>0</v>
      </c>
      <c r="AT15" s="120" t="s">
        <v>377</v>
      </c>
      <c r="AU15" s="119" t="s">
        <v>378</v>
      </c>
      <c r="AV15" s="121">
        <v>12689</v>
      </c>
      <c r="AW15" s="121">
        <v>0</v>
      </c>
      <c r="AX15" s="120" t="s">
        <v>380</v>
      </c>
      <c r="AY15" s="119" t="s">
        <v>381</v>
      </c>
      <c r="AZ15" s="121">
        <v>32182</v>
      </c>
      <c r="BA15" s="121">
        <v>0</v>
      </c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5">
    <sortCondition ref="A8:A15"/>
    <sortCondition ref="B8:B15"/>
    <sortCondition ref="C8:C15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17202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17203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17204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17205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17206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17207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17209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17210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17211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17212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17324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17361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17365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17384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17386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17407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17461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17463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17821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17825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17826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17837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17841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17848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17855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17856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2022-12-13T00:04:20Z</dcterms:modified>
</cp:coreProperties>
</file>