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07F01708-A71A-4F8E-962B-BDB9E3C942FD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ごみ処理概要!$2:$22</definedName>
    <definedName name="_xlnm.Print_Area" localSheetId="3">ごみ処理量内訳!$2:$22</definedName>
    <definedName name="_xlnm.Print_Area" localSheetId="1">ごみ搬入量内訳!$2:$22</definedName>
    <definedName name="_xlnm.Print_Area" localSheetId="6">災害廃棄物搬入量!$2:$22</definedName>
    <definedName name="_xlnm.Print_Area" localSheetId="2">施設区分別搬入量内訳!$2:$22</definedName>
    <definedName name="_xlnm.Print_Area" localSheetId="5">施設資源化量内訳!$2:$22</definedName>
    <definedName name="_xlnm.Print_Area" localSheetId="4">資源化量内訳!$2:$22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X8" i="5"/>
  <c r="CR8" i="5" s="1"/>
  <c r="O8" i="5" s="1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U18" i="5"/>
  <c r="CU19" i="5"/>
  <c r="CU20" i="5"/>
  <c r="CU21" i="5"/>
  <c r="CU22" i="5"/>
  <c r="CT8" i="5"/>
  <c r="CT9" i="5"/>
  <c r="CT10" i="5"/>
  <c r="CT11" i="5"/>
  <c r="CT12" i="5"/>
  <c r="CT13" i="5"/>
  <c r="CT14" i="5"/>
  <c r="CT15" i="5"/>
  <c r="CR15" i="5" s="1"/>
  <c r="O15" i="5" s="1"/>
  <c r="CT16" i="5"/>
  <c r="CT17" i="5"/>
  <c r="CT18" i="5"/>
  <c r="CT19" i="5"/>
  <c r="CT20" i="5"/>
  <c r="CT21" i="5"/>
  <c r="CT22" i="5"/>
  <c r="CR22" i="5" s="1"/>
  <c r="O22" i="5" s="1"/>
  <c r="CS8" i="5"/>
  <c r="CS9" i="5"/>
  <c r="CS10" i="5"/>
  <c r="CS11" i="5"/>
  <c r="CS12" i="5"/>
  <c r="CS13" i="5"/>
  <c r="CR13" i="5" s="1"/>
  <c r="O13" i="5" s="1"/>
  <c r="CS14" i="5"/>
  <c r="CS15" i="5"/>
  <c r="CS16" i="5"/>
  <c r="CR16" i="5" s="1"/>
  <c r="O16" i="5" s="1"/>
  <c r="CS17" i="5"/>
  <c r="CS18" i="5"/>
  <c r="CS19" i="5"/>
  <c r="CS20" i="5"/>
  <c r="CS21" i="5"/>
  <c r="CS22" i="5"/>
  <c r="CR1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L8" i="5"/>
  <c r="CL9" i="5"/>
  <c r="CL10" i="5"/>
  <c r="CL11" i="5"/>
  <c r="CL12" i="5"/>
  <c r="CL13" i="5"/>
  <c r="CJ13" i="5" s="1"/>
  <c r="N13" i="5" s="1"/>
  <c r="CL14" i="5"/>
  <c r="CL15" i="5"/>
  <c r="CL16" i="5"/>
  <c r="CJ16" i="5" s="1"/>
  <c r="N16" i="5" s="1"/>
  <c r="CL17" i="5"/>
  <c r="CL18" i="5"/>
  <c r="CL19" i="5"/>
  <c r="CL20" i="5"/>
  <c r="CJ20" i="5" s="1"/>
  <c r="N20" i="5" s="1"/>
  <c r="CL21" i="5"/>
  <c r="CL22" i="5"/>
  <c r="CK8" i="5"/>
  <c r="CK9" i="5"/>
  <c r="CK10" i="5"/>
  <c r="CK11" i="5"/>
  <c r="CK12" i="5"/>
  <c r="CK13" i="5"/>
  <c r="CK14" i="5"/>
  <c r="CJ14" i="5" s="1"/>
  <c r="N14" i="5" s="1"/>
  <c r="CK15" i="5"/>
  <c r="CK16" i="5"/>
  <c r="CK17" i="5"/>
  <c r="CK18" i="5"/>
  <c r="CK19" i="5"/>
  <c r="CK20" i="5"/>
  <c r="CK21" i="5"/>
  <c r="CJ21" i="5" s="1"/>
  <c r="N21" i="5" s="1"/>
  <c r="CK22" i="5"/>
  <c r="CJ22" i="5"/>
  <c r="N22" i="5" s="1"/>
  <c r="CI8" i="5"/>
  <c r="CI9" i="5"/>
  <c r="CI10" i="5"/>
  <c r="CI11" i="5"/>
  <c r="CI12" i="5"/>
  <c r="CI13" i="5"/>
  <c r="CI14" i="5"/>
  <c r="CI15" i="5"/>
  <c r="CB15" i="5" s="1"/>
  <c r="M15" i="5" s="1"/>
  <c r="CI16" i="5"/>
  <c r="CI17" i="5"/>
  <c r="CI18" i="5"/>
  <c r="CI19" i="5"/>
  <c r="CI20" i="5"/>
  <c r="CI21" i="5"/>
  <c r="CI2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B22" i="5" s="1"/>
  <c r="M22" i="5" s="1"/>
  <c r="CD8" i="5"/>
  <c r="CD9" i="5"/>
  <c r="CD10" i="5"/>
  <c r="CD11" i="5"/>
  <c r="CD12" i="5"/>
  <c r="CD13" i="5"/>
  <c r="CD14" i="5"/>
  <c r="CB14" i="5" s="1"/>
  <c r="M14" i="5" s="1"/>
  <c r="CD15" i="5"/>
  <c r="CD16" i="5"/>
  <c r="CD17" i="5"/>
  <c r="CD18" i="5"/>
  <c r="CD19" i="5"/>
  <c r="CD20" i="5"/>
  <c r="CB20" i="5" s="1"/>
  <c r="M20" i="5" s="1"/>
  <c r="CD21" i="5"/>
  <c r="CD22" i="5"/>
  <c r="CC8" i="5"/>
  <c r="CB8" i="5" s="1"/>
  <c r="M8" i="5" s="1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B21" i="5" s="1"/>
  <c r="M21" i="5" s="1"/>
  <c r="CC22" i="5"/>
  <c r="CB9" i="5"/>
  <c r="M9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W8" i="5"/>
  <c r="BW9" i="5"/>
  <c r="BW10" i="5"/>
  <c r="BW11" i="5"/>
  <c r="BW12" i="5"/>
  <c r="BW13" i="5"/>
  <c r="BW14" i="5"/>
  <c r="BT14" i="5" s="1"/>
  <c r="L14" i="5" s="1"/>
  <c r="BW15" i="5"/>
  <c r="BW16" i="5"/>
  <c r="BW17" i="5"/>
  <c r="BW18" i="5"/>
  <c r="BW19" i="5"/>
  <c r="BW20" i="5"/>
  <c r="BT20" i="5" s="1"/>
  <c r="L20" i="5" s="1"/>
  <c r="BW21" i="5"/>
  <c r="BW22" i="5"/>
  <c r="BV8" i="5"/>
  <c r="BV9" i="5"/>
  <c r="BV10" i="5"/>
  <c r="BT10" i="5" s="1"/>
  <c r="L10" i="5" s="1"/>
  <c r="BV11" i="5"/>
  <c r="BV12" i="5"/>
  <c r="BV13" i="5"/>
  <c r="BV14" i="5"/>
  <c r="BV15" i="5"/>
  <c r="BV16" i="5"/>
  <c r="BV17" i="5"/>
  <c r="BV18" i="5"/>
  <c r="BV19" i="5"/>
  <c r="BV20" i="5"/>
  <c r="BV21" i="5"/>
  <c r="BV22" i="5"/>
  <c r="BU8" i="5"/>
  <c r="BU9" i="5"/>
  <c r="BU10" i="5"/>
  <c r="BU11" i="5"/>
  <c r="BT11" i="5" s="1"/>
  <c r="L11" i="5" s="1"/>
  <c r="BU12" i="5"/>
  <c r="BU13" i="5"/>
  <c r="BT13" i="5" s="1"/>
  <c r="L13" i="5" s="1"/>
  <c r="BU14" i="5"/>
  <c r="BU15" i="5"/>
  <c r="BU16" i="5"/>
  <c r="BU17" i="5"/>
  <c r="BU18" i="5"/>
  <c r="BU19" i="5"/>
  <c r="BU20" i="5"/>
  <c r="BU21" i="5"/>
  <c r="BU22" i="5"/>
  <c r="BT15" i="5"/>
  <c r="L15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O8" i="5"/>
  <c r="BO9" i="5"/>
  <c r="BO10" i="5"/>
  <c r="BO11" i="5"/>
  <c r="BO12" i="5"/>
  <c r="BO13" i="5"/>
  <c r="BO14" i="5"/>
  <c r="BO15" i="5"/>
  <c r="BL15" i="5" s="1"/>
  <c r="K15" i="5" s="1"/>
  <c r="BO16" i="5"/>
  <c r="BO17" i="5"/>
  <c r="BO18" i="5"/>
  <c r="BO19" i="5"/>
  <c r="BO20" i="5"/>
  <c r="BO21" i="5"/>
  <c r="BO22" i="5"/>
  <c r="BN8" i="5"/>
  <c r="BL8" i="5" s="1"/>
  <c r="K8" i="5" s="1"/>
  <c r="BN9" i="5"/>
  <c r="BN10" i="5"/>
  <c r="BN11" i="5"/>
  <c r="BN12" i="5"/>
  <c r="BN13" i="5"/>
  <c r="BN14" i="5"/>
  <c r="BN15" i="5"/>
  <c r="BN16" i="5"/>
  <c r="BL16" i="5" s="1"/>
  <c r="K16" i="5" s="1"/>
  <c r="BN17" i="5"/>
  <c r="BN18" i="5"/>
  <c r="BN19" i="5"/>
  <c r="BN20" i="5"/>
  <c r="BN21" i="5"/>
  <c r="BN22" i="5"/>
  <c r="BM8" i="5"/>
  <c r="BM9" i="5"/>
  <c r="BM10" i="5"/>
  <c r="BM11" i="5"/>
  <c r="BM12" i="5"/>
  <c r="BM13" i="5"/>
  <c r="BM14" i="5"/>
  <c r="BM15" i="5"/>
  <c r="BM16" i="5"/>
  <c r="BM17" i="5"/>
  <c r="BL17" i="5" s="1"/>
  <c r="K17" i="5" s="1"/>
  <c r="BM18" i="5"/>
  <c r="BM19" i="5"/>
  <c r="BM20" i="5"/>
  <c r="BM21" i="5"/>
  <c r="BM22" i="5"/>
  <c r="BL10" i="5"/>
  <c r="K10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J8" i="5"/>
  <c r="BJ9" i="5"/>
  <c r="BJ10" i="5"/>
  <c r="BD10" i="5" s="1"/>
  <c r="J10" i="5" s="1"/>
  <c r="BJ11" i="5"/>
  <c r="BJ12" i="5"/>
  <c r="BJ13" i="5"/>
  <c r="BJ14" i="5"/>
  <c r="BJ15" i="5"/>
  <c r="BJ16" i="5"/>
  <c r="BJ17" i="5"/>
  <c r="BJ18" i="5"/>
  <c r="BJ19" i="5"/>
  <c r="BJ20" i="5"/>
  <c r="BJ21" i="5"/>
  <c r="BJ2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F8" i="5"/>
  <c r="BD8" i="5" s="1"/>
  <c r="J8" i="5" s="1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D21" i="5" s="1"/>
  <c r="J21" i="5" s="1"/>
  <c r="BE22" i="5"/>
  <c r="BD22" i="5"/>
  <c r="J22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AV19" i="5" s="1"/>
  <c r="I19" i="5" s="1"/>
  <c r="BA20" i="5"/>
  <c r="BA21" i="5"/>
  <c r="BA2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X8" i="5"/>
  <c r="AX9" i="5"/>
  <c r="AX10" i="5"/>
  <c r="AX11" i="5"/>
  <c r="AX12" i="5"/>
  <c r="AX13" i="5"/>
  <c r="AX14" i="5"/>
  <c r="AX15" i="5"/>
  <c r="AV15" i="5" s="1"/>
  <c r="I15" i="5" s="1"/>
  <c r="AX16" i="5"/>
  <c r="AX17" i="5"/>
  <c r="AX18" i="5"/>
  <c r="AX19" i="5"/>
  <c r="AX20" i="5"/>
  <c r="AX21" i="5"/>
  <c r="AX22" i="5"/>
  <c r="AV22" i="5" s="1"/>
  <c r="I22" i="5" s="1"/>
  <c r="AW8" i="5"/>
  <c r="AW9" i="5"/>
  <c r="AW10" i="5"/>
  <c r="AW11" i="5"/>
  <c r="AW12" i="5"/>
  <c r="AW13" i="5"/>
  <c r="AW14" i="5"/>
  <c r="AW15" i="5"/>
  <c r="AW16" i="5"/>
  <c r="AV16" i="5" s="1"/>
  <c r="I16" i="5" s="1"/>
  <c r="AW17" i="5"/>
  <c r="AW18" i="5"/>
  <c r="AW19" i="5"/>
  <c r="AW20" i="5"/>
  <c r="AV20" i="5" s="1"/>
  <c r="I20" i="5" s="1"/>
  <c r="AW21" i="5"/>
  <c r="AW22" i="5"/>
  <c r="AV8" i="5"/>
  <c r="I8" i="5" s="1"/>
  <c r="AU8" i="5"/>
  <c r="AU9" i="5"/>
  <c r="AU10" i="5"/>
  <c r="AU11" i="5"/>
  <c r="AU12" i="5"/>
  <c r="AU13" i="5"/>
  <c r="AU14" i="5"/>
  <c r="AU15" i="5"/>
  <c r="AN15" i="5" s="1"/>
  <c r="H15" i="5" s="1"/>
  <c r="AU16" i="5"/>
  <c r="AU17" i="5"/>
  <c r="AU18" i="5"/>
  <c r="AU19" i="5"/>
  <c r="AU20" i="5"/>
  <c r="AU21" i="5"/>
  <c r="AU2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N20" i="5" s="1"/>
  <c r="H20" i="5" s="1"/>
  <c r="AP21" i="5"/>
  <c r="AP22" i="5"/>
  <c r="AO8" i="5"/>
  <c r="AO9" i="5"/>
  <c r="AO10" i="5"/>
  <c r="AO11" i="5"/>
  <c r="AO12" i="5"/>
  <c r="AO13" i="5"/>
  <c r="AO14" i="5"/>
  <c r="AN14" i="5" s="1"/>
  <c r="H14" i="5" s="1"/>
  <c r="AO15" i="5"/>
  <c r="AO16" i="5"/>
  <c r="AO17" i="5"/>
  <c r="AO18" i="5"/>
  <c r="AO19" i="5"/>
  <c r="AO20" i="5"/>
  <c r="AO21" i="5"/>
  <c r="AN21" i="5" s="1"/>
  <c r="H21" i="5" s="1"/>
  <c r="AO2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F22" i="5" s="1"/>
  <c r="G22" i="5" s="1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I8" i="5"/>
  <c r="AI9" i="5"/>
  <c r="AI10" i="5"/>
  <c r="AF10" i="5" s="1"/>
  <c r="G10" i="5" s="1"/>
  <c r="AI11" i="5"/>
  <c r="AI12" i="5"/>
  <c r="AI13" i="5"/>
  <c r="AI14" i="5"/>
  <c r="AI15" i="5"/>
  <c r="AI16" i="5"/>
  <c r="AI17" i="5"/>
  <c r="AI18" i="5"/>
  <c r="AI19" i="5"/>
  <c r="AI20" i="5"/>
  <c r="AF20" i="5" s="1"/>
  <c r="G20" i="5" s="1"/>
  <c r="AI21" i="5"/>
  <c r="AI22" i="5"/>
  <c r="AH8" i="5"/>
  <c r="AH9" i="5"/>
  <c r="AH10" i="5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F21" i="5" s="1"/>
  <c r="G21" i="5" s="1"/>
  <c r="AH22" i="5"/>
  <c r="AG8" i="5"/>
  <c r="AG9" i="5"/>
  <c r="AG10" i="5"/>
  <c r="AG11" i="5"/>
  <c r="AG12" i="5"/>
  <c r="AG13" i="5"/>
  <c r="AG14" i="5"/>
  <c r="AF14" i="5" s="1"/>
  <c r="G14" i="5" s="1"/>
  <c r="AG15" i="5"/>
  <c r="AG16" i="5"/>
  <c r="AG17" i="5"/>
  <c r="AF17" i="5" s="1"/>
  <c r="G17" i="5" s="1"/>
  <c r="AG18" i="5"/>
  <c r="AG19" i="5"/>
  <c r="AF19" i="5" s="1"/>
  <c r="G19" i="5" s="1"/>
  <c r="AG20" i="5"/>
  <c r="AG21" i="5"/>
  <c r="AG2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X20" i="5" s="1"/>
  <c r="E20" i="5" s="1"/>
  <c r="AB21" i="5"/>
  <c r="AB2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Z8" i="5"/>
  <c r="Z9" i="5"/>
  <c r="Z10" i="5"/>
  <c r="Z11" i="5"/>
  <c r="Z12" i="5"/>
  <c r="Z13" i="5"/>
  <c r="Z14" i="5"/>
  <c r="Z15" i="5"/>
  <c r="Z16" i="5"/>
  <c r="X16" i="5" s="1"/>
  <c r="E16" i="5" s="1"/>
  <c r="Z17" i="5"/>
  <c r="Z18" i="5"/>
  <c r="Z19" i="5"/>
  <c r="Z20" i="5"/>
  <c r="Z21" i="5"/>
  <c r="Z22" i="5"/>
  <c r="X22" i="5" s="1"/>
  <c r="E22" i="5" s="1"/>
  <c r="Y8" i="5"/>
  <c r="Y9" i="5"/>
  <c r="Y10" i="5"/>
  <c r="Y11" i="5"/>
  <c r="Y12" i="5"/>
  <c r="Y13" i="5"/>
  <c r="X13" i="5" s="1"/>
  <c r="E13" i="5" s="1"/>
  <c r="Y14" i="5"/>
  <c r="X14" i="5" s="1"/>
  <c r="E14" i="5" s="1"/>
  <c r="Y15" i="5"/>
  <c r="Y16" i="5"/>
  <c r="Y17" i="5"/>
  <c r="Y18" i="5"/>
  <c r="Y19" i="5"/>
  <c r="Y20" i="5"/>
  <c r="Y21" i="5"/>
  <c r="Y22" i="5"/>
  <c r="X8" i="5"/>
  <c r="E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S8" i="5"/>
  <c r="P8" i="5" s="1"/>
  <c r="S9" i="5"/>
  <c r="S10" i="5"/>
  <c r="S11" i="5"/>
  <c r="S12" i="5"/>
  <c r="S13" i="5"/>
  <c r="S14" i="5"/>
  <c r="S15" i="5"/>
  <c r="P15" i="5" s="1"/>
  <c r="S16" i="5"/>
  <c r="S17" i="5"/>
  <c r="S18" i="5"/>
  <c r="S19" i="5"/>
  <c r="S20" i="5"/>
  <c r="S21" i="5"/>
  <c r="S22" i="5"/>
  <c r="R8" i="5"/>
  <c r="R9" i="5"/>
  <c r="P9" i="5" s="1"/>
  <c r="R10" i="5"/>
  <c r="R11" i="5"/>
  <c r="R12" i="5"/>
  <c r="R13" i="5"/>
  <c r="P13" i="5" s="1"/>
  <c r="R14" i="5"/>
  <c r="R15" i="5"/>
  <c r="R16" i="5"/>
  <c r="R17" i="5"/>
  <c r="R18" i="5"/>
  <c r="R19" i="5"/>
  <c r="R20" i="5"/>
  <c r="R21" i="5"/>
  <c r="R22" i="5"/>
  <c r="Q8" i="5"/>
  <c r="Q9" i="5"/>
  <c r="Q10" i="5"/>
  <c r="P10" i="5" s="1"/>
  <c r="Q11" i="5"/>
  <c r="Q12" i="5"/>
  <c r="Q13" i="5"/>
  <c r="Q14" i="5"/>
  <c r="Q15" i="5"/>
  <c r="Q16" i="5"/>
  <c r="Q17" i="5"/>
  <c r="P17" i="5" s="1"/>
  <c r="Q18" i="5"/>
  <c r="Q19" i="5"/>
  <c r="Q20" i="5"/>
  <c r="Q21" i="5"/>
  <c r="Q22" i="5"/>
  <c r="P11" i="5"/>
  <c r="P14" i="5"/>
  <c r="P16" i="5"/>
  <c r="O17" i="5"/>
  <c r="EU8" i="9"/>
  <c r="EU9" i="9"/>
  <c r="EU10" i="9"/>
  <c r="AI10" i="1" s="1"/>
  <c r="EU11" i="9"/>
  <c r="EU12" i="9"/>
  <c r="EU13" i="9"/>
  <c r="EU14" i="9"/>
  <c r="AI14" i="1" s="1"/>
  <c r="EU15" i="9"/>
  <c r="EU16" i="9"/>
  <c r="EU17" i="9"/>
  <c r="EU18" i="9"/>
  <c r="EU19" i="9"/>
  <c r="EU20" i="9"/>
  <c r="AI20" i="1" s="1"/>
  <c r="EU21" i="9"/>
  <c r="EU22" i="9"/>
  <c r="DZ8" i="9"/>
  <c r="DZ9" i="9"/>
  <c r="DZ10" i="9"/>
  <c r="DZ11" i="9"/>
  <c r="AH11" i="1" s="1"/>
  <c r="DZ12" i="9"/>
  <c r="DZ13" i="9"/>
  <c r="DZ14" i="9"/>
  <c r="DZ15" i="9"/>
  <c r="AH15" i="1" s="1"/>
  <c r="DZ16" i="9"/>
  <c r="DZ17" i="9"/>
  <c r="DZ18" i="9"/>
  <c r="DZ19" i="9"/>
  <c r="DZ20" i="9"/>
  <c r="DZ21" i="9"/>
  <c r="AH21" i="1" s="1"/>
  <c r="DZ22" i="9"/>
  <c r="DE8" i="9"/>
  <c r="DE9" i="9"/>
  <c r="DE10" i="9"/>
  <c r="DE11" i="9"/>
  <c r="DE12" i="9"/>
  <c r="AG12" i="1" s="1"/>
  <c r="DE13" i="9"/>
  <c r="DE14" i="9"/>
  <c r="DE15" i="9"/>
  <c r="DE16" i="9"/>
  <c r="AG16" i="1" s="1"/>
  <c r="DE17" i="9"/>
  <c r="DE18" i="9"/>
  <c r="DE19" i="9"/>
  <c r="DE20" i="9"/>
  <c r="DE21" i="9"/>
  <c r="DE22" i="9"/>
  <c r="AG22" i="1" s="1"/>
  <c r="CJ8" i="9"/>
  <c r="CJ9" i="9"/>
  <c r="CJ10" i="9"/>
  <c r="CJ11" i="9"/>
  <c r="CJ12" i="9"/>
  <c r="CJ13" i="9"/>
  <c r="AF13" i="1" s="1"/>
  <c r="CJ14" i="9"/>
  <c r="CJ15" i="9"/>
  <c r="CJ16" i="9"/>
  <c r="CJ17" i="9"/>
  <c r="AF17" i="1" s="1"/>
  <c r="CJ18" i="9"/>
  <c r="CJ19" i="9"/>
  <c r="CJ20" i="9"/>
  <c r="CJ21" i="9"/>
  <c r="CJ22" i="9"/>
  <c r="BO8" i="9"/>
  <c r="BO9" i="9"/>
  <c r="BO10" i="9"/>
  <c r="BO11" i="9"/>
  <c r="AE11" i="1" s="1"/>
  <c r="BO12" i="9"/>
  <c r="BO13" i="9"/>
  <c r="BO14" i="9"/>
  <c r="BO15" i="9"/>
  <c r="BO16" i="9"/>
  <c r="BO17" i="9"/>
  <c r="BO18" i="9"/>
  <c r="AE18" i="1" s="1"/>
  <c r="BO19" i="9"/>
  <c r="BO20" i="9"/>
  <c r="BO21" i="9"/>
  <c r="BO22" i="9"/>
  <c r="AT8" i="9"/>
  <c r="AT9" i="9"/>
  <c r="AD9" i="1" s="1"/>
  <c r="AT10" i="9"/>
  <c r="AT11" i="9"/>
  <c r="AT12" i="9"/>
  <c r="AD12" i="1" s="1"/>
  <c r="AT13" i="9"/>
  <c r="AT14" i="9"/>
  <c r="AT15" i="9"/>
  <c r="AT16" i="9"/>
  <c r="AT17" i="9"/>
  <c r="AT18" i="9"/>
  <c r="AT19" i="9"/>
  <c r="AT20" i="9"/>
  <c r="AT21" i="9"/>
  <c r="AT22" i="9"/>
  <c r="Y8" i="9"/>
  <c r="Y9" i="9"/>
  <c r="Y10" i="9"/>
  <c r="Y11" i="9"/>
  <c r="Y12" i="9"/>
  <c r="Y13" i="9"/>
  <c r="D13" i="9" s="1"/>
  <c r="Y14" i="9"/>
  <c r="Y15" i="9"/>
  <c r="Y16" i="9"/>
  <c r="Y17" i="9"/>
  <c r="Y18" i="9"/>
  <c r="Y19" i="9"/>
  <c r="Y20" i="9"/>
  <c r="AC20" i="1" s="1"/>
  <c r="Y21" i="9"/>
  <c r="Y22" i="9"/>
  <c r="X8" i="9"/>
  <c r="X9" i="9"/>
  <c r="BN9" i="4" s="1"/>
  <c r="X9" i="4" s="1"/>
  <c r="X10" i="9"/>
  <c r="X11" i="9"/>
  <c r="BN11" i="4" s="1"/>
  <c r="X11" i="4" s="1"/>
  <c r="X12" i="9"/>
  <c r="X13" i="9"/>
  <c r="BN13" i="4" s="1"/>
  <c r="X13" i="4" s="1"/>
  <c r="X14" i="9"/>
  <c r="BN14" i="4" s="1"/>
  <c r="X14" i="4" s="1"/>
  <c r="X15" i="9"/>
  <c r="BN15" i="4" s="1"/>
  <c r="X15" i="4" s="1"/>
  <c r="X16" i="9"/>
  <c r="X17" i="9"/>
  <c r="X18" i="9"/>
  <c r="BN18" i="4" s="1"/>
  <c r="X18" i="4" s="1"/>
  <c r="X19" i="9"/>
  <c r="BN19" i="4" s="1"/>
  <c r="X20" i="9"/>
  <c r="X21" i="9"/>
  <c r="BN21" i="4" s="1"/>
  <c r="X21" i="4" s="1"/>
  <c r="X22" i="9"/>
  <c r="W8" i="9"/>
  <c r="W9" i="9"/>
  <c r="W10" i="9"/>
  <c r="W11" i="9"/>
  <c r="W12" i="9"/>
  <c r="BM12" i="4" s="1"/>
  <c r="W12" i="4" s="1"/>
  <c r="W13" i="9"/>
  <c r="W14" i="9"/>
  <c r="BM14" i="4" s="1"/>
  <c r="W14" i="4" s="1"/>
  <c r="W15" i="9"/>
  <c r="BM15" i="4" s="1"/>
  <c r="W15" i="4" s="1"/>
  <c r="W16" i="9"/>
  <c r="W17" i="9"/>
  <c r="W18" i="9"/>
  <c r="BM18" i="4" s="1"/>
  <c r="W18" i="4" s="1"/>
  <c r="W19" i="9"/>
  <c r="W20" i="9"/>
  <c r="BM20" i="4" s="1"/>
  <c r="W21" i="9"/>
  <c r="W22" i="9"/>
  <c r="BM22" i="4" s="1"/>
  <c r="W22" i="4" s="1"/>
  <c r="V8" i="9"/>
  <c r="V9" i="9"/>
  <c r="BL9" i="4" s="1"/>
  <c r="V9" i="4" s="1"/>
  <c r="V10" i="9"/>
  <c r="V11" i="9"/>
  <c r="V12" i="9"/>
  <c r="V13" i="9"/>
  <c r="V14" i="9"/>
  <c r="V15" i="9"/>
  <c r="BL15" i="4" s="1"/>
  <c r="V15" i="4" s="1"/>
  <c r="V16" i="9"/>
  <c r="V17" i="9"/>
  <c r="V18" i="9"/>
  <c r="V19" i="9"/>
  <c r="BL19" i="4" s="1"/>
  <c r="V19" i="4" s="1"/>
  <c r="V20" i="9"/>
  <c r="V21" i="9"/>
  <c r="BL21" i="4" s="1"/>
  <c r="V21" i="4" s="1"/>
  <c r="V22" i="9"/>
  <c r="U8" i="9"/>
  <c r="BK8" i="4" s="1"/>
  <c r="U8" i="4" s="1"/>
  <c r="U9" i="9"/>
  <c r="U10" i="9"/>
  <c r="U11" i="9"/>
  <c r="BK11" i="4" s="1"/>
  <c r="U11" i="4" s="1"/>
  <c r="U12" i="9"/>
  <c r="BK12" i="4" s="1"/>
  <c r="U12" i="4" s="1"/>
  <c r="U13" i="9"/>
  <c r="U14" i="9"/>
  <c r="BK14" i="4" s="1"/>
  <c r="U14" i="4" s="1"/>
  <c r="U15" i="9"/>
  <c r="U16" i="9"/>
  <c r="BK16" i="4" s="1"/>
  <c r="U16" i="4" s="1"/>
  <c r="U17" i="9"/>
  <c r="BK17" i="4" s="1"/>
  <c r="U17" i="4" s="1"/>
  <c r="U18" i="9"/>
  <c r="BK18" i="4" s="1"/>
  <c r="U18" i="4" s="1"/>
  <c r="U19" i="9"/>
  <c r="U20" i="9"/>
  <c r="U21" i="9"/>
  <c r="U22" i="9"/>
  <c r="BK22" i="4" s="1"/>
  <c r="T8" i="9"/>
  <c r="T9" i="9"/>
  <c r="BJ9" i="4" s="1"/>
  <c r="T9" i="4" s="1"/>
  <c r="T10" i="9"/>
  <c r="T11" i="9"/>
  <c r="T12" i="9"/>
  <c r="T13" i="9"/>
  <c r="T14" i="9"/>
  <c r="T15" i="9"/>
  <c r="BJ15" i="4" s="1"/>
  <c r="T15" i="4" s="1"/>
  <c r="T16" i="9"/>
  <c r="T17" i="9"/>
  <c r="BJ17" i="4" s="1"/>
  <c r="T18" i="9"/>
  <c r="BJ18" i="4" s="1"/>
  <c r="T18" i="4" s="1"/>
  <c r="T19" i="9"/>
  <c r="T20" i="9"/>
  <c r="T21" i="9"/>
  <c r="BJ21" i="4" s="1"/>
  <c r="T21" i="4" s="1"/>
  <c r="T22" i="9"/>
  <c r="S8" i="9"/>
  <c r="BI8" i="4" s="1"/>
  <c r="S8" i="4" s="1"/>
  <c r="S9" i="9"/>
  <c r="S10" i="9"/>
  <c r="BI10" i="4" s="1"/>
  <c r="S10" i="4" s="1"/>
  <c r="S11" i="9"/>
  <c r="S12" i="9"/>
  <c r="BI12" i="4" s="1"/>
  <c r="S12" i="4" s="1"/>
  <c r="S13" i="9"/>
  <c r="BI13" i="4" s="1"/>
  <c r="S13" i="4" s="1"/>
  <c r="S14" i="9"/>
  <c r="S15" i="9"/>
  <c r="S16" i="9"/>
  <c r="BI16" i="4" s="1"/>
  <c r="S16" i="4" s="1"/>
  <c r="S17" i="9"/>
  <c r="S18" i="9"/>
  <c r="BI18" i="4" s="1"/>
  <c r="S18" i="4" s="1"/>
  <c r="S19" i="9"/>
  <c r="S20" i="9"/>
  <c r="BI20" i="4" s="1"/>
  <c r="S20" i="4" s="1"/>
  <c r="S21" i="9"/>
  <c r="S22" i="9"/>
  <c r="BI22" i="4" s="1"/>
  <c r="S22" i="4" s="1"/>
  <c r="R8" i="9"/>
  <c r="BH8" i="4" s="1"/>
  <c r="R9" i="9"/>
  <c r="BH9" i="4" s="1"/>
  <c r="R9" i="4" s="1"/>
  <c r="R10" i="9"/>
  <c r="R11" i="9"/>
  <c r="BH11" i="4" s="1"/>
  <c r="R11" i="4" s="1"/>
  <c r="R12" i="9"/>
  <c r="R13" i="9"/>
  <c r="R14" i="9"/>
  <c r="R15" i="9"/>
  <c r="BH15" i="4" s="1"/>
  <c r="R15" i="4" s="1"/>
  <c r="R16" i="9"/>
  <c r="R17" i="9"/>
  <c r="BH17" i="4" s="1"/>
  <c r="R17" i="4" s="1"/>
  <c r="R18" i="9"/>
  <c r="R19" i="9"/>
  <c r="BH19" i="4" s="1"/>
  <c r="R19" i="4" s="1"/>
  <c r="R20" i="9"/>
  <c r="BH20" i="4" s="1"/>
  <c r="R20" i="4" s="1"/>
  <c r="R21" i="9"/>
  <c r="BH21" i="4" s="1"/>
  <c r="R21" i="4" s="1"/>
  <c r="R22" i="9"/>
  <c r="Q8" i="9"/>
  <c r="Q9" i="9"/>
  <c r="BG9" i="4" s="1"/>
  <c r="Q9" i="4" s="1"/>
  <c r="Q10" i="9"/>
  <c r="BG10" i="4" s="1"/>
  <c r="Q11" i="9"/>
  <c r="Q12" i="9"/>
  <c r="BG12" i="4" s="1"/>
  <c r="Q12" i="4" s="1"/>
  <c r="Q13" i="9"/>
  <c r="Q14" i="9"/>
  <c r="Q15" i="9"/>
  <c r="Q16" i="9"/>
  <c r="Q17" i="9"/>
  <c r="Q18" i="9"/>
  <c r="BG18" i="4" s="1"/>
  <c r="Q18" i="4" s="1"/>
  <c r="Q19" i="9"/>
  <c r="Q20" i="9"/>
  <c r="BG20" i="4" s="1"/>
  <c r="Q21" i="9"/>
  <c r="BG21" i="4" s="1"/>
  <c r="Q21" i="4" s="1"/>
  <c r="Q22" i="9"/>
  <c r="P8" i="9"/>
  <c r="P9" i="9"/>
  <c r="BF9" i="4" s="1"/>
  <c r="P9" i="4" s="1"/>
  <c r="P10" i="9"/>
  <c r="P11" i="9"/>
  <c r="BF11" i="4" s="1"/>
  <c r="P12" i="9"/>
  <c r="P13" i="9"/>
  <c r="BF13" i="4" s="1"/>
  <c r="P13" i="4" s="1"/>
  <c r="P14" i="9"/>
  <c r="P15" i="9"/>
  <c r="BF15" i="4" s="1"/>
  <c r="P15" i="4" s="1"/>
  <c r="P16" i="9"/>
  <c r="P17" i="9"/>
  <c r="P18" i="9"/>
  <c r="P19" i="9"/>
  <c r="BF19" i="4" s="1"/>
  <c r="P19" i="4" s="1"/>
  <c r="P20" i="9"/>
  <c r="P21" i="9"/>
  <c r="BF21" i="4" s="1"/>
  <c r="P21" i="4" s="1"/>
  <c r="P22" i="9"/>
  <c r="BF22" i="4" s="1"/>
  <c r="P22" i="4" s="1"/>
  <c r="O8" i="9"/>
  <c r="O9" i="9"/>
  <c r="O10" i="9"/>
  <c r="BE10" i="4" s="1"/>
  <c r="O10" i="4" s="1"/>
  <c r="O11" i="9"/>
  <c r="O12" i="9"/>
  <c r="BE12" i="4" s="1"/>
  <c r="O12" i="4" s="1"/>
  <c r="O13" i="9"/>
  <c r="O14" i="9"/>
  <c r="BE14" i="4" s="1"/>
  <c r="O14" i="4" s="1"/>
  <c r="O15" i="9"/>
  <c r="O16" i="9"/>
  <c r="O17" i="9"/>
  <c r="BE17" i="4" s="1"/>
  <c r="O17" i="4" s="1"/>
  <c r="O18" i="9"/>
  <c r="BE18" i="4" s="1"/>
  <c r="O18" i="4" s="1"/>
  <c r="O19" i="9"/>
  <c r="O20" i="9"/>
  <c r="O21" i="9"/>
  <c r="O22" i="9"/>
  <c r="BE22" i="4" s="1"/>
  <c r="O22" i="4" s="1"/>
  <c r="N8" i="9"/>
  <c r="BD8" i="4" s="1"/>
  <c r="N8" i="4" s="1"/>
  <c r="N9" i="9"/>
  <c r="BD9" i="4" s="1"/>
  <c r="N9" i="4" s="1"/>
  <c r="N10" i="9"/>
  <c r="N11" i="9"/>
  <c r="N12" i="9"/>
  <c r="N13" i="9"/>
  <c r="BD13" i="4" s="1"/>
  <c r="N14" i="9"/>
  <c r="N15" i="9"/>
  <c r="BD15" i="4" s="1"/>
  <c r="N15" i="4" s="1"/>
  <c r="N16" i="9"/>
  <c r="N17" i="9"/>
  <c r="N18" i="9"/>
  <c r="N19" i="9"/>
  <c r="N20" i="9"/>
  <c r="N21" i="9"/>
  <c r="BD21" i="4" s="1"/>
  <c r="N21" i="4" s="1"/>
  <c r="N22" i="9"/>
  <c r="M8" i="9"/>
  <c r="BC8" i="4" s="1"/>
  <c r="M8" i="4" s="1"/>
  <c r="M9" i="9"/>
  <c r="BC9" i="4" s="1"/>
  <c r="M9" i="4" s="1"/>
  <c r="M10" i="9"/>
  <c r="M11" i="9"/>
  <c r="M12" i="9"/>
  <c r="BC12" i="4" s="1"/>
  <c r="M12" i="4" s="1"/>
  <c r="M13" i="9"/>
  <c r="M14" i="9"/>
  <c r="BC14" i="4" s="1"/>
  <c r="M14" i="4" s="1"/>
  <c r="M15" i="9"/>
  <c r="M16" i="9"/>
  <c r="BC16" i="4" s="1"/>
  <c r="M16" i="4" s="1"/>
  <c r="M17" i="9"/>
  <c r="M18" i="9"/>
  <c r="BC18" i="4" s="1"/>
  <c r="M18" i="4" s="1"/>
  <c r="M19" i="9"/>
  <c r="BC19" i="4" s="1"/>
  <c r="M19" i="4" s="1"/>
  <c r="M20" i="9"/>
  <c r="M21" i="9"/>
  <c r="M22" i="9"/>
  <c r="L8" i="9"/>
  <c r="L9" i="9"/>
  <c r="BB9" i="4" s="1"/>
  <c r="L9" i="4" s="1"/>
  <c r="L10" i="9"/>
  <c r="L11" i="9"/>
  <c r="BB11" i="4" s="1"/>
  <c r="L11" i="4" s="1"/>
  <c r="L12" i="9"/>
  <c r="L13" i="9"/>
  <c r="BB13" i="4" s="1"/>
  <c r="L13" i="4" s="1"/>
  <c r="L14" i="9"/>
  <c r="BB14" i="4" s="1"/>
  <c r="L15" i="9"/>
  <c r="BB15" i="4" s="1"/>
  <c r="L15" i="4" s="1"/>
  <c r="L16" i="9"/>
  <c r="L17" i="9"/>
  <c r="BB17" i="4" s="1"/>
  <c r="L17" i="4" s="1"/>
  <c r="L18" i="9"/>
  <c r="L19" i="9"/>
  <c r="L20" i="9"/>
  <c r="L21" i="9"/>
  <c r="BB21" i="4" s="1"/>
  <c r="L21" i="4" s="1"/>
  <c r="L22" i="9"/>
  <c r="K8" i="9"/>
  <c r="BA8" i="4" s="1"/>
  <c r="K8" i="4" s="1"/>
  <c r="K9" i="9"/>
  <c r="K10" i="9"/>
  <c r="BA10" i="4" s="1"/>
  <c r="K10" i="4" s="1"/>
  <c r="K11" i="9"/>
  <c r="BA11" i="4" s="1"/>
  <c r="K11" i="4" s="1"/>
  <c r="K12" i="9"/>
  <c r="BA12" i="4" s="1"/>
  <c r="K12" i="4" s="1"/>
  <c r="K13" i="9"/>
  <c r="K14" i="9"/>
  <c r="K15" i="9"/>
  <c r="BA15" i="4" s="1"/>
  <c r="K15" i="4" s="1"/>
  <c r="K16" i="9"/>
  <c r="BA16" i="4" s="1"/>
  <c r="K17" i="9"/>
  <c r="K18" i="9"/>
  <c r="BA18" i="4" s="1"/>
  <c r="K18" i="4" s="1"/>
  <c r="K19" i="9"/>
  <c r="K20" i="9"/>
  <c r="K21" i="9"/>
  <c r="K22" i="9"/>
  <c r="J8" i="9"/>
  <c r="J9" i="9"/>
  <c r="AZ9" i="4" s="1"/>
  <c r="J9" i="4" s="1"/>
  <c r="J10" i="9"/>
  <c r="J11" i="9"/>
  <c r="AZ11" i="4" s="1"/>
  <c r="J12" i="9"/>
  <c r="AZ12" i="4" s="1"/>
  <c r="J12" i="4" s="1"/>
  <c r="J13" i="9"/>
  <c r="J14" i="9"/>
  <c r="J15" i="9"/>
  <c r="AZ15" i="4" s="1"/>
  <c r="J15" i="4" s="1"/>
  <c r="J16" i="9"/>
  <c r="J17" i="9"/>
  <c r="AZ17" i="4" s="1"/>
  <c r="J18" i="9"/>
  <c r="J19" i="9"/>
  <c r="AZ19" i="4" s="1"/>
  <c r="J19" i="4" s="1"/>
  <c r="J20" i="9"/>
  <c r="J21" i="9"/>
  <c r="AZ21" i="4" s="1"/>
  <c r="J21" i="4" s="1"/>
  <c r="J22" i="9"/>
  <c r="I8" i="9"/>
  <c r="I9" i="9"/>
  <c r="I10" i="9"/>
  <c r="I11" i="9"/>
  <c r="I12" i="9"/>
  <c r="AY12" i="4" s="1"/>
  <c r="I12" i="4" s="1"/>
  <c r="I13" i="9"/>
  <c r="I14" i="9"/>
  <c r="I15" i="9"/>
  <c r="I16" i="9"/>
  <c r="AY16" i="4" s="1"/>
  <c r="I16" i="4" s="1"/>
  <c r="I17" i="9"/>
  <c r="I18" i="9"/>
  <c r="AY18" i="4" s="1"/>
  <c r="I18" i="4" s="1"/>
  <c r="I19" i="9"/>
  <c r="I20" i="9"/>
  <c r="AY20" i="4" s="1"/>
  <c r="I20" i="4" s="1"/>
  <c r="I21" i="9"/>
  <c r="I22" i="9"/>
  <c r="H8" i="9"/>
  <c r="AX8" i="4" s="1"/>
  <c r="H8" i="4" s="1"/>
  <c r="H9" i="9"/>
  <c r="AX9" i="4" s="1"/>
  <c r="H9" i="4" s="1"/>
  <c r="H10" i="9"/>
  <c r="H11" i="9"/>
  <c r="AX11" i="4" s="1"/>
  <c r="H11" i="4" s="1"/>
  <c r="H12" i="9"/>
  <c r="H13" i="9"/>
  <c r="AX13" i="4" s="1"/>
  <c r="H13" i="4" s="1"/>
  <c r="H14" i="9"/>
  <c r="AX14" i="4" s="1"/>
  <c r="H14" i="4" s="1"/>
  <c r="H15" i="9"/>
  <c r="AX15" i="4" s="1"/>
  <c r="H15" i="4" s="1"/>
  <c r="H16" i="9"/>
  <c r="H17" i="9"/>
  <c r="H18" i="9"/>
  <c r="H19" i="9"/>
  <c r="AX19" i="4" s="1"/>
  <c r="H20" i="9"/>
  <c r="H21" i="9"/>
  <c r="AX21" i="4" s="1"/>
  <c r="H21" i="4" s="1"/>
  <c r="H22" i="9"/>
  <c r="G8" i="9"/>
  <c r="G9" i="9"/>
  <c r="G10" i="9"/>
  <c r="G11" i="9"/>
  <c r="G12" i="9"/>
  <c r="AW12" i="4" s="1"/>
  <c r="G12" i="4" s="1"/>
  <c r="G13" i="9"/>
  <c r="G14" i="9"/>
  <c r="AW14" i="4" s="1"/>
  <c r="G15" i="9"/>
  <c r="AW15" i="4" s="1"/>
  <c r="G15" i="4" s="1"/>
  <c r="G16" i="9"/>
  <c r="AW16" i="4" s="1"/>
  <c r="G17" i="9"/>
  <c r="G18" i="9"/>
  <c r="AW18" i="4" s="1"/>
  <c r="G18" i="4" s="1"/>
  <c r="G19" i="9"/>
  <c r="G20" i="9"/>
  <c r="AW20" i="4" s="1"/>
  <c r="G20" i="4" s="1"/>
  <c r="G21" i="9"/>
  <c r="G22" i="9"/>
  <c r="F8" i="9"/>
  <c r="F9" i="9"/>
  <c r="AV9" i="4" s="1"/>
  <c r="F9" i="4" s="1"/>
  <c r="F10" i="9"/>
  <c r="AV10" i="4" s="1"/>
  <c r="F10" i="4" s="1"/>
  <c r="F11" i="9"/>
  <c r="F12" i="9"/>
  <c r="F13" i="9"/>
  <c r="F14" i="9"/>
  <c r="F15" i="9"/>
  <c r="AV15" i="4" s="1"/>
  <c r="F15" i="4" s="1"/>
  <c r="F16" i="9"/>
  <c r="F17" i="9"/>
  <c r="AV17" i="4" s="1"/>
  <c r="F17" i="4" s="1"/>
  <c r="F18" i="9"/>
  <c r="F19" i="9"/>
  <c r="F20" i="9"/>
  <c r="AV20" i="4" s="1"/>
  <c r="F21" i="9"/>
  <c r="AV21" i="4" s="1"/>
  <c r="F21" i="4" s="1"/>
  <c r="F22" i="9"/>
  <c r="E8" i="9"/>
  <c r="AU8" i="4" s="1"/>
  <c r="E8" i="4" s="1"/>
  <c r="E9" i="9"/>
  <c r="E10" i="9"/>
  <c r="E11" i="9"/>
  <c r="E12" i="9"/>
  <c r="AU12" i="4" s="1"/>
  <c r="E12" i="4" s="1"/>
  <c r="E13" i="9"/>
  <c r="E14" i="9"/>
  <c r="AU14" i="4" s="1"/>
  <c r="E14" i="4" s="1"/>
  <c r="E15" i="9"/>
  <c r="E16" i="9"/>
  <c r="AU16" i="4" s="1"/>
  <c r="E16" i="4" s="1"/>
  <c r="E17" i="9"/>
  <c r="E18" i="9"/>
  <c r="AU18" i="4" s="1"/>
  <c r="E18" i="4" s="1"/>
  <c r="E19" i="9"/>
  <c r="E20" i="9"/>
  <c r="E21" i="9"/>
  <c r="AU21" i="4" s="1"/>
  <c r="E21" i="4" s="1"/>
  <c r="E22" i="9"/>
  <c r="AU22" i="4" s="1"/>
  <c r="D17" i="9"/>
  <c r="AT17" i="4" s="1"/>
  <c r="BO8" i="4"/>
  <c r="BO9" i="4"/>
  <c r="BO10" i="4"/>
  <c r="BO11" i="4"/>
  <c r="BO12" i="4"/>
  <c r="J12" i="1" s="1"/>
  <c r="BO13" i="4"/>
  <c r="BO14" i="4"/>
  <c r="J14" i="1" s="1"/>
  <c r="BO15" i="4"/>
  <c r="BO16" i="4"/>
  <c r="BO17" i="4"/>
  <c r="BO18" i="4"/>
  <c r="BO19" i="4"/>
  <c r="BO20" i="4"/>
  <c r="BO21" i="4"/>
  <c r="BO22" i="4"/>
  <c r="BN8" i="4"/>
  <c r="X8" i="4" s="1"/>
  <c r="BN10" i="4"/>
  <c r="BN12" i="4"/>
  <c r="X12" i="4" s="1"/>
  <c r="BN16" i="4"/>
  <c r="BN17" i="4"/>
  <c r="X17" i="4" s="1"/>
  <c r="BN20" i="4"/>
  <c r="X20" i="4" s="1"/>
  <c r="BN22" i="4"/>
  <c r="BM8" i="4"/>
  <c r="BM9" i="4"/>
  <c r="W9" i="4" s="1"/>
  <c r="BM10" i="4"/>
  <c r="BM11" i="4"/>
  <c r="BM13" i="4"/>
  <c r="W13" i="4" s="1"/>
  <c r="BM16" i="4"/>
  <c r="BM17" i="4"/>
  <c r="W17" i="4" s="1"/>
  <c r="BM19" i="4"/>
  <c r="W19" i="4" s="1"/>
  <c r="BM21" i="4"/>
  <c r="W21" i="4" s="1"/>
  <c r="BL8" i="4"/>
  <c r="BL10" i="4"/>
  <c r="V10" i="4" s="1"/>
  <c r="BL11" i="4"/>
  <c r="BL12" i="4"/>
  <c r="BL13" i="4"/>
  <c r="V13" i="4" s="1"/>
  <c r="BL14" i="4"/>
  <c r="BL16" i="4"/>
  <c r="BL17" i="4"/>
  <c r="V17" i="4" s="1"/>
  <c r="BL18" i="4"/>
  <c r="BL20" i="4"/>
  <c r="BL22" i="4"/>
  <c r="V22" i="4" s="1"/>
  <c r="BK9" i="4"/>
  <c r="BK10" i="4"/>
  <c r="U10" i="4" s="1"/>
  <c r="BK13" i="4"/>
  <c r="BK15" i="4"/>
  <c r="BK19" i="4"/>
  <c r="BK20" i="4"/>
  <c r="U20" i="4" s="1"/>
  <c r="BK21" i="4"/>
  <c r="U21" i="4" s="1"/>
  <c r="BJ8" i="4"/>
  <c r="BJ10" i="4"/>
  <c r="T10" i="4" s="1"/>
  <c r="BJ11" i="4"/>
  <c r="T11" i="4" s="1"/>
  <c r="BJ12" i="4"/>
  <c r="T12" i="4" s="1"/>
  <c r="BJ13" i="4"/>
  <c r="BJ14" i="4"/>
  <c r="T14" i="4" s="1"/>
  <c r="BJ16" i="4"/>
  <c r="BJ19" i="4"/>
  <c r="BJ20" i="4"/>
  <c r="BJ22" i="4"/>
  <c r="T22" i="4" s="1"/>
  <c r="BI9" i="4"/>
  <c r="BI11" i="4"/>
  <c r="BI14" i="4"/>
  <c r="BI15" i="4"/>
  <c r="S15" i="4" s="1"/>
  <c r="BI17" i="4"/>
  <c r="BI19" i="4"/>
  <c r="S19" i="4" s="1"/>
  <c r="BI21" i="4"/>
  <c r="BH10" i="4"/>
  <c r="BH12" i="4"/>
  <c r="BH13" i="4"/>
  <c r="BH14" i="4"/>
  <c r="R14" i="4" s="1"/>
  <c r="BH16" i="4"/>
  <c r="BH18" i="4"/>
  <c r="R18" i="4" s="1"/>
  <c r="BH22" i="4"/>
  <c r="BG8" i="4"/>
  <c r="Q8" i="4" s="1"/>
  <c r="BG11" i="4"/>
  <c r="Q11" i="4" s="1"/>
  <c r="BG13" i="4"/>
  <c r="BG14" i="4"/>
  <c r="BG15" i="4"/>
  <c r="Q15" i="4" s="1"/>
  <c r="BG16" i="4"/>
  <c r="BG17" i="4"/>
  <c r="BG19" i="4"/>
  <c r="Q19" i="4" s="1"/>
  <c r="BG22" i="4"/>
  <c r="BF8" i="4"/>
  <c r="P8" i="4" s="1"/>
  <c r="BF10" i="4"/>
  <c r="P10" i="4" s="1"/>
  <c r="BF12" i="4"/>
  <c r="P12" i="4" s="1"/>
  <c r="BF14" i="4"/>
  <c r="BF16" i="4"/>
  <c r="P16" i="4" s="1"/>
  <c r="BF17" i="4"/>
  <c r="BF18" i="4"/>
  <c r="BF20" i="4"/>
  <c r="BE8" i="4"/>
  <c r="O8" i="4" s="1"/>
  <c r="BE9" i="4"/>
  <c r="BE11" i="4"/>
  <c r="BE13" i="4"/>
  <c r="O13" i="4" s="1"/>
  <c r="BE15" i="4"/>
  <c r="BE16" i="4"/>
  <c r="O16" i="4" s="1"/>
  <c r="BE19" i="4"/>
  <c r="BE20" i="4"/>
  <c r="O20" i="4" s="1"/>
  <c r="BE21" i="4"/>
  <c r="BD10" i="4"/>
  <c r="BD11" i="4"/>
  <c r="N11" i="4" s="1"/>
  <c r="BD12" i="4"/>
  <c r="N12" i="4" s="1"/>
  <c r="BD14" i="4"/>
  <c r="BD16" i="4"/>
  <c r="N16" i="4" s="1"/>
  <c r="BD17" i="4"/>
  <c r="N17" i="4" s="1"/>
  <c r="BD18" i="4"/>
  <c r="N18" i="4" s="1"/>
  <c r="BD19" i="4"/>
  <c r="BD20" i="4"/>
  <c r="N20" i="4" s="1"/>
  <c r="BD22" i="4"/>
  <c r="BC10" i="4"/>
  <c r="BC11" i="4"/>
  <c r="BC13" i="4"/>
  <c r="M13" i="4" s="1"/>
  <c r="BC15" i="4"/>
  <c r="BC17" i="4"/>
  <c r="BC20" i="4"/>
  <c r="M20" i="4" s="1"/>
  <c r="BC21" i="4"/>
  <c r="M21" i="4" s="1"/>
  <c r="BC22" i="4"/>
  <c r="M22" i="4" s="1"/>
  <c r="BB8" i="4"/>
  <c r="BB10" i="4"/>
  <c r="L10" i="4" s="1"/>
  <c r="BB12" i="4"/>
  <c r="BB16" i="4"/>
  <c r="BB18" i="4"/>
  <c r="BB19" i="4"/>
  <c r="BB20" i="4"/>
  <c r="L20" i="4" s="1"/>
  <c r="BB22" i="4"/>
  <c r="BA9" i="4"/>
  <c r="K9" i="4" s="1"/>
  <c r="BA13" i="4"/>
  <c r="BA14" i="4"/>
  <c r="K14" i="4" s="1"/>
  <c r="BA17" i="4"/>
  <c r="K17" i="4" s="1"/>
  <c r="BA19" i="4"/>
  <c r="BA20" i="4"/>
  <c r="BA21" i="4"/>
  <c r="K21" i="4" s="1"/>
  <c r="BA22" i="4"/>
  <c r="AZ8" i="4"/>
  <c r="AZ10" i="4"/>
  <c r="J10" i="4" s="1"/>
  <c r="AZ13" i="4"/>
  <c r="AZ14" i="4"/>
  <c r="J14" i="4" s="1"/>
  <c r="AZ16" i="4"/>
  <c r="J16" i="4" s="1"/>
  <c r="AZ18" i="4"/>
  <c r="J18" i="4" s="1"/>
  <c r="AZ20" i="4"/>
  <c r="AZ22" i="4"/>
  <c r="J22" i="4" s="1"/>
  <c r="AY8" i="4"/>
  <c r="AY9" i="4"/>
  <c r="AY10" i="4"/>
  <c r="I10" i="4" s="1"/>
  <c r="AY11" i="4"/>
  <c r="AY13" i="4"/>
  <c r="I13" i="4" s="1"/>
  <c r="AY14" i="4"/>
  <c r="I14" i="4" s="1"/>
  <c r="AY15" i="4"/>
  <c r="AY17" i="4"/>
  <c r="I17" i="4" s="1"/>
  <c r="AY19" i="4"/>
  <c r="I19" i="4" s="1"/>
  <c r="AY21" i="4"/>
  <c r="AY22" i="4"/>
  <c r="I22" i="4" s="1"/>
  <c r="AX10" i="4"/>
  <c r="AX12" i="4"/>
  <c r="AX16" i="4"/>
  <c r="AX17" i="4"/>
  <c r="AX18" i="4"/>
  <c r="H18" i="4" s="1"/>
  <c r="AX20" i="4"/>
  <c r="AX22" i="4"/>
  <c r="H22" i="4" s="1"/>
  <c r="AW8" i="4"/>
  <c r="G8" i="4" s="1"/>
  <c r="AW9" i="4"/>
  <c r="G9" i="4" s="1"/>
  <c r="AW10" i="4"/>
  <c r="AW11" i="4"/>
  <c r="G11" i="4" s="1"/>
  <c r="AW13" i="4"/>
  <c r="AW17" i="4"/>
  <c r="AW19" i="4"/>
  <c r="G19" i="4" s="1"/>
  <c r="AW21" i="4"/>
  <c r="AW22" i="4"/>
  <c r="G22" i="4" s="1"/>
  <c r="AV8" i="4"/>
  <c r="AV11" i="4"/>
  <c r="F11" i="4" s="1"/>
  <c r="AV12" i="4"/>
  <c r="F12" i="4" s="1"/>
  <c r="AV13" i="4"/>
  <c r="F13" i="4" s="1"/>
  <c r="AV14" i="4"/>
  <c r="AV16" i="4"/>
  <c r="F16" i="4" s="1"/>
  <c r="AV18" i="4"/>
  <c r="AV19" i="4"/>
  <c r="F19" i="4" s="1"/>
  <c r="AV22" i="4"/>
  <c r="AU9" i="4"/>
  <c r="AU10" i="4"/>
  <c r="AU11" i="4"/>
  <c r="E11" i="4" s="1"/>
  <c r="AU13" i="4"/>
  <c r="AU15" i="4"/>
  <c r="AU17" i="4"/>
  <c r="E17" i="4" s="1"/>
  <c r="AU19" i="4"/>
  <c r="AU20" i="4"/>
  <c r="E20" i="4" s="1"/>
  <c r="AT13" i="4"/>
  <c r="Y8" i="4"/>
  <c r="Z8" i="1" s="1"/>
  <c r="Y9" i="4"/>
  <c r="Y10" i="4"/>
  <c r="Y11" i="4"/>
  <c r="Y12" i="4"/>
  <c r="Y13" i="4"/>
  <c r="Y14" i="4"/>
  <c r="Y15" i="4"/>
  <c r="Y16" i="4"/>
  <c r="O16" i="3" s="1"/>
  <c r="Y17" i="4"/>
  <c r="Y18" i="4"/>
  <c r="Y19" i="4"/>
  <c r="Y20" i="4"/>
  <c r="O20" i="3" s="1"/>
  <c r="Y21" i="4"/>
  <c r="Y22" i="4"/>
  <c r="Z22" i="1" s="1"/>
  <c r="X10" i="4"/>
  <c r="X16" i="4"/>
  <c r="X19" i="4"/>
  <c r="X22" i="4"/>
  <c r="W8" i="4"/>
  <c r="W10" i="4"/>
  <c r="W11" i="4"/>
  <c r="W16" i="4"/>
  <c r="W20" i="4"/>
  <c r="V8" i="4"/>
  <c r="V11" i="4"/>
  <c r="V12" i="4"/>
  <c r="V14" i="4"/>
  <c r="V16" i="4"/>
  <c r="V18" i="4"/>
  <c r="V20" i="4"/>
  <c r="U9" i="4"/>
  <c r="U13" i="4"/>
  <c r="U15" i="4"/>
  <c r="U19" i="4"/>
  <c r="U22" i="4"/>
  <c r="T8" i="4"/>
  <c r="T13" i="4"/>
  <c r="T16" i="4"/>
  <c r="T17" i="4"/>
  <c r="T19" i="4"/>
  <c r="T20" i="4"/>
  <c r="S9" i="4"/>
  <c r="S11" i="4"/>
  <c r="S14" i="4"/>
  <c r="S17" i="4"/>
  <c r="S21" i="4"/>
  <c r="R8" i="4"/>
  <c r="R10" i="4"/>
  <c r="R12" i="4"/>
  <c r="R13" i="4"/>
  <c r="R16" i="4"/>
  <c r="R22" i="4"/>
  <c r="Q10" i="4"/>
  <c r="Q13" i="4"/>
  <c r="Q14" i="4"/>
  <c r="Q16" i="4"/>
  <c r="Q17" i="4"/>
  <c r="Q20" i="4"/>
  <c r="Q22" i="4"/>
  <c r="P11" i="4"/>
  <c r="P14" i="4"/>
  <c r="P17" i="4"/>
  <c r="P18" i="4"/>
  <c r="P20" i="4"/>
  <c r="O9" i="4"/>
  <c r="O11" i="4"/>
  <c r="O15" i="4"/>
  <c r="O19" i="4"/>
  <c r="O21" i="4"/>
  <c r="N10" i="4"/>
  <c r="N13" i="4"/>
  <c r="N14" i="4"/>
  <c r="N19" i="4"/>
  <c r="N22" i="4"/>
  <c r="M10" i="4"/>
  <c r="M11" i="4"/>
  <c r="M15" i="4"/>
  <c r="M17" i="4"/>
  <c r="L8" i="4"/>
  <c r="L12" i="4"/>
  <c r="L14" i="4"/>
  <c r="L16" i="4"/>
  <c r="L18" i="4"/>
  <c r="L19" i="4"/>
  <c r="L22" i="4"/>
  <c r="K13" i="4"/>
  <c r="K16" i="4"/>
  <c r="K19" i="4"/>
  <c r="K20" i="4"/>
  <c r="K22" i="4"/>
  <c r="J8" i="4"/>
  <c r="J11" i="4"/>
  <c r="J13" i="4"/>
  <c r="J17" i="4"/>
  <c r="J20" i="4"/>
  <c r="I8" i="4"/>
  <c r="I9" i="4"/>
  <c r="I11" i="4"/>
  <c r="I15" i="4"/>
  <c r="I21" i="4"/>
  <c r="H10" i="4"/>
  <c r="H12" i="4"/>
  <c r="H16" i="4"/>
  <c r="H17" i="4"/>
  <c r="H19" i="4"/>
  <c r="H20" i="4"/>
  <c r="G10" i="4"/>
  <c r="G13" i="4"/>
  <c r="G14" i="4"/>
  <c r="G16" i="4"/>
  <c r="G17" i="4"/>
  <c r="G21" i="4"/>
  <c r="F8" i="4"/>
  <c r="F14" i="4"/>
  <c r="F18" i="4"/>
  <c r="F20" i="4"/>
  <c r="F22" i="4"/>
  <c r="E9" i="4"/>
  <c r="E10" i="4"/>
  <c r="E13" i="4"/>
  <c r="E15" i="4"/>
  <c r="E19" i="4"/>
  <c r="E22" i="4"/>
  <c r="D1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C8" i="3"/>
  <c r="AC9" i="3"/>
  <c r="Z9" i="3" s="1"/>
  <c r="AC10" i="3"/>
  <c r="AC11" i="3"/>
  <c r="AC12" i="3"/>
  <c r="AC13" i="3"/>
  <c r="AC14" i="3"/>
  <c r="Z14" i="3" s="1"/>
  <c r="AC15" i="3"/>
  <c r="Z15" i="3" s="1"/>
  <c r="AC16" i="3"/>
  <c r="Z16" i="3" s="1"/>
  <c r="AC17" i="3"/>
  <c r="Z17" i="3" s="1"/>
  <c r="AC18" i="3"/>
  <c r="AC19" i="3"/>
  <c r="Z19" i="3" s="1"/>
  <c r="AC20" i="3"/>
  <c r="Z20" i="3" s="1"/>
  <c r="AC21" i="3"/>
  <c r="AC22" i="3"/>
  <c r="Z8" i="3"/>
  <c r="Z11" i="3"/>
  <c r="Z12" i="3"/>
  <c r="Z18" i="3"/>
  <c r="Z22" i="3"/>
  <c r="R8" i="3"/>
  <c r="P8" i="3" s="1"/>
  <c r="R9" i="3"/>
  <c r="P9" i="3" s="1"/>
  <c r="R10" i="3"/>
  <c r="P10" i="3" s="1"/>
  <c r="R11" i="3"/>
  <c r="R12" i="3"/>
  <c r="P12" i="3" s="1"/>
  <c r="R13" i="3"/>
  <c r="R14" i="3"/>
  <c r="R15" i="3"/>
  <c r="P15" i="3" s="1"/>
  <c r="R16" i="3"/>
  <c r="P16" i="3" s="1"/>
  <c r="R17" i="3"/>
  <c r="R18" i="3"/>
  <c r="R19" i="3"/>
  <c r="R20" i="3"/>
  <c r="P20" i="3" s="1"/>
  <c r="R21" i="3"/>
  <c r="P21" i="3" s="1"/>
  <c r="R22" i="3"/>
  <c r="P11" i="3"/>
  <c r="P13" i="3"/>
  <c r="P14" i="3"/>
  <c r="P17" i="3"/>
  <c r="P18" i="3"/>
  <c r="P19" i="3"/>
  <c r="P22" i="3"/>
  <c r="O9" i="3"/>
  <c r="O10" i="3"/>
  <c r="O11" i="3"/>
  <c r="O14" i="3"/>
  <c r="O15" i="3"/>
  <c r="O17" i="3"/>
  <c r="O21" i="3"/>
  <c r="O22" i="3"/>
  <c r="D22" i="3" s="1"/>
  <c r="N8" i="3"/>
  <c r="N9" i="3"/>
  <c r="N10" i="3"/>
  <c r="D10" i="3" s="1"/>
  <c r="N11" i="3"/>
  <c r="N12" i="3"/>
  <c r="N13" i="3"/>
  <c r="N14" i="3"/>
  <c r="N15" i="3"/>
  <c r="N16" i="3"/>
  <c r="N17" i="3"/>
  <c r="N18" i="3"/>
  <c r="Q18" i="1" s="1"/>
  <c r="N19" i="3"/>
  <c r="N20" i="3"/>
  <c r="N21" i="3"/>
  <c r="N22" i="3"/>
  <c r="F8" i="3"/>
  <c r="F9" i="3"/>
  <c r="F10" i="3"/>
  <c r="F11" i="3"/>
  <c r="D11" i="3" s="1"/>
  <c r="F12" i="3"/>
  <c r="F13" i="3"/>
  <c r="F14" i="3"/>
  <c r="F15" i="3"/>
  <c r="F16" i="3"/>
  <c r="F17" i="3"/>
  <c r="F18" i="3"/>
  <c r="F19" i="3"/>
  <c r="F20" i="3"/>
  <c r="F21" i="3"/>
  <c r="D21" i="3" s="1"/>
  <c r="F22" i="3"/>
  <c r="E8" i="3"/>
  <c r="E9" i="3"/>
  <c r="P9" i="1" s="1"/>
  <c r="E10" i="3"/>
  <c r="E11" i="3"/>
  <c r="E12" i="3"/>
  <c r="P12" i="1" s="1"/>
  <c r="E13" i="3"/>
  <c r="E14" i="3"/>
  <c r="D14" i="3" s="1"/>
  <c r="E15" i="3"/>
  <c r="E16" i="3"/>
  <c r="E17" i="3"/>
  <c r="E18" i="3"/>
  <c r="E19" i="3"/>
  <c r="E20" i="3"/>
  <c r="E21" i="3"/>
  <c r="E22" i="3"/>
  <c r="D15" i="3"/>
  <c r="D17" i="3"/>
  <c r="EH8" i="8"/>
  <c r="EH9" i="8"/>
  <c r="EH10" i="8"/>
  <c r="EH11" i="8"/>
  <c r="DZ11" i="8" s="1"/>
  <c r="EH12" i="8"/>
  <c r="EH13" i="8"/>
  <c r="DZ13" i="8" s="1"/>
  <c r="EH14" i="8"/>
  <c r="EH15" i="8"/>
  <c r="EH16" i="8"/>
  <c r="EH17" i="8"/>
  <c r="DZ17" i="8" s="1"/>
  <c r="EH18" i="8"/>
  <c r="EH19" i="8"/>
  <c r="DZ19" i="8" s="1"/>
  <c r="EH20" i="8"/>
  <c r="EH21" i="8"/>
  <c r="EH22" i="8"/>
  <c r="EA8" i="8"/>
  <c r="DZ8" i="8" s="1"/>
  <c r="EA9" i="8"/>
  <c r="EA10" i="8"/>
  <c r="DZ10" i="8" s="1"/>
  <c r="EA11" i="8"/>
  <c r="EA12" i="8"/>
  <c r="DZ12" i="8" s="1"/>
  <c r="EA13" i="8"/>
  <c r="EA14" i="8"/>
  <c r="EA15" i="8"/>
  <c r="DZ15" i="8" s="1"/>
  <c r="EA16" i="8"/>
  <c r="DZ16" i="8" s="1"/>
  <c r="EA17" i="8"/>
  <c r="EA18" i="8"/>
  <c r="EA19" i="8"/>
  <c r="EA20" i="8"/>
  <c r="EA21" i="8"/>
  <c r="DZ21" i="8" s="1"/>
  <c r="EA22" i="8"/>
  <c r="DZ14" i="8"/>
  <c r="DZ18" i="8"/>
  <c r="DZ2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N8" i="8"/>
  <c r="DF8" i="8" s="1"/>
  <c r="DN9" i="8"/>
  <c r="DN10" i="8"/>
  <c r="DN11" i="8"/>
  <c r="DN12" i="8"/>
  <c r="DN13" i="8"/>
  <c r="DN14" i="8"/>
  <c r="DN15" i="8"/>
  <c r="DN16" i="8"/>
  <c r="DN17" i="8"/>
  <c r="DN18" i="8"/>
  <c r="DF18" i="8" s="1"/>
  <c r="DN19" i="8"/>
  <c r="DN20" i="8"/>
  <c r="DN21" i="8"/>
  <c r="DN22" i="8"/>
  <c r="DG8" i="8"/>
  <c r="DG9" i="8"/>
  <c r="DF9" i="8" s="1"/>
  <c r="DG10" i="8"/>
  <c r="DG11" i="8"/>
  <c r="DG12" i="8"/>
  <c r="DF12" i="8" s="1"/>
  <c r="DG13" i="8"/>
  <c r="DG14" i="8"/>
  <c r="DG15" i="8"/>
  <c r="DF15" i="8" s="1"/>
  <c r="DG16" i="8"/>
  <c r="DF16" i="8" s="1"/>
  <c r="DG17" i="8"/>
  <c r="DF17" i="8" s="1"/>
  <c r="DG18" i="8"/>
  <c r="DG19" i="8"/>
  <c r="DF19" i="8" s="1"/>
  <c r="DG20" i="8"/>
  <c r="DG21" i="8"/>
  <c r="DG22" i="8"/>
  <c r="DF22" i="8" s="1"/>
  <c r="DF11" i="8"/>
  <c r="DF13" i="8"/>
  <c r="DF14" i="8"/>
  <c r="DF20" i="8"/>
  <c r="CY8" i="8"/>
  <c r="CQ8" i="8" s="1"/>
  <c r="CY9" i="8"/>
  <c r="CY10" i="8"/>
  <c r="CY11" i="8"/>
  <c r="CY12" i="8"/>
  <c r="CY13" i="8"/>
  <c r="CY14" i="8"/>
  <c r="CY15" i="8"/>
  <c r="CY16" i="8"/>
  <c r="CY17" i="8"/>
  <c r="CY18" i="8"/>
  <c r="CY19" i="8"/>
  <c r="CY20" i="8"/>
  <c r="CQ20" i="8" s="1"/>
  <c r="CY21" i="8"/>
  <c r="CY22" i="8"/>
  <c r="CR8" i="8"/>
  <c r="CR9" i="8"/>
  <c r="CQ9" i="8" s="1"/>
  <c r="CR10" i="8"/>
  <c r="CR11" i="8"/>
  <c r="CR12" i="8"/>
  <c r="CQ12" i="8" s="1"/>
  <c r="CR13" i="8"/>
  <c r="CR14" i="8"/>
  <c r="CR15" i="8"/>
  <c r="CQ15" i="8" s="1"/>
  <c r="CR16" i="8"/>
  <c r="CR17" i="8"/>
  <c r="CQ17" i="8" s="1"/>
  <c r="CR18" i="8"/>
  <c r="CQ18" i="8" s="1"/>
  <c r="CR19" i="8"/>
  <c r="CQ19" i="8" s="1"/>
  <c r="CR20" i="8"/>
  <c r="CR21" i="8"/>
  <c r="CQ21" i="8" s="1"/>
  <c r="CR22" i="8"/>
  <c r="CQ22" i="8" s="1"/>
  <c r="CQ10" i="8"/>
  <c r="CQ13" i="8"/>
  <c r="CQ14" i="8"/>
  <c r="CJ8" i="8"/>
  <c r="CJ9" i="8"/>
  <c r="CJ10" i="8"/>
  <c r="CJ11" i="8"/>
  <c r="CJ12" i="8"/>
  <c r="CJ13" i="8"/>
  <c r="CB13" i="8" s="1"/>
  <c r="CJ14" i="8"/>
  <c r="CJ15" i="8"/>
  <c r="CJ16" i="8"/>
  <c r="CB16" i="8" s="1"/>
  <c r="CJ17" i="8"/>
  <c r="CJ18" i="8"/>
  <c r="CJ19" i="8"/>
  <c r="CB19" i="8" s="1"/>
  <c r="CJ20" i="8"/>
  <c r="CJ21" i="8"/>
  <c r="CJ22" i="8"/>
  <c r="CC8" i="8"/>
  <c r="CC9" i="8"/>
  <c r="CC10" i="8"/>
  <c r="CB10" i="8" s="1"/>
  <c r="CC11" i="8"/>
  <c r="CC12" i="8"/>
  <c r="CC13" i="8"/>
  <c r="CC14" i="8"/>
  <c r="CB14" i="8" s="1"/>
  <c r="CC15" i="8"/>
  <c r="CC16" i="8"/>
  <c r="CC17" i="8"/>
  <c r="CB17" i="8" s="1"/>
  <c r="CC18" i="8"/>
  <c r="CC19" i="8"/>
  <c r="CC20" i="8"/>
  <c r="CB20" i="8" s="1"/>
  <c r="CC21" i="8"/>
  <c r="CC22" i="8"/>
  <c r="CB8" i="8"/>
  <c r="BU8" i="8"/>
  <c r="BU9" i="8"/>
  <c r="BU10" i="8"/>
  <c r="BU11" i="8"/>
  <c r="BM11" i="8" s="1"/>
  <c r="BU12" i="8"/>
  <c r="BU13" i="8"/>
  <c r="BM13" i="8" s="1"/>
  <c r="BU14" i="8"/>
  <c r="BU15" i="8"/>
  <c r="BU16" i="8"/>
  <c r="BU17" i="8"/>
  <c r="BU18" i="8"/>
  <c r="BU19" i="8"/>
  <c r="BU20" i="8"/>
  <c r="BU21" i="8"/>
  <c r="BM21" i="8" s="1"/>
  <c r="BU22" i="8"/>
  <c r="BN8" i="8"/>
  <c r="BN9" i="8"/>
  <c r="BM9" i="8" s="1"/>
  <c r="BN10" i="8"/>
  <c r="BM10" i="8" s="1"/>
  <c r="BN11" i="8"/>
  <c r="BN12" i="8"/>
  <c r="BM12" i="8" s="1"/>
  <c r="BN13" i="8"/>
  <c r="BN14" i="8"/>
  <c r="BN15" i="8"/>
  <c r="BN16" i="8"/>
  <c r="BN17" i="8"/>
  <c r="BN18" i="8"/>
  <c r="BM18" i="8" s="1"/>
  <c r="BN19" i="8"/>
  <c r="BN20" i="8"/>
  <c r="BN21" i="8"/>
  <c r="BN22" i="8"/>
  <c r="BM22" i="8" s="1"/>
  <c r="BM16" i="8"/>
  <c r="BM19" i="8"/>
  <c r="BM20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AY8" i="8"/>
  <c r="AY9" i="8"/>
  <c r="AY10" i="8"/>
  <c r="AX10" i="8" s="1"/>
  <c r="AY11" i="8"/>
  <c r="AX11" i="8" s="1"/>
  <c r="AY12" i="8"/>
  <c r="AY13" i="8"/>
  <c r="AY14" i="8"/>
  <c r="AX14" i="8" s="1"/>
  <c r="AY15" i="8"/>
  <c r="AY16" i="8"/>
  <c r="AY17" i="8"/>
  <c r="AX17" i="8" s="1"/>
  <c r="AY18" i="8"/>
  <c r="AY19" i="8"/>
  <c r="AY20" i="8"/>
  <c r="AX20" i="8" s="1"/>
  <c r="AY21" i="8"/>
  <c r="AY22" i="8"/>
  <c r="AX8" i="8"/>
  <c r="AX12" i="8"/>
  <c r="AX16" i="8"/>
  <c r="AX18" i="8"/>
  <c r="AQ8" i="8"/>
  <c r="AQ9" i="8"/>
  <c r="AQ10" i="8"/>
  <c r="AQ11" i="8"/>
  <c r="AI11" i="8" s="1"/>
  <c r="AQ12" i="8"/>
  <c r="AQ13" i="8"/>
  <c r="AI13" i="8" s="1"/>
  <c r="AQ14" i="8"/>
  <c r="AQ15" i="8"/>
  <c r="AQ16" i="8"/>
  <c r="AQ17" i="8"/>
  <c r="AI17" i="8" s="1"/>
  <c r="AQ18" i="8"/>
  <c r="AQ19" i="8"/>
  <c r="AQ20" i="8"/>
  <c r="AQ21" i="8"/>
  <c r="AI21" i="8" s="1"/>
  <c r="AQ22" i="8"/>
  <c r="AJ8" i="8"/>
  <c r="AJ9" i="8"/>
  <c r="AJ10" i="8"/>
  <c r="AI10" i="8" s="1"/>
  <c r="AJ11" i="8"/>
  <c r="AJ12" i="8"/>
  <c r="AI12" i="8" s="1"/>
  <c r="AJ13" i="8"/>
  <c r="AJ14" i="8"/>
  <c r="AI14" i="8" s="1"/>
  <c r="AJ15" i="8"/>
  <c r="AJ16" i="8"/>
  <c r="AI16" i="8" s="1"/>
  <c r="AJ17" i="8"/>
  <c r="AJ18" i="8"/>
  <c r="AI18" i="8" s="1"/>
  <c r="AJ19" i="8"/>
  <c r="AJ20" i="8"/>
  <c r="AI20" i="8" s="1"/>
  <c r="AJ21" i="8"/>
  <c r="AJ22" i="8"/>
  <c r="AI22" i="8" s="1"/>
  <c r="AI19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T22" i="8" s="1"/>
  <c r="U8" i="8"/>
  <c r="U9" i="8"/>
  <c r="T9" i="8" s="1"/>
  <c r="U10" i="8"/>
  <c r="T10" i="8" s="1"/>
  <c r="U11" i="8"/>
  <c r="U12" i="8"/>
  <c r="U13" i="8"/>
  <c r="T13" i="8" s="1"/>
  <c r="U14" i="8"/>
  <c r="U15" i="8"/>
  <c r="U16" i="8"/>
  <c r="U17" i="8"/>
  <c r="U18" i="8"/>
  <c r="U19" i="8"/>
  <c r="U20" i="8"/>
  <c r="T20" i="8" s="1"/>
  <c r="U21" i="8"/>
  <c r="U22" i="8"/>
  <c r="T15" i="8"/>
  <c r="T16" i="8"/>
  <c r="T21" i="8"/>
  <c r="M8" i="8"/>
  <c r="E8" i="8" s="1"/>
  <c r="M9" i="8"/>
  <c r="M10" i="8"/>
  <c r="M11" i="8"/>
  <c r="M12" i="8"/>
  <c r="E12" i="8" s="1"/>
  <c r="M13" i="8"/>
  <c r="M14" i="8"/>
  <c r="M15" i="8"/>
  <c r="M16" i="8"/>
  <c r="M17" i="8"/>
  <c r="M18" i="8"/>
  <c r="E18" i="8" s="1"/>
  <c r="M19" i="8"/>
  <c r="M20" i="8"/>
  <c r="E20" i="8" s="1"/>
  <c r="M21" i="8"/>
  <c r="M22" i="8"/>
  <c r="F8" i="8"/>
  <c r="F9" i="8"/>
  <c r="E9" i="8" s="1"/>
  <c r="F10" i="8"/>
  <c r="F11" i="8"/>
  <c r="E11" i="8" s="1"/>
  <c r="F12" i="8"/>
  <c r="F13" i="8"/>
  <c r="E13" i="8" s="1"/>
  <c r="F14" i="8"/>
  <c r="F15" i="8"/>
  <c r="F16" i="8"/>
  <c r="E16" i="8" s="1"/>
  <c r="F17" i="8"/>
  <c r="E17" i="8" s="1"/>
  <c r="F18" i="8"/>
  <c r="F19" i="8"/>
  <c r="E19" i="8" s="1"/>
  <c r="F20" i="8"/>
  <c r="F21" i="8"/>
  <c r="F22" i="8"/>
  <c r="E22" i="8" s="1"/>
  <c r="E1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C8" i="10"/>
  <c r="DC9" i="10"/>
  <c r="DC10" i="10"/>
  <c r="DC11" i="10"/>
  <c r="DC12" i="10"/>
  <c r="DC13" i="10"/>
  <c r="DC14" i="10"/>
  <c r="DA14" i="10" s="1"/>
  <c r="DC15" i="10"/>
  <c r="DC16" i="10"/>
  <c r="DC17" i="10"/>
  <c r="DC18" i="10"/>
  <c r="DC19" i="10"/>
  <c r="DC20" i="10"/>
  <c r="DC21" i="10"/>
  <c r="DC22" i="10"/>
  <c r="DB8" i="10"/>
  <c r="DA8" i="10" s="1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A9" i="10"/>
  <c r="DA17" i="10"/>
  <c r="CZ13" i="10"/>
  <c r="CS13" i="10" s="1"/>
  <c r="CY8" i="10"/>
  <c r="CR8" i="10" s="1"/>
  <c r="CY20" i="10"/>
  <c r="CR20" i="10" s="1"/>
  <c r="CX19" i="10"/>
  <c r="CQ19" i="10" s="1"/>
  <c r="CW14" i="10"/>
  <c r="CP14" i="10" s="1"/>
  <c r="CW16" i="10"/>
  <c r="CP16" i="10" s="1"/>
  <c r="CV17" i="10"/>
  <c r="CO17" i="10" s="1"/>
  <c r="CU10" i="10"/>
  <c r="CQ17" i="10"/>
  <c r="CP20" i="10"/>
  <c r="CO1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K8" i="10"/>
  <c r="CK9" i="10"/>
  <c r="CK10" i="10"/>
  <c r="CK11" i="10"/>
  <c r="CK12" i="10"/>
  <c r="CK13" i="10"/>
  <c r="CK14" i="10"/>
  <c r="CK15" i="10"/>
  <c r="CK16" i="10"/>
  <c r="CK17" i="10"/>
  <c r="BW17" i="10" s="1"/>
  <c r="CK18" i="10"/>
  <c r="CK19" i="10"/>
  <c r="CK20" i="10"/>
  <c r="CK21" i="10"/>
  <c r="CK2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H8" i="10"/>
  <c r="CH9" i="10"/>
  <c r="CH10" i="10"/>
  <c r="CH11" i="10"/>
  <c r="CH12" i="10"/>
  <c r="CH13" i="10"/>
  <c r="CH14" i="10"/>
  <c r="CH15" i="10"/>
  <c r="CH16" i="10"/>
  <c r="CH17" i="10"/>
  <c r="CH18" i="10"/>
  <c r="CF18" i="10" s="1"/>
  <c r="CH19" i="10"/>
  <c r="CH20" i="10"/>
  <c r="CF20" i="10" s="1"/>
  <c r="CH21" i="10"/>
  <c r="CH22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F21" i="10" s="1"/>
  <c r="CG22" i="10"/>
  <c r="CC17" i="10"/>
  <c r="BV17" i="10" s="1"/>
  <c r="BV20" i="10"/>
  <c r="BU17" i="10"/>
  <c r="BS11" i="10"/>
  <c r="BK8" i="10"/>
  <c r="BK9" i="10"/>
  <c r="BK10" i="10"/>
  <c r="BK11" i="10"/>
  <c r="BK12" i="10"/>
  <c r="BK13" i="10"/>
  <c r="BK14" i="10"/>
  <c r="BK15" i="10"/>
  <c r="BK16" i="10"/>
  <c r="BK17" i="10"/>
  <c r="BC17" i="10" s="1"/>
  <c r="BK18" i="10"/>
  <c r="BK19" i="10"/>
  <c r="BK20" i="10"/>
  <c r="BK21" i="10"/>
  <c r="BK22" i="10"/>
  <c r="BD8" i="10"/>
  <c r="BC8" i="10" s="1"/>
  <c r="BD9" i="10"/>
  <c r="BD10" i="10"/>
  <c r="BC10" i="10" s="1"/>
  <c r="I10" i="1" s="1"/>
  <c r="BD11" i="10"/>
  <c r="BD12" i="10"/>
  <c r="BC12" i="10" s="1"/>
  <c r="I12" i="1" s="1"/>
  <c r="BD13" i="10"/>
  <c r="BD14" i="10"/>
  <c r="BD15" i="10"/>
  <c r="BC15" i="10" s="1"/>
  <c r="I15" i="1" s="1"/>
  <c r="BD16" i="10"/>
  <c r="BC16" i="10" s="1"/>
  <c r="BD17" i="10"/>
  <c r="BD18" i="10"/>
  <c r="BC18" i="10" s="1"/>
  <c r="BD19" i="10"/>
  <c r="BD20" i="10"/>
  <c r="BC20" i="10" s="1"/>
  <c r="BD21" i="10"/>
  <c r="BC21" i="10" s="1"/>
  <c r="BD22" i="10"/>
  <c r="BC22" i="10" s="1"/>
  <c r="BC11" i="10"/>
  <c r="I11" i="1" s="1"/>
  <c r="BC13" i="10"/>
  <c r="I13" i="1" s="1"/>
  <c r="BC19" i="10"/>
  <c r="I19" i="1" s="1"/>
  <c r="AY8" i="10"/>
  <c r="CZ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U8" i="10"/>
  <c r="AU9" i="10"/>
  <c r="CY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CR18" i="10" s="1"/>
  <c r="AU19" i="10"/>
  <c r="CY19" i="10" s="1"/>
  <c r="CR19" i="10" s="1"/>
  <c r="AU20" i="10"/>
  <c r="AU21" i="10"/>
  <c r="CY21" i="10" s="1"/>
  <c r="CR21" i="10" s="1"/>
  <c r="AU22" i="10"/>
  <c r="CY22" i="10" s="1"/>
  <c r="CR22" i="10" s="1"/>
  <c r="AQ8" i="10"/>
  <c r="CX8" i="10" s="1"/>
  <c r="CQ8" i="10" s="1"/>
  <c r="AQ9" i="10"/>
  <c r="CX9" i="10" s="1"/>
  <c r="AQ10" i="10"/>
  <c r="CX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CX17" i="10" s="1"/>
  <c r="AQ18" i="10"/>
  <c r="CX18" i="10" s="1"/>
  <c r="AQ19" i="10"/>
  <c r="AQ20" i="10"/>
  <c r="CX20" i="10" s="1"/>
  <c r="CQ20" i="10" s="1"/>
  <c r="AQ21" i="10"/>
  <c r="CX21" i="10" s="1"/>
  <c r="CQ21" i="10" s="1"/>
  <c r="AQ22" i="10"/>
  <c r="CX22" i="10" s="1"/>
  <c r="CQ22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AM12" i="10"/>
  <c r="CW12" i="10" s="1"/>
  <c r="CP12" i="10" s="1"/>
  <c r="AM13" i="10"/>
  <c r="CW13" i="10" s="1"/>
  <c r="AM14" i="10"/>
  <c r="AM15" i="10"/>
  <c r="CW15" i="10" s="1"/>
  <c r="CP15" i="10" s="1"/>
  <c r="AM16" i="10"/>
  <c r="AM17" i="10"/>
  <c r="CW17" i="10" s="1"/>
  <c r="CP17" i="10" s="1"/>
  <c r="AM18" i="10"/>
  <c r="CW18" i="10" s="1"/>
  <c r="CP18" i="10" s="1"/>
  <c r="AM19" i="10"/>
  <c r="CW19" i="10" s="1"/>
  <c r="AM20" i="10"/>
  <c r="CW20" i="10" s="1"/>
  <c r="AM21" i="10"/>
  <c r="CW21" i="10" s="1"/>
  <c r="CP21" i="10" s="1"/>
  <c r="AM22" i="10"/>
  <c r="CW22" i="10" s="1"/>
  <c r="CP2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AI15" i="10"/>
  <c r="CV15" i="10" s="1"/>
  <c r="CO15" i="10" s="1"/>
  <c r="AI16" i="10"/>
  <c r="AI17" i="10"/>
  <c r="AI18" i="10"/>
  <c r="CV18" i="10" s="1"/>
  <c r="CO18" i="10" s="1"/>
  <c r="AI19" i="10"/>
  <c r="CV19" i="10" s="1"/>
  <c r="AI20" i="10"/>
  <c r="CV20" i="10" s="1"/>
  <c r="AI21" i="10"/>
  <c r="CV21" i="10" s="1"/>
  <c r="CO21" i="10" s="1"/>
  <c r="AI22" i="10"/>
  <c r="AE8" i="10"/>
  <c r="CU8" i="10" s="1"/>
  <c r="CN8" i="10" s="1"/>
  <c r="AE9" i="10"/>
  <c r="AD9" i="10" s="1"/>
  <c r="AE10" i="10"/>
  <c r="AE11" i="10"/>
  <c r="AE12" i="10"/>
  <c r="CU12" i="10" s="1"/>
  <c r="AE13" i="10"/>
  <c r="AE14" i="10"/>
  <c r="CU14" i="10" s="1"/>
  <c r="AE15" i="10"/>
  <c r="AE16" i="10"/>
  <c r="CU16" i="10" s="1"/>
  <c r="AE17" i="10"/>
  <c r="AD17" i="10" s="1"/>
  <c r="AE18" i="10"/>
  <c r="CU18" i="10" s="1"/>
  <c r="AE19" i="10"/>
  <c r="AE20" i="10"/>
  <c r="AE21" i="10"/>
  <c r="AE22" i="10"/>
  <c r="CU22" i="10" s="1"/>
  <c r="AD12" i="10"/>
  <c r="AD18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BW22" i="10" s="1"/>
  <c r="R8" i="10"/>
  <c r="CC8" i="10" s="1"/>
  <c r="R9" i="10"/>
  <c r="CC9" i="10" s="1"/>
  <c r="BV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R18" i="10"/>
  <c r="CC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BU22" i="10" s="1"/>
  <c r="J8" i="10"/>
  <c r="CA8" i="10" s="1"/>
  <c r="J9" i="10"/>
  <c r="CA9" i="10" s="1"/>
  <c r="BT9" i="10" s="1"/>
  <c r="J10" i="10"/>
  <c r="CA10" i="10" s="1"/>
  <c r="J11" i="10"/>
  <c r="CA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J18" i="10"/>
  <c r="CA18" i="10" s="1"/>
  <c r="BT18" i="10" s="1"/>
  <c r="J19" i="10"/>
  <c r="J20" i="10"/>
  <c r="CA20" i="10" s="1"/>
  <c r="J21" i="10"/>
  <c r="CA21" i="10" s="1"/>
  <c r="BT21" i="10" s="1"/>
  <c r="J22" i="10"/>
  <c r="CA22" i="10" s="1"/>
  <c r="BT22" i="10" s="1"/>
  <c r="F8" i="10"/>
  <c r="F9" i="10"/>
  <c r="BZ9" i="10" s="1"/>
  <c r="F10" i="10"/>
  <c r="BZ10" i="10" s="1"/>
  <c r="F11" i="10"/>
  <c r="BZ11" i="10" s="1"/>
  <c r="F12" i="10"/>
  <c r="F13" i="10"/>
  <c r="BZ13" i="10" s="1"/>
  <c r="F14" i="10"/>
  <c r="F15" i="10"/>
  <c r="BZ15" i="10" s="1"/>
  <c r="F16" i="10"/>
  <c r="BZ16" i="10" s="1"/>
  <c r="F17" i="10"/>
  <c r="BZ17" i="10" s="1"/>
  <c r="F18" i="10"/>
  <c r="F19" i="10"/>
  <c r="BZ19" i="10" s="1"/>
  <c r="F20" i="10"/>
  <c r="F21" i="10"/>
  <c r="BZ21" i="10" s="1"/>
  <c r="F22" i="10"/>
  <c r="AO8" i="1"/>
  <c r="AO9" i="1"/>
  <c r="AO11" i="1"/>
  <c r="AO12" i="1"/>
  <c r="AO14" i="1"/>
  <c r="AO16" i="1"/>
  <c r="AO17" i="1"/>
  <c r="AO18" i="1"/>
  <c r="AO19" i="1"/>
  <c r="AO20" i="1"/>
  <c r="AO2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M8" i="1"/>
  <c r="AP8" i="1" s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P22" i="1" s="1"/>
  <c r="AI8" i="1"/>
  <c r="AI9" i="1"/>
  <c r="AI11" i="1"/>
  <c r="AI12" i="1"/>
  <c r="AI13" i="1"/>
  <c r="AI15" i="1"/>
  <c r="AI16" i="1"/>
  <c r="AI17" i="1"/>
  <c r="AI18" i="1"/>
  <c r="AI19" i="1"/>
  <c r="AI21" i="1"/>
  <c r="AI22" i="1"/>
  <c r="AH8" i="1"/>
  <c r="AH9" i="1"/>
  <c r="AH10" i="1"/>
  <c r="AH12" i="1"/>
  <c r="AH13" i="1"/>
  <c r="AH14" i="1"/>
  <c r="AH16" i="1"/>
  <c r="AH17" i="1"/>
  <c r="AH18" i="1"/>
  <c r="AH19" i="1"/>
  <c r="AH20" i="1"/>
  <c r="AH22" i="1"/>
  <c r="AG8" i="1"/>
  <c r="AG9" i="1"/>
  <c r="AG10" i="1"/>
  <c r="AG11" i="1"/>
  <c r="AG13" i="1"/>
  <c r="AG14" i="1"/>
  <c r="AG15" i="1"/>
  <c r="AG17" i="1"/>
  <c r="AG18" i="1"/>
  <c r="AG19" i="1"/>
  <c r="AG20" i="1"/>
  <c r="AG21" i="1"/>
  <c r="AF8" i="1"/>
  <c r="AF9" i="1"/>
  <c r="AF10" i="1"/>
  <c r="AF11" i="1"/>
  <c r="AF12" i="1"/>
  <c r="AF14" i="1"/>
  <c r="AF15" i="1"/>
  <c r="AF16" i="1"/>
  <c r="AF18" i="1"/>
  <c r="AF19" i="1"/>
  <c r="AF20" i="1"/>
  <c r="AF21" i="1"/>
  <c r="AF22" i="1"/>
  <c r="AE9" i="1"/>
  <c r="AE10" i="1"/>
  <c r="AE12" i="1"/>
  <c r="AE13" i="1"/>
  <c r="AE15" i="1"/>
  <c r="AE16" i="1"/>
  <c r="AE17" i="1"/>
  <c r="AE19" i="1"/>
  <c r="AE20" i="1"/>
  <c r="AE21" i="1"/>
  <c r="AE22" i="1"/>
  <c r="AD8" i="1"/>
  <c r="AD10" i="1"/>
  <c r="AD11" i="1"/>
  <c r="AD13" i="1"/>
  <c r="AD14" i="1"/>
  <c r="AD16" i="1"/>
  <c r="AD17" i="1"/>
  <c r="AD18" i="1"/>
  <c r="AD20" i="1"/>
  <c r="AD21" i="1"/>
  <c r="AD22" i="1"/>
  <c r="AC8" i="1"/>
  <c r="AC9" i="1"/>
  <c r="AJ9" i="1" s="1"/>
  <c r="AC11" i="1"/>
  <c r="AC12" i="1"/>
  <c r="AC13" i="1"/>
  <c r="AC14" i="1"/>
  <c r="AC15" i="1"/>
  <c r="AC17" i="1"/>
  <c r="AC18" i="1"/>
  <c r="AC19" i="1"/>
  <c r="AC21" i="1"/>
  <c r="AC22" i="1"/>
  <c r="Z9" i="1"/>
  <c r="Z10" i="1"/>
  <c r="Z11" i="1"/>
  <c r="Z12" i="1"/>
  <c r="Z13" i="1"/>
  <c r="Z14" i="1"/>
  <c r="Z15" i="1"/>
  <c r="Z16" i="1"/>
  <c r="Z17" i="1"/>
  <c r="Z18" i="1"/>
  <c r="Z20" i="1"/>
  <c r="Z2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W8" i="1"/>
  <c r="W9" i="1"/>
  <c r="W10" i="1"/>
  <c r="W11" i="1"/>
  <c r="W12" i="1"/>
  <c r="W13" i="1"/>
  <c r="R13" i="1" s="1"/>
  <c r="W14" i="1"/>
  <c r="W15" i="1"/>
  <c r="W16" i="1"/>
  <c r="W17" i="1"/>
  <c r="W18" i="1"/>
  <c r="W19" i="1"/>
  <c r="W20" i="1"/>
  <c r="W21" i="1"/>
  <c r="W2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U8" i="1"/>
  <c r="U9" i="1"/>
  <c r="U10" i="1"/>
  <c r="U11" i="1"/>
  <c r="U12" i="1"/>
  <c r="U13" i="1"/>
  <c r="U14" i="1"/>
  <c r="U15" i="1"/>
  <c r="R15" i="1" s="1"/>
  <c r="U16" i="1"/>
  <c r="U17" i="1"/>
  <c r="U18" i="1"/>
  <c r="U19" i="1"/>
  <c r="U20" i="1"/>
  <c r="U21" i="1"/>
  <c r="U2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S8" i="1"/>
  <c r="S9" i="1"/>
  <c r="R9" i="1" s="1"/>
  <c r="S10" i="1"/>
  <c r="S11" i="1"/>
  <c r="S12" i="1"/>
  <c r="S13" i="1"/>
  <c r="S14" i="1"/>
  <c r="S15" i="1"/>
  <c r="S16" i="1"/>
  <c r="S17" i="1"/>
  <c r="R17" i="1" s="1"/>
  <c r="S18" i="1"/>
  <c r="S19" i="1"/>
  <c r="S20" i="1"/>
  <c r="R20" i="1" s="1"/>
  <c r="S21" i="1"/>
  <c r="R21" i="1" s="1"/>
  <c r="S22" i="1"/>
  <c r="Q8" i="1"/>
  <c r="Q9" i="1"/>
  <c r="Q11" i="1"/>
  <c r="Q12" i="1"/>
  <c r="Q13" i="1"/>
  <c r="Q14" i="1"/>
  <c r="Q15" i="1"/>
  <c r="Q16" i="1"/>
  <c r="Q17" i="1"/>
  <c r="Q19" i="1"/>
  <c r="Q20" i="1"/>
  <c r="Q21" i="1"/>
  <c r="Q22" i="1"/>
  <c r="P8" i="1"/>
  <c r="P10" i="1"/>
  <c r="P11" i="1"/>
  <c r="P13" i="1"/>
  <c r="P14" i="1"/>
  <c r="P15" i="1"/>
  <c r="P16" i="1"/>
  <c r="P17" i="1"/>
  <c r="P18" i="1"/>
  <c r="P19" i="1"/>
  <c r="P20" i="1"/>
  <c r="P21" i="1"/>
  <c r="P2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J8" i="1"/>
  <c r="J9" i="1"/>
  <c r="J10" i="1"/>
  <c r="J11" i="1"/>
  <c r="J13" i="1"/>
  <c r="J15" i="1"/>
  <c r="J16" i="1"/>
  <c r="J17" i="1"/>
  <c r="J18" i="1"/>
  <c r="J19" i="1"/>
  <c r="J20" i="1"/>
  <c r="J21" i="1"/>
  <c r="J22" i="1"/>
  <c r="I8" i="1"/>
  <c r="I16" i="1"/>
  <c r="I17" i="1"/>
  <c r="I18" i="1"/>
  <c r="I20" i="1"/>
  <c r="I21" i="1"/>
  <c r="I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AA9" i="1" l="1"/>
  <c r="AK9" i="1" s="1"/>
  <c r="F14" i="5"/>
  <c r="D14" i="5" s="1"/>
  <c r="AA17" i="1"/>
  <c r="AK17" i="1" s="1"/>
  <c r="AP16" i="1"/>
  <c r="BT12" i="10"/>
  <c r="BV10" i="10"/>
  <c r="BC9" i="10"/>
  <c r="I9" i="1" s="1"/>
  <c r="DA11" i="10"/>
  <c r="DA10" i="10"/>
  <c r="P20" i="5"/>
  <c r="X17" i="5"/>
  <c r="E17" i="5" s="1"/>
  <c r="AN8" i="5"/>
  <c r="H8" i="5" s="1"/>
  <c r="AN22" i="5"/>
  <c r="H22" i="5" s="1"/>
  <c r="F22" i="5" s="1"/>
  <c r="D22" i="5" s="1"/>
  <c r="BD15" i="5"/>
  <c r="J15" i="5" s="1"/>
  <c r="BD14" i="5"/>
  <c r="J14" i="5" s="1"/>
  <c r="BL11" i="5"/>
  <c r="K11" i="5" s="1"/>
  <c r="CJ17" i="5"/>
  <c r="N17" i="5" s="1"/>
  <c r="CJ15" i="5"/>
  <c r="N15" i="5" s="1"/>
  <c r="R19" i="1"/>
  <c r="AA19" i="1" s="1"/>
  <c r="AJ8" i="1"/>
  <c r="BU11" i="10"/>
  <c r="BW9" i="10"/>
  <c r="R18" i="1"/>
  <c r="E21" i="8"/>
  <c r="D22" i="9"/>
  <c r="AT22" i="4" s="1"/>
  <c r="P19" i="5"/>
  <c r="AF12" i="5"/>
  <c r="G12" i="5" s="1"/>
  <c r="BT22" i="5"/>
  <c r="L22" i="5" s="1"/>
  <c r="D20" i="9"/>
  <c r="AT20" i="4" s="1"/>
  <c r="D20" i="4" s="1"/>
  <c r="X15" i="5"/>
  <c r="E15" i="5" s="1"/>
  <c r="BL9" i="5"/>
  <c r="K9" i="5" s="1"/>
  <c r="BT21" i="5"/>
  <c r="L21" i="5" s="1"/>
  <c r="CB16" i="5"/>
  <c r="M16" i="5" s="1"/>
  <c r="CR10" i="5"/>
  <c r="O10" i="5" s="1"/>
  <c r="CB11" i="8"/>
  <c r="D11" i="8" s="1"/>
  <c r="D19" i="9"/>
  <c r="AT19" i="4" s="1"/>
  <c r="D19" i="4" s="1"/>
  <c r="AD19" i="1"/>
  <c r="AJ19" i="1" s="1"/>
  <c r="CR9" i="5"/>
  <c r="O9" i="5" s="1"/>
  <c r="AA13" i="1"/>
  <c r="BT8" i="10"/>
  <c r="AD8" i="10"/>
  <c r="H8" i="1" s="1"/>
  <c r="K8" i="1" s="1"/>
  <c r="CV22" i="10"/>
  <c r="CO22" i="10" s="1"/>
  <c r="AD22" i="10"/>
  <c r="CF11" i="10"/>
  <c r="CF10" i="10"/>
  <c r="DA22" i="10"/>
  <c r="AX22" i="8"/>
  <c r="BM8" i="8"/>
  <c r="DZ20" i="8"/>
  <c r="D20" i="8" s="1"/>
  <c r="O19" i="3"/>
  <c r="D19" i="3" s="1"/>
  <c r="AO13" i="1"/>
  <c r="Z13" i="3"/>
  <c r="D9" i="9"/>
  <c r="AT9" i="4" s="1"/>
  <c r="D9" i="4" s="1"/>
  <c r="AF9" i="5"/>
  <c r="G9" i="5" s="1"/>
  <c r="AF8" i="5"/>
  <c r="G8" i="5" s="1"/>
  <c r="AV14" i="5"/>
  <c r="I14" i="5" s="1"/>
  <c r="BL21" i="5"/>
  <c r="K21" i="5" s="1"/>
  <c r="BT19" i="5"/>
  <c r="L19" i="5" s="1"/>
  <c r="CF13" i="10"/>
  <c r="R16" i="1"/>
  <c r="AD10" i="10"/>
  <c r="CQ16" i="8"/>
  <c r="Q10" i="1"/>
  <c r="AA10" i="1" s="1"/>
  <c r="R14" i="1"/>
  <c r="AA14" i="1" s="1"/>
  <c r="E16" i="10"/>
  <c r="H16" i="1" s="1"/>
  <c r="K16" i="1" s="1"/>
  <c r="L16" i="1" s="1"/>
  <c r="E8" i="10"/>
  <c r="BZ8" i="10"/>
  <c r="BS8" i="10" s="1"/>
  <c r="D18" i="9"/>
  <c r="AT18" i="4" s="1"/>
  <c r="AN19" i="5"/>
  <c r="H19" i="5" s="1"/>
  <c r="BL22" i="5"/>
  <c r="K22" i="5" s="1"/>
  <c r="AJ21" i="1"/>
  <c r="E15" i="10"/>
  <c r="DA20" i="10"/>
  <c r="D13" i="4"/>
  <c r="O13" i="3"/>
  <c r="AV13" i="5"/>
  <c r="I13" i="5" s="1"/>
  <c r="BD9" i="5"/>
  <c r="J9" i="5" s="1"/>
  <c r="CJ11" i="5"/>
  <c r="N11" i="5" s="1"/>
  <c r="CJ10" i="5"/>
  <c r="N10" i="5" s="1"/>
  <c r="CJ9" i="5"/>
  <c r="N9" i="5" s="1"/>
  <c r="AA18" i="1"/>
  <c r="AK18" i="1" s="1"/>
  <c r="AP13" i="1"/>
  <c r="AJ20" i="1"/>
  <c r="N14" i="1"/>
  <c r="CU20" i="10"/>
  <c r="CT20" i="10" s="1"/>
  <c r="AD20" i="10"/>
  <c r="H20" i="1" s="1"/>
  <c r="K20" i="1" s="1"/>
  <c r="D20" i="3"/>
  <c r="Z10" i="3"/>
  <c r="AO10" i="1"/>
  <c r="AP10" i="1" s="1"/>
  <c r="AC16" i="1"/>
  <c r="AJ16" i="1" s="1"/>
  <c r="D16" i="9"/>
  <c r="AT16" i="4" s="1"/>
  <c r="D15" i="9"/>
  <c r="AT15" i="4" s="1"/>
  <c r="D15" i="4" s="1"/>
  <c r="AD15" i="1"/>
  <c r="AJ15" i="1" s="1"/>
  <c r="AE14" i="1"/>
  <c r="AJ14" i="1" s="1"/>
  <c r="D14" i="9"/>
  <c r="AT14" i="4" s="1"/>
  <c r="D14" i="4" s="1"/>
  <c r="X10" i="5"/>
  <c r="E10" i="5" s="1"/>
  <c r="AN17" i="5"/>
  <c r="H17" i="5" s="1"/>
  <c r="BL20" i="5"/>
  <c r="K20" i="5" s="1"/>
  <c r="BT16" i="5"/>
  <c r="L16" i="5" s="1"/>
  <c r="CB13" i="5"/>
  <c r="M13" i="5" s="1"/>
  <c r="D16" i="4"/>
  <c r="AA11" i="1"/>
  <c r="CF8" i="10"/>
  <c r="E22" i="10"/>
  <c r="D22" i="10" s="1"/>
  <c r="R11" i="1"/>
  <c r="AJ18" i="1"/>
  <c r="BT20" i="10"/>
  <c r="AD19" i="10"/>
  <c r="D19" i="10" s="1"/>
  <c r="CB22" i="8"/>
  <c r="CQ11" i="8"/>
  <c r="P12" i="5"/>
  <c r="X9" i="5"/>
  <c r="E9" i="5" s="1"/>
  <c r="AN16" i="5"/>
  <c r="H16" i="5" s="1"/>
  <c r="F16" i="5" s="1"/>
  <c r="D16" i="5" s="1"/>
  <c r="CR20" i="5"/>
  <c r="O20" i="5" s="1"/>
  <c r="CF9" i="10"/>
  <c r="R10" i="1"/>
  <c r="Z19" i="1"/>
  <c r="AJ17" i="1"/>
  <c r="E20" i="10"/>
  <c r="E19" i="10"/>
  <c r="CT8" i="10"/>
  <c r="CM8" i="10" s="1"/>
  <c r="DA18" i="10"/>
  <c r="D13" i="8"/>
  <c r="D12" i="8"/>
  <c r="AV10" i="5"/>
  <c r="I10" i="5" s="1"/>
  <c r="F10" i="5" s="1"/>
  <c r="AV9" i="5"/>
  <c r="I9" i="5" s="1"/>
  <c r="CB11" i="5"/>
  <c r="M11" i="5" s="1"/>
  <c r="CB10" i="5"/>
  <c r="M10" i="5" s="1"/>
  <c r="CJ8" i="5"/>
  <c r="N8" i="5" s="1"/>
  <c r="CR19" i="5"/>
  <c r="O19" i="5" s="1"/>
  <c r="CT10" i="10"/>
  <c r="E17" i="10"/>
  <c r="BM17" i="8"/>
  <c r="D16" i="3"/>
  <c r="D9" i="3"/>
  <c r="D8" i="4"/>
  <c r="O8" i="3"/>
  <c r="D8" i="3" s="1"/>
  <c r="D11" i="9"/>
  <c r="AT11" i="4" s="1"/>
  <c r="D11" i="4" s="1"/>
  <c r="BD20" i="5"/>
  <c r="J20" i="5" s="1"/>
  <c r="F20" i="5" s="1"/>
  <c r="D20" i="5" s="1"/>
  <c r="CF12" i="10"/>
  <c r="CV16" i="10"/>
  <c r="CO16" i="10" s="1"/>
  <c r="AD16" i="10"/>
  <c r="AA21" i="1"/>
  <c r="AK21" i="1" s="1"/>
  <c r="AP20" i="1"/>
  <c r="AP19" i="1"/>
  <c r="CF19" i="10"/>
  <c r="DF10" i="8"/>
  <c r="Z21" i="3"/>
  <c r="AO21" i="1"/>
  <c r="AP21" i="1" s="1"/>
  <c r="BT15" i="10"/>
  <c r="BW12" i="10"/>
  <c r="CT14" i="10"/>
  <c r="CM14" i="10" s="1"/>
  <c r="D22" i="4"/>
  <c r="AC10" i="1"/>
  <c r="AJ10" i="1" s="1"/>
  <c r="D10" i="9"/>
  <c r="AT10" i="4" s="1"/>
  <c r="D10" i="4" s="1"/>
  <c r="AE8" i="1"/>
  <c r="D8" i="9"/>
  <c r="AT8" i="4" s="1"/>
  <c r="X19" i="5"/>
  <c r="E19" i="5" s="1"/>
  <c r="AN11" i="5"/>
  <c r="H11" i="5" s="1"/>
  <c r="AN10" i="5"/>
  <c r="H10" i="5" s="1"/>
  <c r="AN9" i="5"/>
  <c r="H9" i="5" s="1"/>
  <c r="BD18" i="5"/>
  <c r="J18" i="5" s="1"/>
  <c r="BL14" i="5"/>
  <c r="K14" i="5" s="1"/>
  <c r="AA15" i="1"/>
  <c r="AL15" i="1" s="1"/>
  <c r="AP14" i="1"/>
  <c r="N8" i="1"/>
  <c r="AA20" i="1"/>
  <c r="AL20" i="1" s="1"/>
  <c r="R22" i="1"/>
  <c r="AJ12" i="1"/>
  <c r="BU14" i="10"/>
  <c r="BV13" i="10"/>
  <c r="D13" i="3"/>
  <c r="AJ11" i="1"/>
  <c r="AP17" i="1"/>
  <c r="AO15" i="1"/>
  <c r="DA13" i="10"/>
  <c r="BM14" i="8"/>
  <c r="P22" i="5"/>
  <c r="P21" i="5"/>
  <c r="AF15" i="5"/>
  <c r="G15" i="5" s="1"/>
  <c r="F15" i="5" s="1"/>
  <c r="D15" i="5" s="1"/>
  <c r="BD16" i="5"/>
  <c r="J16" i="5" s="1"/>
  <c r="BT9" i="5"/>
  <c r="L9" i="5" s="1"/>
  <c r="BT8" i="5"/>
  <c r="L8" i="5" s="1"/>
  <c r="CJ19" i="5"/>
  <c r="N19" i="5" s="1"/>
  <c r="CR14" i="5"/>
  <c r="O14" i="5" s="1"/>
  <c r="R12" i="1"/>
  <c r="AA12" i="1" s="1"/>
  <c r="AP12" i="1"/>
  <c r="AX19" i="8"/>
  <c r="CB18" i="8"/>
  <c r="X21" i="5"/>
  <c r="E21" i="5" s="1"/>
  <c r="AV12" i="5"/>
  <c r="I12" i="5" s="1"/>
  <c r="BT18" i="5"/>
  <c r="L18" i="5" s="1"/>
  <c r="CR12" i="5"/>
  <c r="O12" i="5" s="1"/>
  <c r="AP11" i="1"/>
  <c r="E14" i="10"/>
  <c r="AD15" i="10"/>
  <c r="H15" i="1" s="1"/>
  <c r="K15" i="1" s="1"/>
  <c r="L15" i="1" s="1"/>
  <c r="CO14" i="10"/>
  <c r="CP13" i="10"/>
  <c r="CQ12" i="10"/>
  <c r="CR11" i="10"/>
  <c r="CS10" i="10"/>
  <c r="CF17" i="10"/>
  <c r="CF16" i="10"/>
  <c r="DA19" i="10"/>
  <c r="AI9" i="8"/>
  <c r="D9" i="8" s="1"/>
  <c r="P18" i="5"/>
  <c r="AV11" i="5"/>
  <c r="I11" i="5" s="1"/>
  <c r="BD13" i="5"/>
  <c r="J13" i="5" s="1"/>
  <c r="BT17" i="5"/>
  <c r="L17" i="5" s="1"/>
  <c r="CB19" i="5"/>
  <c r="M19" i="5" s="1"/>
  <c r="F19" i="5" s="1"/>
  <c r="BD12" i="5"/>
  <c r="J12" i="5" s="1"/>
  <c r="F12" i="5" s="1"/>
  <c r="D12" i="5" s="1"/>
  <c r="CB18" i="5"/>
  <c r="M18" i="5" s="1"/>
  <c r="CO12" i="10"/>
  <c r="CP11" i="10"/>
  <c r="CQ10" i="10"/>
  <c r="CR9" i="10"/>
  <c r="CS8" i="10"/>
  <c r="BC14" i="10"/>
  <c r="I14" i="1" s="1"/>
  <c r="CF15" i="10"/>
  <c r="CF14" i="10"/>
  <c r="DA16" i="10"/>
  <c r="E15" i="8"/>
  <c r="T19" i="8"/>
  <c r="AI8" i="8"/>
  <c r="DF21" i="8"/>
  <c r="D21" i="9"/>
  <c r="AT21" i="4" s="1"/>
  <c r="D21" i="4" s="1"/>
  <c r="BD11" i="5"/>
  <c r="J11" i="5" s="1"/>
  <c r="BL13" i="5"/>
  <c r="K13" i="5" s="1"/>
  <c r="CB17" i="5"/>
  <c r="M17" i="5" s="1"/>
  <c r="R8" i="1"/>
  <c r="AA8" i="1" s="1"/>
  <c r="AP9" i="1"/>
  <c r="BT10" i="10"/>
  <c r="BU9" i="10"/>
  <c r="BV8" i="10"/>
  <c r="BX22" i="10"/>
  <c r="CP10" i="10"/>
  <c r="CQ9" i="10"/>
  <c r="DA15" i="10"/>
  <c r="T18" i="8"/>
  <c r="D18" i="8" s="1"/>
  <c r="T17" i="8"/>
  <c r="D17" i="8" s="1"/>
  <c r="AX15" i="8"/>
  <c r="CB15" i="8"/>
  <c r="X18" i="5"/>
  <c r="E18" i="5" s="1"/>
  <c r="BL12" i="5"/>
  <c r="K12" i="5" s="1"/>
  <c r="AJ13" i="1"/>
  <c r="BV22" i="10"/>
  <c r="BW21" i="10"/>
  <c r="BX20" i="10"/>
  <c r="AX13" i="8"/>
  <c r="CB12" i="8"/>
  <c r="AF18" i="5"/>
  <c r="G18" i="5" s="1"/>
  <c r="AV21" i="5"/>
  <c r="I21" i="5" s="1"/>
  <c r="F21" i="5" s="1"/>
  <c r="D21" i="5" s="1"/>
  <c r="BT12" i="5"/>
  <c r="L12" i="5" s="1"/>
  <c r="CR21" i="5"/>
  <c r="O21" i="5" s="1"/>
  <c r="DA12" i="10"/>
  <c r="E10" i="8"/>
  <c r="D10" i="8" s="1"/>
  <c r="T14" i="8"/>
  <c r="D14" i="8" s="1"/>
  <c r="DZ9" i="8"/>
  <c r="AN18" i="5"/>
  <c r="H18" i="5" s="1"/>
  <c r="CB12" i="5"/>
  <c r="M12" i="5" s="1"/>
  <c r="CJ18" i="5"/>
  <c r="N18" i="5" s="1"/>
  <c r="AP18" i="1"/>
  <c r="BU19" i="10"/>
  <c r="BV18" i="10"/>
  <c r="BX16" i="10"/>
  <c r="CT22" i="10"/>
  <c r="T12" i="8"/>
  <c r="T11" i="8"/>
  <c r="AX9" i="8"/>
  <c r="CB9" i="8"/>
  <c r="X12" i="5"/>
  <c r="E12" i="5" s="1"/>
  <c r="AV18" i="5"/>
  <c r="I18" i="5" s="1"/>
  <c r="CR18" i="5"/>
  <c r="O18" i="5" s="1"/>
  <c r="AD21" i="10"/>
  <c r="CO20" i="10"/>
  <c r="CP19" i="10"/>
  <c r="CQ18" i="10"/>
  <c r="CR17" i="10"/>
  <c r="CS16" i="10"/>
  <c r="CF22" i="10"/>
  <c r="AI15" i="8"/>
  <c r="BM15" i="8"/>
  <c r="X11" i="5"/>
  <c r="E11" i="5" s="1"/>
  <c r="AF13" i="5"/>
  <c r="G13" i="5" s="1"/>
  <c r="AV17" i="5"/>
  <c r="I17" i="5" s="1"/>
  <c r="BD19" i="5"/>
  <c r="J19" i="5" s="1"/>
  <c r="D12" i="9"/>
  <c r="AT12" i="4" s="1"/>
  <c r="D12" i="4" s="1"/>
  <c r="AL12" i="1" s="1"/>
  <c r="AF11" i="5"/>
  <c r="G11" i="5" s="1"/>
  <c r="AN13" i="5"/>
  <c r="H13" i="5" s="1"/>
  <c r="BD17" i="5"/>
  <c r="J17" i="5" s="1"/>
  <c r="F17" i="5" s="1"/>
  <c r="BL19" i="5"/>
  <c r="K19" i="5" s="1"/>
  <c r="AJ22" i="1"/>
  <c r="AP15" i="1"/>
  <c r="CQ15" i="10"/>
  <c r="DA21" i="10"/>
  <c r="T8" i="8"/>
  <c r="D8" i="8" s="1"/>
  <c r="AX21" i="8"/>
  <c r="CB21" i="8"/>
  <c r="AN12" i="5"/>
  <c r="H12" i="5" s="1"/>
  <c r="BL18" i="5"/>
  <c r="K18" i="5" s="1"/>
  <c r="CJ12" i="5"/>
  <c r="N12" i="5" s="1"/>
  <c r="H22" i="1"/>
  <c r="K22" i="1" s="1"/>
  <c r="L22" i="1" s="1"/>
  <c r="BY16" i="10"/>
  <c r="BR16" i="10" s="1"/>
  <c r="M16" i="1" s="1"/>
  <c r="BS16" i="10"/>
  <c r="AL9" i="1"/>
  <c r="AB9" i="1"/>
  <c r="CM22" i="10"/>
  <c r="N22" i="1" s="1"/>
  <c r="BY10" i="10"/>
  <c r="BR10" i="10" s="1"/>
  <c r="BS10" i="10"/>
  <c r="BT11" i="10"/>
  <c r="BY11" i="10"/>
  <c r="BR11" i="10" s="1"/>
  <c r="M11" i="1" s="1"/>
  <c r="H19" i="1"/>
  <c r="K19" i="1" s="1"/>
  <c r="L19" i="1" s="1"/>
  <c r="AL21" i="1"/>
  <c r="AB21" i="1"/>
  <c r="D17" i="10"/>
  <c r="H17" i="1"/>
  <c r="K17" i="1" s="1"/>
  <c r="L17" i="1" s="1"/>
  <c r="AK13" i="1"/>
  <c r="AL13" i="1"/>
  <c r="AB13" i="1"/>
  <c r="AA22" i="1"/>
  <c r="AA16" i="1"/>
  <c r="BY13" i="10"/>
  <c r="BR13" i="10" s="1"/>
  <c r="M13" i="1" s="1"/>
  <c r="M10" i="1"/>
  <c r="AK11" i="1"/>
  <c r="AL11" i="1"/>
  <c r="AB11" i="1"/>
  <c r="BY17" i="10"/>
  <c r="BR17" i="10" s="1"/>
  <c r="M17" i="1" s="1"/>
  <c r="CT18" i="10"/>
  <c r="CN18" i="10"/>
  <c r="M9" i="1"/>
  <c r="BY21" i="10"/>
  <c r="BR21" i="10" s="1"/>
  <c r="M21" i="1" s="1"/>
  <c r="BS21" i="10"/>
  <c r="BY15" i="10"/>
  <c r="BR15" i="10" s="1"/>
  <c r="M15" i="1" s="1"/>
  <c r="BS15" i="10"/>
  <c r="BY9" i="10"/>
  <c r="BR9" i="10" s="1"/>
  <c r="BS9" i="10"/>
  <c r="CU11" i="10"/>
  <c r="AD11" i="10"/>
  <c r="BZ22" i="10"/>
  <c r="CA19" i="10"/>
  <c r="BT19" i="10" s="1"/>
  <c r="CN22" i="10"/>
  <c r="CU19" i="10"/>
  <c r="E13" i="10"/>
  <c r="BZ20" i="10"/>
  <c r="CA17" i="10"/>
  <c r="BT17" i="10" s="1"/>
  <c r="CN20" i="10"/>
  <c r="CU17" i="10"/>
  <c r="BY8" i="10"/>
  <c r="BR8" i="10" s="1"/>
  <c r="M8" i="1" s="1"/>
  <c r="E21" i="10"/>
  <c r="E11" i="10"/>
  <c r="D11" i="10" s="1"/>
  <c r="BS19" i="10"/>
  <c r="CN16" i="10"/>
  <c r="CT12" i="10"/>
  <c r="CN12" i="10"/>
  <c r="E10" i="10"/>
  <c r="D10" i="10" s="1"/>
  <c r="E18" i="10"/>
  <c r="BZ18" i="10"/>
  <c r="E12" i="10"/>
  <c r="BZ12" i="10"/>
  <c r="AD14" i="10"/>
  <c r="BS17" i="10"/>
  <c r="BZ14" i="10"/>
  <c r="CN14" i="10"/>
  <c r="L20" i="1"/>
  <c r="L8" i="1"/>
  <c r="E9" i="10"/>
  <c r="CU13" i="10"/>
  <c r="AD13" i="10"/>
  <c r="H13" i="1" s="1"/>
  <c r="K13" i="1" s="1"/>
  <c r="L13" i="1" s="1"/>
  <c r="BS13" i="10"/>
  <c r="CN10" i="10"/>
  <c r="CU9" i="10"/>
  <c r="CU21" i="10"/>
  <c r="CU15" i="10"/>
  <c r="D19" i="8"/>
  <c r="D22" i="8"/>
  <c r="D16" i="8"/>
  <c r="D18" i="3"/>
  <c r="D18" i="4"/>
  <c r="O18" i="3"/>
  <c r="O12" i="3"/>
  <c r="D12" i="3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N7" i="10" s="1"/>
  <c r="CB7" i="10" s="1"/>
  <c r="BU7" i="10" s="1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D19" i="5" l="1"/>
  <c r="AL14" i="1"/>
  <c r="AB14" i="1"/>
  <c r="AK14" i="1"/>
  <c r="AK12" i="1"/>
  <c r="AB12" i="1"/>
  <c r="AL8" i="1"/>
  <c r="AB8" i="1"/>
  <c r="AK8" i="1"/>
  <c r="AL19" i="1"/>
  <c r="AK19" i="1"/>
  <c r="AB19" i="1"/>
  <c r="AB17" i="1"/>
  <c r="AL17" i="1"/>
  <c r="D15" i="8"/>
  <c r="F11" i="5"/>
  <c r="F7" i="10"/>
  <c r="F13" i="5"/>
  <c r="D13" i="5" s="1"/>
  <c r="F9" i="5"/>
  <c r="D9" i="5" s="1"/>
  <c r="D20" i="10"/>
  <c r="AB18" i="1"/>
  <c r="D11" i="5"/>
  <c r="F18" i="5"/>
  <c r="D18" i="5" s="1"/>
  <c r="R7" i="10"/>
  <c r="CC7" i="10" s="1"/>
  <c r="AK15" i="1"/>
  <c r="D15" i="10"/>
  <c r="AB15" i="1"/>
  <c r="CT16" i="10"/>
  <c r="CM16" i="10" s="1"/>
  <c r="N16" i="1" s="1"/>
  <c r="CM10" i="10"/>
  <c r="N10" i="1" s="1"/>
  <c r="CM20" i="10"/>
  <c r="N20" i="1" s="1"/>
  <c r="D17" i="5"/>
  <c r="F8" i="5"/>
  <c r="D8" i="5" s="1"/>
  <c r="BT7" i="5"/>
  <c r="L7" i="5" s="1"/>
  <c r="AL18" i="1"/>
  <c r="AK20" i="1"/>
  <c r="D21" i="8"/>
  <c r="BY19" i="10"/>
  <c r="BR19" i="10" s="1"/>
  <c r="M19" i="1" s="1"/>
  <c r="AB20" i="1"/>
  <c r="CM12" i="10"/>
  <c r="N12" i="1" s="1"/>
  <c r="CM18" i="10"/>
  <c r="N18" i="1" s="1"/>
  <c r="D16" i="10"/>
  <c r="D10" i="5"/>
  <c r="D8" i="10"/>
  <c r="H9" i="1"/>
  <c r="K9" i="1" s="1"/>
  <c r="L9" i="1" s="1"/>
  <c r="D9" i="10"/>
  <c r="CT21" i="10"/>
  <c r="CM21" i="10" s="1"/>
  <c r="N21" i="1" s="1"/>
  <c r="CN21" i="10"/>
  <c r="CT13" i="10"/>
  <c r="CM13" i="10" s="1"/>
  <c r="N13" i="1" s="1"/>
  <c r="CN13" i="10"/>
  <c r="BY14" i="10"/>
  <c r="BR14" i="10" s="1"/>
  <c r="M14" i="1" s="1"/>
  <c r="BS14" i="10"/>
  <c r="D18" i="10"/>
  <c r="H18" i="1"/>
  <c r="K18" i="1" s="1"/>
  <c r="L18" i="1" s="1"/>
  <c r="D13" i="10"/>
  <c r="H11" i="1"/>
  <c r="K11" i="1" s="1"/>
  <c r="L11" i="1" s="1"/>
  <c r="H10" i="1"/>
  <c r="K10" i="1" s="1"/>
  <c r="L10" i="1" s="1"/>
  <c r="CT9" i="10"/>
  <c r="CM9" i="10" s="1"/>
  <c r="N9" i="1" s="1"/>
  <c r="CN9" i="10"/>
  <c r="H14" i="1"/>
  <c r="K14" i="1" s="1"/>
  <c r="L14" i="1" s="1"/>
  <c r="D14" i="10"/>
  <c r="CT17" i="10"/>
  <c r="CM17" i="10" s="1"/>
  <c r="N17" i="1" s="1"/>
  <c r="CN17" i="10"/>
  <c r="CT19" i="10"/>
  <c r="CM19" i="10" s="1"/>
  <c r="N19" i="1" s="1"/>
  <c r="CN19" i="10"/>
  <c r="BY12" i="10"/>
  <c r="BR12" i="10" s="1"/>
  <c r="M12" i="1" s="1"/>
  <c r="BS12" i="10"/>
  <c r="AL10" i="1"/>
  <c r="AB10" i="1"/>
  <c r="AK10" i="1"/>
  <c r="D12" i="10"/>
  <c r="H12" i="1"/>
  <c r="K12" i="1" s="1"/>
  <c r="L12" i="1" s="1"/>
  <c r="AL16" i="1"/>
  <c r="AB16" i="1"/>
  <c r="AK16" i="1"/>
  <c r="CT11" i="10"/>
  <c r="CM11" i="10" s="1"/>
  <c r="N11" i="1" s="1"/>
  <c r="CN11" i="10"/>
  <c r="CT15" i="10"/>
  <c r="CM15" i="10" s="1"/>
  <c r="N15" i="1" s="1"/>
  <c r="CN15" i="10"/>
  <c r="BY18" i="10"/>
  <c r="BR18" i="10" s="1"/>
  <c r="M18" i="1" s="1"/>
  <c r="BS18" i="10"/>
  <c r="H21" i="1"/>
  <c r="K21" i="1" s="1"/>
  <c r="L21" i="1" s="1"/>
  <c r="D21" i="10"/>
  <c r="BY20" i="10"/>
  <c r="BR20" i="10" s="1"/>
  <c r="M20" i="1" s="1"/>
  <c r="BS20" i="10"/>
  <c r="BY22" i="10"/>
  <c r="BR22" i="10" s="1"/>
  <c r="M22" i="1" s="1"/>
  <c r="BS22" i="10"/>
  <c r="AK22" i="1"/>
  <c r="AL22" i="1"/>
  <c r="AB22" i="1"/>
  <c r="T7" i="9"/>
  <c r="BJ7" i="4" s="1"/>
  <c r="T7" i="4" s="1"/>
  <c r="E7" i="9"/>
  <c r="AU7" i="4" s="1"/>
  <c r="E7" i="4" s="1"/>
  <c r="Z7" i="10"/>
  <c r="CE7" i="10" s="1"/>
  <c r="BX7" i="10" s="1"/>
  <c r="G7" i="9"/>
  <c r="AW7" i="4" s="1"/>
  <c r="G7" i="4" s="1"/>
  <c r="M7" i="8"/>
  <c r="V7" i="10"/>
  <c r="CD7" i="10" s="1"/>
  <c r="BW7" i="10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202" i="13"/>
  <c r="AA19" i="13"/>
  <c r="AA146" i="13"/>
  <c r="AA145" i="13"/>
  <c r="AA77" i="13"/>
  <c r="AA91" i="13"/>
  <c r="AA71" i="13"/>
  <c r="AA214" i="13"/>
  <c r="AA157" i="13"/>
  <c r="AA178" i="13"/>
  <c r="AA96" i="13"/>
  <c r="AA129" i="13"/>
  <c r="AA160" i="13"/>
  <c r="AA131" i="13"/>
  <c r="AA186" i="13"/>
  <c r="AA229" i="13"/>
  <c r="AA232" i="13"/>
  <c r="AA176" i="13"/>
  <c r="AA104" i="13"/>
  <c r="AA206" i="13"/>
  <c r="AA24" i="13"/>
  <c r="AA103" i="13"/>
  <c r="AA223" i="13"/>
  <c r="AA84" i="13"/>
  <c r="AA171" i="13"/>
  <c r="AA16" i="13"/>
  <c r="AA92" i="13"/>
  <c r="AA25" i="13"/>
  <c r="AA234" i="13"/>
  <c r="AA181" i="13"/>
  <c r="AA40" i="13"/>
  <c r="AA250" i="13"/>
  <c r="AA12" i="13"/>
  <c r="AA201" i="13"/>
  <c r="AA52" i="13"/>
  <c r="AA11" i="13"/>
  <c r="AA213" i="13"/>
  <c r="AA203" i="13"/>
  <c r="AA247" i="13"/>
  <c r="AA204" i="13"/>
  <c r="AA177" i="13"/>
  <c r="AA80" i="13"/>
  <c r="AA56" i="13"/>
  <c r="AA195" i="13"/>
  <c r="AA161" i="13"/>
  <c r="AA239" i="13"/>
  <c r="AA148" i="13"/>
  <c r="AA50" i="13"/>
  <c r="AA86" i="13"/>
  <c r="AA46" i="13"/>
  <c r="AA116" i="13"/>
  <c r="AA88" i="13"/>
  <c r="AA125" i="13"/>
  <c r="AA219" i="13"/>
  <c r="AA58" i="13"/>
  <c r="AA141" i="13"/>
  <c r="AA153" i="13"/>
  <c r="AA111" i="13"/>
  <c r="AA217" i="13"/>
  <c r="AA18" i="13"/>
  <c r="AA54" i="13"/>
  <c r="AA45" i="13"/>
  <c r="AA209" i="13"/>
  <c r="AA174" i="13"/>
  <c r="AA132" i="13"/>
  <c r="AA99" i="13"/>
  <c r="AA173" i="13"/>
  <c r="AA126" i="13"/>
  <c r="AA199" i="13"/>
  <c r="AA169" i="13"/>
  <c r="AA89" i="13"/>
  <c r="AA166" i="13"/>
  <c r="AA27" i="13"/>
  <c r="AA163" i="13"/>
  <c r="AA43" i="13"/>
  <c r="AA133" i="13"/>
  <c r="AA67" i="13"/>
  <c r="AA175" i="13"/>
  <c r="AA216" i="13"/>
  <c r="AA109" i="13"/>
  <c r="AA115" i="13"/>
  <c r="AA233" i="13"/>
  <c r="AA120" i="13"/>
  <c r="AA113" i="13"/>
  <c r="AA170" i="13"/>
  <c r="AA236" i="13"/>
  <c r="AA47" i="13"/>
  <c r="AA235" i="13"/>
  <c r="AA60" i="13"/>
  <c r="AA149" i="13"/>
  <c r="AA82" i="13"/>
  <c r="AA179" i="13"/>
  <c r="AA13" i="13"/>
  <c r="AA75" i="13"/>
  <c r="AA228" i="13"/>
  <c r="AA208" i="13"/>
  <c r="AA139" i="13"/>
  <c r="AA155" i="13"/>
  <c r="AA87" i="13"/>
  <c r="AA130" i="13"/>
  <c r="AA49" i="13"/>
  <c r="AA79" i="13"/>
  <c r="AA238" i="13"/>
  <c r="AA112" i="13"/>
  <c r="AA107" i="13"/>
  <c r="AA156" i="13"/>
  <c r="AA61" i="13"/>
  <c r="AA94" i="13"/>
  <c r="AA37" i="13"/>
  <c r="AA135" i="13"/>
  <c r="AA6" i="13"/>
  <c r="AA26" i="13"/>
  <c r="AA191" i="13"/>
  <c r="AA185" i="13"/>
  <c r="AA212" i="13"/>
  <c r="AA5" i="13"/>
  <c r="AA70" i="13"/>
  <c r="AA34" i="13"/>
  <c r="AA117" i="13"/>
  <c r="AA192" i="13"/>
  <c r="AA36" i="13"/>
  <c r="AA68" i="13"/>
  <c r="AA136" i="13"/>
  <c r="AA226" i="13"/>
  <c r="AA189" i="13"/>
  <c r="AA137" i="13"/>
  <c r="AA108" i="13"/>
  <c r="AA248" i="13"/>
  <c r="AA51" i="13"/>
  <c r="AA231" i="13"/>
  <c r="AA225" i="13"/>
  <c r="AA8" i="13"/>
  <c r="AA172" i="13"/>
  <c r="AA190" i="13"/>
  <c r="AA215" i="13"/>
  <c r="AA188" i="13"/>
  <c r="AA14" i="13"/>
  <c r="AA15" i="13"/>
  <c r="AA168" i="13"/>
  <c r="AA230" i="13"/>
  <c r="AA218" i="13"/>
  <c r="AA63" i="13"/>
  <c r="AA159" i="13"/>
  <c r="AA221" i="13"/>
  <c r="AA193" i="13"/>
  <c r="AA41" i="13"/>
  <c r="AA147" i="13"/>
  <c r="AA114" i="13"/>
  <c r="AA211" i="13"/>
  <c r="AA158" i="13"/>
  <c r="AA182" i="13"/>
  <c r="AA7" i="13"/>
  <c r="AA65" i="13"/>
  <c r="AA123" i="13"/>
  <c r="AA78" i="13"/>
  <c r="AA143" i="13"/>
  <c r="AA167" i="13"/>
  <c r="AA69" i="13"/>
  <c r="AA10" i="13"/>
  <c r="AA242" i="13"/>
  <c r="AA31" i="13"/>
  <c r="AA207" i="13"/>
  <c r="AA23" i="13"/>
  <c r="AA17" i="13"/>
  <c r="AA164" i="13"/>
  <c r="AA237" i="13"/>
  <c r="AA183" i="13"/>
  <c r="AA121" i="13"/>
  <c r="AA245" i="13"/>
  <c r="AA119" i="13"/>
  <c r="AA127" i="13"/>
  <c r="AA32" i="13"/>
  <c r="AA30" i="13"/>
  <c r="AA100" i="13"/>
  <c r="AA20" i="13"/>
  <c r="AA85" i="13"/>
  <c r="AA72" i="13"/>
  <c r="AA21" i="13"/>
  <c r="AA197" i="13"/>
  <c r="AA144" i="13"/>
  <c r="AA42" i="13"/>
  <c r="AA39" i="13"/>
  <c r="AA200" i="13"/>
  <c r="AA210" i="13"/>
  <c r="AA62" i="13"/>
  <c r="AA48" i="13"/>
  <c r="AA128" i="13"/>
  <c r="AA138" i="13"/>
  <c r="AA244" i="13"/>
  <c r="AA35" i="13"/>
  <c r="AA152" i="13"/>
  <c r="AA241" i="13"/>
  <c r="AA95" i="13"/>
  <c r="AA83" i="13"/>
  <c r="AA220" i="13"/>
  <c r="AA227" i="13"/>
  <c r="AA243" i="13"/>
  <c r="AA98" i="13"/>
  <c r="AA2" i="13"/>
  <c r="AA134" i="13"/>
  <c r="AA110" i="13"/>
  <c r="AA198" i="13"/>
  <c r="AA154" i="13"/>
  <c r="AA150" i="13"/>
  <c r="AA118" i="13"/>
  <c r="AA196" i="13"/>
  <c r="AA194" i="13"/>
  <c r="AA101" i="13"/>
  <c r="AA29" i="13"/>
  <c r="AA74" i="13"/>
  <c r="AA53" i="13"/>
  <c r="AA81" i="13"/>
  <c r="AA249" i="13"/>
  <c r="AA240" i="13"/>
  <c r="AA44" i="13"/>
  <c r="AA55" i="13"/>
  <c r="AA184" i="13"/>
  <c r="AA222" i="13"/>
  <c r="AA28" i="13"/>
  <c r="AA246" i="13"/>
  <c r="AA122" i="13"/>
  <c r="AA165" i="13"/>
  <c r="AA151" i="13"/>
  <c r="AA106" i="13"/>
  <c r="AA22" i="13"/>
  <c r="AA59" i="13"/>
  <c r="AA224" i="13"/>
  <c r="AA57" i="13"/>
  <c r="AA187" i="13"/>
  <c r="AA38" i="13"/>
  <c r="AA180" i="13"/>
  <c r="AA142" i="13"/>
  <c r="AA140" i="13"/>
  <c r="AA33" i="13"/>
  <c r="AA124" i="13"/>
  <c r="AA73" i="13"/>
  <c r="AA93" i="13"/>
  <c r="AA162" i="13"/>
  <c r="AA205" i="13"/>
  <c r="AA102" i="13"/>
  <c r="AA64" i="13"/>
  <c r="AA105" i="13"/>
  <c r="AA76" i="13"/>
  <c r="AA97" i="13"/>
  <c r="AA9" i="13"/>
  <c r="AA90" i="13"/>
  <c r="AA66" i="13"/>
  <c r="E7" i="8" l="1"/>
  <c r="DZ7" i="8"/>
  <c r="BM7" i="8"/>
  <c r="AX7" i="8"/>
  <c r="AB2" i="13"/>
  <c r="Y2" i="13"/>
  <c r="Y16" i="13" s="1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Y59" i="13" l="1"/>
  <c r="N15" i="13" s="1"/>
  <c r="Y69" i="13"/>
  <c r="O17" i="13" s="1"/>
  <c r="Y95" i="13"/>
  <c r="N32" i="13" s="1"/>
  <c r="Y13" i="13"/>
  <c r="Y56" i="13"/>
  <c r="L22" i="13" s="1"/>
  <c r="Y46" i="13"/>
  <c r="L11" i="13" s="1"/>
  <c r="M19" i="13" s="1"/>
  <c r="Y72" i="13"/>
  <c r="O20" i="13" s="1"/>
  <c r="Y103" i="13"/>
  <c r="N40" i="13" s="1"/>
  <c r="Y32" i="13"/>
  <c r="F15" i="13" s="1"/>
  <c r="Y98" i="13"/>
  <c r="N35" i="13" s="1"/>
  <c r="Y29" i="13"/>
  <c r="F12" i="13" s="1"/>
  <c r="Y53" i="13"/>
  <c r="L19" i="13" s="1"/>
  <c r="Y8" i="13"/>
  <c r="E9" i="13" s="1"/>
  <c r="Y110" i="13"/>
  <c r="N47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121" i="13"/>
  <c r="O38" i="13" s="1"/>
  <c r="Y20" i="13"/>
  <c r="E15" i="13" s="1"/>
  <c r="Y64" i="13"/>
  <c r="N20" i="13" s="1"/>
  <c r="Y99" i="13"/>
  <c r="N36" i="13" s="1"/>
  <c r="Y142" i="13"/>
  <c r="P22" i="13" s="1"/>
  <c r="Y115" i="13"/>
  <c r="O32" i="13" s="1"/>
  <c r="Y14" i="13"/>
  <c r="Y11" i="13"/>
  <c r="Y83" i="13"/>
  <c r="M39" i="13" s="1"/>
  <c r="Y133" i="13"/>
  <c r="Y105" i="13"/>
  <c r="N42" i="13" s="1"/>
  <c r="Y70" i="13"/>
  <c r="O18" i="13" s="1"/>
  <c r="Y91" i="13"/>
  <c r="M48" i="13" s="1"/>
  <c r="Y130" i="13"/>
  <c r="O48" i="13" s="1"/>
  <c r="Y9" i="13"/>
  <c r="Y120" i="13"/>
  <c r="O37" i="13" s="1"/>
  <c r="Y75" i="13"/>
  <c r="M31" i="13" s="1"/>
  <c r="Y54" i="13"/>
  <c r="L20" i="13" s="1"/>
  <c r="Y135" i="13"/>
  <c r="P7" i="13" s="1"/>
  <c r="Y57" i="13"/>
  <c r="L25" i="13" s="1"/>
  <c r="O25" i="13" s="1"/>
  <c r="Y45" i="13"/>
  <c r="L10" i="13" s="1"/>
  <c r="M18" i="13" s="1"/>
  <c r="Y82" i="13"/>
  <c r="M38" i="13" s="1"/>
  <c r="Y76" i="13"/>
  <c r="M32" i="13" s="1"/>
  <c r="Y6" i="13"/>
  <c r="E6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79" i="13"/>
  <c r="M35" i="13" s="1"/>
  <c r="Y113" i="13"/>
  <c r="O30" i="13" s="1"/>
  <c r="Y94" i="13"/>
  <c r="N31" i="13" s="1"/>
  <c r="Y80" i="13"/>
  <c r="M36" i="13" s="1"/>
  <c r="Y67" i="13"/>
  <c r="O15" i="13" s="1"/>
  <c r="Y28" i="13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66" i="13"/>
  <c r="N22" i="13" s="1"/>
  <c r="Y92" i="13"/>
  <c r="M49" i="13" s="1"/>
  <c r="Y7" i="13"/>
  <c r="E7" i="13" s="1"/>
  <c r="Y62" i="13"/>
  <c r="N18" i="13" s="1"/>
  <c r="Y138" i="13"/>
  <c r="P18" i="13" s="1"/>
  <c r="Y104" i="13"/>
  <c r="N41" i="13" s="1"/>
  <c r="Y143" i="13"/>
  <c r="Y77" i="13"/>
  <c r="M33" i="13" s="1"/>
  <c r="Y114" i="13"/>
  <c r="O31" i="13" s="1"/>
  <c r="Y51" i="13"/>
  <c r="L17" i="13" s="1"/>
  <c r="Y119" i="13"/>
  <c r="O36" i="13" s="1"/>
  <c r="Y102" i="13"/>
  <c r="N39" i="13" s="1"/>
  <c r="Y78" i="13"/>
  <c r="M34" i="13" s="1"/>
  <c r="Y137" i="13"/>
  <c r="P17" i="13" s="1"/>
  <c r="Y139" i="13"/>
  <c r="P19" i="13" s="1"/>
  <c r="Y42" i="13"/>
  <c r="L7" i="13" s="1"/>
  <c r="Y81" i="13"/>
  <c r="M37" i="13" s="1"/>
  <c r="Y30" i="13"/>
  <c r="F13" i="13" s="1"/>
  <c r="Y40" i="13"/>
  <c r="F24" i="13" s="1"/>
  <c r="Y140" i="13"/>
  <c r="P20" i="13" s="1"/>
  <c r="Y17" i="13"/>
  <c r="E12" i="13" s="1"/>
  <c r="Y26" i="13"/>
  <c r="E22" i="13" s="1"/>
  <c r="Y97" i="13"/>
  <c r="N34" i="13" s="1"/>
  <c r="Y101" i="13"/>
  <c r="N38" i="13" s="1"/>
  <c r="Y111" i="13"/>
  <c r="N48" i="13" s="1"/>
  <c r="Y141" i="13"/>
  <c r="P21" i="13" s="1"/>
  <c r="Y39" i="13"/>
  <c r="F23" i="13" s="1"/>
  <c r="Y38" i="13"/>
  <c r="F22" i="13" s="1"/>
  <c r="Y12" i="13"/>
  <c r="Y107" i="13"/>
  <c r="N44" i="13" s="1"/>
  <c r="Y55" i="13"/>
  <c r="L21" i="13" s="1"/>
  <c r="Y58" i="13"/>
  <c r="L26" i="13" s="1"/>
  <c r="N26" i="13" s="1"/>
  <c r="Y19" i="13"/>
  <c r="E14" i="13" s="1"/>
  <c r="Y118" i="13"/>
  <c r="O35" i="13" s="1"/>
  <c r="Y96" i="13"/>
  <c r="N33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K7" i="1"/>
  <c r="AL7" i="1"/>
  <c r="AB7" i="1"/>
  <c r="M7" i="14"/>
  <c r="M18" i="14"/>
  <c r="M25" i="14"/>
  <c r="M35" i="14"/>
  <c r="M30" i="14"/>
  <c r="M22" i="14"/>
  <c r="M21" i="14"/>
  <c r="M27" i="14"/>
  <c r="C10" i="14"/>
  <c r="M16" i="14"/>
  <c r="I37" i="14"/>
  <c r="M29" i="14"/>
  <c r="C18" i="14"/>
  <c r="M17" i="14"/>
  <c r="M28" i="14"/>
  <c r="C16" i="14"/>
  <c r="I33" i="14"/>
  <c r="M13" i="14"/>
  <c r="M34" i="14"/>
  <c r="M33" i="14"/>
  <c r="M9" i="14"/>
  <c r="M8" i="14"/>
  <c r="I21" i="14"/>
  <c r="M19" i="14"/>
  <c r="C14" i="14"/>
  <c r="F40" i="14"/>
  <c r="M38" i="14"/>
  <c r="M24" i="14"/>
  <c r="C20" i="14"/>
  <c r="C24" i="14"/>
  <c r="C12" i="14"/>
  <c r="M32" i="14"/>
  <c r="M26" i="14"/>
  <c r="M15" i="14"/>
  <c r="I25" i="14"/>
  <c r="M20" i="14"/>
  <c r="M12" i="14"/>
  <c r="F8" i="14"/>
  <c r="C39" i="14"/>
  <c r="M14" i="14"/>
  <c r="M36" i="14"/>
  <c r="M23" i="14"/>
  <c r="M37" i="14"/>
  <c r="I29" i="14"/>
  <c r="C38" i="14"/>
  <c r="I13" i="14"/>
  <c r="M31" i="14"/>
  <c r="I17" i="14"/>
  <c r="F5" i="14"/>
  <c r="M50" i="13" l="1"/>
  <c r="P23" i="13"/>
  <c r="E8" i="13"/>
  <c r="M23" i="13"/>
  <c r="M24" i="13" s="1"/>
  <c r="M27" i="13" s="1"/>
  <c r="L23" i="13"/>
  <c r="L24" i="13" s="1"/>
  <c r="N23" i="13"/>
  <c r="N24" i="13" s="1"/>
  <c r="N27" i="13" s="1"/>
  <c r="O50" i="13"/>
  <c r="E31" i="13" s="1"/>
  <c r="P15" i="13"/>
  <c r="O23" i="13"/>
  <c r="O24" i="13" s="1"/>
  <c r="O27" i="13" s="1"/>
  <c r="E25" i="13"/>
  <c r="L15" i="13"/>
  <c r="N50" i="13"/>
  <c r="E18" i="13"/>
  <c r="F25" i="13"/>
  <c r="F18" i="13"/>
  <c r="P24" i="13"/>
  <c r="P27" i="13" s="1"/>
  <c r="C26" i="14"/>
  <c r="O37" i="14"/>
  <c r="C22" i="14"/>
  <c r="P40" i="14"/>
  <c r="F21" i="14"/>
  <c r="P11" i="14"/>
  <c r="C40" i="14"/>
  <c r="I8" i="14"/>
  <c r="M10" i="14"/>
  <c r="P5" i="14"/>
  <c r="E26" i="13" l="1"/>
  <c r="E29" i="13" s="1"/>
  <c r="F26" i="13"/>
  <c r="E30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<sst xmlns="http://schemas.openxmlformats.org/spreadsheetml/2006/main" count="4265" uniqueCount="793">
  <si>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</si>
  <si>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</si>
  <si>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</si>
  <si>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</si>
  <si>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</si>
  <si>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</si>
  <si>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</si>
  <si>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</si>
  <si>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</si>
  <si>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</si>
  <si>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</si>
  <si>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</si>
  <si>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</si>
  <si>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</si>
  <si>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</si>
  <si>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</si>
  <si>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</si>
  <si>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</si>
  <si>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</si>
  <si>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</si>
  <si>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</si>
  <si>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</si>
  <si>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</si>
  <si>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</si>
  <si>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</si>
  <si>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</si>
  <si>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</si>
  <si>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</si>
  <si>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</si>
  <si>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</si>
  <si>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</si>
  <si>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</si>
  <si>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</si>
  <si>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</si>
  <si>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</si>
  <si>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</si>
  <si>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</si>
  <si>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</si>
  <si>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</si>
  <si>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</si>
  <si>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</si>
  <si>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</si>
  <si>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</si>
  <si>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</si>
  <si>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</si>
  <si>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</si>
  <si>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</si>
  <si>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</si>
  <si>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</si>
  <si>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</si>
  <si>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</si>
  <si>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</si>
  <si>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</si>
  <si>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</si>
  <si>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</si>
  <si>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</si>
  <si>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</si>
  <si>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</si>
  <si>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</si>
  <si>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</si>
  <si>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</si>
  <si>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</si>
  <si>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</si>
  <si>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</si>
  <si>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</si>
  <si>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</si>
  <si>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</si>
  <si>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</si>
  <si>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</si>
  <si>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</si>
  <si>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</si>
  <si>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</si>
  <si>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</si>
  <si>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</si>
  <si>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</si>
  <si>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</si>
  <si>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</si>
  <si>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</si>
  <si>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</si>
  <si>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</si>
  <si>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</si>
  <si>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</si>
  <si>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</si>
  <si>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</si>
  <si>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</si>
  <si>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</si>
  <si>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</si>
  <si>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</si>
  <si>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</si>
  <si>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</si>
  <si>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</si>
  <si>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</si>
  <si>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</si>
  <si>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</si>
  <si>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</si>
  <si>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</si>
  <si>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</si>
  <si>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</si>
  <si>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</si>
  <si>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</si>
  <si>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</si>
  <si>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</si>
  <si>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</si>
  <si>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</si>
  <si>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</si>
  <si>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</si>
  <si>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</si>
  <si>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</si>
  <si>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</si>
  <si>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</si>
  <si>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</si>
  <si>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</si>
  <si>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</si>
  <si>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</si>
  <si>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</si>
  <si>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</si>
  <si>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</si>
  <si>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</si>
  <si>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</si>
  <si>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</si>
  <si>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</si>
  <si>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</si>
  <si>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</si>
  <si>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</si>
  <si>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</si>
  <si>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</si>
  <si>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</si>
  <si>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</si>
  <si>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</si>
  <si>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</si>
  <si>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</si>
  <si>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</si>
  <si>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</si>
  <si>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</si>
  <si>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</si>
  <si>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</si>
  <si>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</si>
  <si>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</si>
  <si>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</si>
  <si>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</si>
  <si>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</si>
  <si>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</si>
  <si>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</si>
  <si>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</si>
  <si>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</si>
  <si>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</si>
  <si>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</si>
  <si>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</si>
  <si>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</si>
  <si>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</si>
  <si>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</si>
  <si>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</si>
  <si>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</si>
  <si>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</si>
  <si>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</si>
  <si>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</si>
  <si>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</si>
  <si>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</si>
  <si>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</si>
  <si>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</si>
  <si>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</si>
  <si>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</si>
  <si>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</si>
  <si>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</si>
  <si>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</si>
  <si>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</si>
  <si>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</si>
  <si>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</si>
  <si>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</si>
  <si>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</si>
  <si>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</si>
  <si>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</si>
  <si>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</si>
  <si>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</si>
  <si>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</si>
  <si>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</si>
  <si>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</si>
  <si>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</si>
  <si>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</si>
  <si>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</si>
  <si>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</si>
  <si>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</si>
  <si>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</si>
  <si>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</si>
  <si>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</si>
  <si>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</si>
  <si>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</si>
  <si>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</si>
  <si>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</si>
  <si>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</si>
  <si>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</si>
  <si>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</si>
  <si>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</si>
  <si>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</si>
  <si>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</si>
  <si>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</si>
  <si>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</si>
  <si>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</si>
  <si>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</si>
  <si>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</si>
  <si>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</si>
  <si>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</si>
  <si>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</si>
  <si>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</si>
  <si>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</si>
  <si>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</si>
  <si>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</si>
  <si>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</si>
  <si>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</si>
  <si>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</si>
  <si>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</si>
  <si>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</si>
  <si>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</si>
  <si>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</si>
  <si>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</si>
  <si>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</si>
  <si>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</si>
  <si>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</si>
  <si>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</si>
  <si>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</si>
  <si>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</si>
  <si>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</si>
  <si>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</si>
  <si>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</si>
  <si>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</si>
  <si>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</si>
  <si>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</si>
  <si>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</si>
  <si>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</si>
  <si>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</si>
  <si>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</si>
  <si>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</si>
  <si>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</si>
  <si>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</si>
  <si>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</si>
  <si>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</si>
  <si>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</si>
  <si>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</si>
  <si>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</si>
  <si>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</si>
  <si>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</si>
  <si>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</si>
  <si>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</si>
  <si>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</si>
  <si>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</si>
  <si>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</si>
  <si>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</si>
  <si>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</si>
  <si>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</si>
  <si>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</si>
  <si>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</si>
  <si>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</si>
  <si>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</si>
  <si>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</si>
  <si>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</si>
  <si>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</si>
  <si>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</si>
  <si>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</si>
  <si>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</si>
  <si>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</si>
  <si>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</si>
  <si>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</si>
  <si>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</si>
  <si>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</si>
  <si>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</si>
  <si>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</si>
  <si>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</si>
  <si>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</si>
  <si>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</si>
  <si>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</si>
  <si>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</si>
  <si>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</si>
  <si>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</si>
  <si>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</si>
  <si>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</si>
  <si>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</si>
  <si>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</si>
  <si>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</si>
  <si>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</si>
  <si>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</si>
  <si>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</si>
  <si>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</si>
  <si>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</si>
  <si>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</si>
  <si>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</si>
  <si>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</si>
  <si>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</si>
  <si>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</si>
  <si>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</si>
  <si>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</si>
  <si>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</si>
  <si>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</si>
  <si>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</si>
  <si>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</si>
  <si>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</si>
  <si>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</si>
  <si>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</si>
  <si>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</si>
  <si>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</si>
  <si>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</si>
  <si>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</si>
  <si>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</si>
  <si>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</si>
  <si>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</si>
  <si>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</si>
  <si>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</si>
  <si>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</si>
  <si>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</si>
  <si>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</si>
  <si>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</si>
  <si>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</si>
  <si>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</si>
  <si>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</si>
  <si>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</si>
  <si>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</si>
  <si>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</si>
  <si>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</si>
  <si>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</si>
  <si>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</si>
  <si>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</si>
  <si>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</si>
  <si>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</si>
  <si>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</si>
  <si>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</si>
  <si>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</si>
  <si>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</si>
  <si>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</si>
  <si>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</si>
  <si>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</si>
  <si>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</si>
  <si>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</si>
  <si>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</si>
  <si>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</si>
  <si>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</si>
  <si>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</si>
  <si>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</si>
  <si>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</si>
  <si>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</si>
  <si>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</si>
  <si>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</si>
  <si>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</si>
  <si>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</si>
  <si>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</si>
  <si>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</si>
  <si>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</si>
  <si>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</si>
  <si>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</si>
  <si>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</si>
  <si>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</si>
  <si>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</si>
  <si>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</si>
  <si>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</si>
  <si>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</si>
  <si>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</si>
  <si>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</si>
  <si>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</si>
  <si>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</si>
  <si>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</si>
  <si>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</si>
  <si>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</si>
  <si>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</si>
  <si>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</si>
  <si>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</si>
  <si>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</si>
  <si>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</si>
  <si>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</si>
  <si>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</si>
  <si>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</si>
  <si>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</si>
  <si>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</si>
  <si>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</si>
  <si>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</si>
  <si>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</si>
  <si>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</si>
  <si>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</si>
  <si>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</si>
  <si>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</si>
  <si>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</si>
  <si>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</si>
  <si>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</si>
  <si>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</si>
  <si>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</si>
  <si>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</si>
  <si>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</si>
  <si>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</si>
  <si>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</si>
  <si>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</si>
  <si>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</si>
  <si>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</si>
  <si>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</si>
  <si>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</si>
  <si>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</si>
  <si>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</si>
  <si>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</si>
  <si>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</si>
  <si>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</si>
  <si>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</si>
  <si>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</si>
  <si>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</si>
  <si>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</si>
  <si>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</si>
  <si>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</si>
  <si>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</si>
  <si>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</si>
  <si>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</si>
  <si>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</si>
  <si>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</si>
  <si>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</si>
  <si>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</si>
  <si>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</si>
  <si>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</si>
  <si>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</si>
  <si>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</si>
  <si>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</si>
  <si>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</si>
  <si>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</si>
  <si>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</si>
  <si>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</si>
  <si>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</si>
  <si>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</si>
  <si>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</si>
  <si>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</si>
  <si>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</si>
  <si>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</si>
  <si>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</si>
  <si>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</si>
  <si>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</si>
  <si>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</si>
  <si>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</si>
  <si>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</si>
  <si>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</si>
  <si>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</si>
  <si>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</si>
  <si>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</si>
  <si>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</si>
  <si>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</si>
  <si>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</si>
  <si>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</si>
  <si>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</si>
  <si>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</si>
  <si>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</si>
  <si>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</si>
  <si>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</si>
  <si>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</si>
  <si>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</si>
  <si>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</si>
  <si>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</si>
  <si>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</si>
  <si>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</si>
  <si>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</si>
  <si>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</si>
  <si>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</si>
  <si>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</si>
  <si>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</si>
  <si>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</si>
  <si>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</si>
  <si>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</si>
  <si>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</si>
  <si>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</si>
  <si>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</si>
  <si>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</si>
  <si>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</si>
  <si>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</si>
  <si>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</si>
  <si>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</si>
  <si>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</si>
  <si>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</si>
  <si>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</si>
  <si>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</si>
  <si>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</si>
  <si>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</si>
  <si>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</si>
  <si>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</si>
  <si>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</si>
  <si>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</si>
  <si>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</si>
  <si>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</si>
  <si>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</si>
  <si>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</si>
  <si>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</si>
  <si>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</si>
  <si>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</si>
  <si>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</si>
  <si>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</si>
  <si>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</si>
  <si>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</si>
  <si>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</si>
  <si>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</si>
  <si>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</si>
  <si>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</si>
  <si>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</si>
  <si>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</si>
  <si>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</si>
  <si>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</si>
  <si>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</si>
  <si>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</si>
  <si>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</si>
  <si>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</si>
  <si>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</si>
  <si>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</si>
  <si>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</si>
  <si>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</si>
  <si>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</si>
  <si>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</si>
  <si>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</si>
  <si>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</si>
  <si>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</si>
  <si>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</si>
  <si>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</si>
  <si>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</si>
  <si>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</si>
  <si>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</si>
  <si>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</si>
  <si>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</si>
  <si>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</si>
  <si>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</si>
  <si>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</si>
  <si>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</si>
  <si>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</si>
  <si>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</si>
  <si>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</si>
  <si>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</si>
  <si>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</si>
  <si>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</si>
  <si>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</si>
  <si>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</si>
  <si>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</si>
  <si>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</si>
  <si>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</si>
  <si>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</si>
  <si>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</si>
  <si>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</si>
  <si>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</si>
  <si>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</si>
  <si>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</si>
  <si>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</si>
  <si>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</si>
  <si>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</si>
  <si>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</si>
  <si>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</si>
  <si>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</si>
  <si>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</si>
  <si>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</si>
  <si>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</si>
  <si>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</si>
  <si>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</si>
  <si>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</si>
  <si>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</si>
  <si>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</si>
  <si>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</si>
  <si>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</si>
  <si>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</si>
  <si>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</si>
  <si>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</si>
  <si>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</si>
  <si>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</si>
  <si>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</si>
  <si>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</si>
  <si>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</si>
  <si>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</si>
  <si>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</si>
  <si>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</si>
  <si>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</si>
  <si>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</si>
  <si>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</si>
  <si>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</si>
  <si>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</si>
  <si>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</si>
  <si>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</si>
  <si>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</si>
  <si>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</si>
  <si>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</si>
  <si>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</si>
  <si>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</si>
  <si>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</si>
  <si>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</si>
  <si>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</si>
  <si>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</si>
  <si>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</si>
  <si>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</si>
  <si>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</si>
  <si>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</si>
  <si>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</si>
  <si>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</si>
  <si>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</si>
  <si>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</si>
  <si>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</si>
  <si>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</si>
  <si>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</si>
  <si>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</si>
  <si>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</si>
  <si>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</si>
  <si>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</si>
  <si>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</si>
  <si>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</si>
  <si>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</si>
  <si>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</si>
  <si>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</si>
  <si>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</si>
  <si>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</si>
  <si>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</si>
  <si>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</si>
  <si>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</si>
  <si>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</si>
  <si>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</si>
  <si>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</si>
  <si>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</si>
  <si>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</si>
  <si>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</si>
  <si>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</si>
  <si>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</si>
  <si>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</si>
  <si>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</si>
  <si>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</si>
  <si>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</si>
  <si>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</si>
  <si>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</si>
  <si>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</si>
  <si>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</si>
  <si>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</si>
  <si>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</si>
  <si>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</si>
  <si>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</si>
  <si>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</si>
  <si>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</si>
  <si>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</si>
  <si>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</si>
  <si>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</si>
  <si>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</si>
  <si>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</si>
  <si>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</si>
  <si>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</si>
  <si>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</si>
  <si>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</si>
  <si>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</si>
  <si>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</si>
  <si>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</si>
  <si>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</si>
  <si>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</si>
  <si>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</si>
  <si>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</si>
  <si>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</si>
  <si>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</si>
  <si>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</si>
  <si>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</si>
  <si>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</si>
  <si>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</si>
  <si>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</si>
  <si>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</si>
  <si>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</si>
  <si>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</si>
  <si>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</si>
  <si>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</si>
  <si>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</si>
  <si>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</si>
  <si>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</si>
  <si>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</si>
  <si>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</si>
  <si>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</si>
  <si>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</si>
  <si>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</si>
  <si>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</si>
  <si>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</si>
  <si>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</si>
  <si>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</si>
  <si>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</si>
  <si>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</si>
  <si>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</si>
  <si>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</si>
  <si>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</si>
  <si>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</si>
  <si>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</si>
  <si>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</si>
  <si>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</si>
  <si>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</si>
  <si>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</si>
  <si>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</si>
  <si>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</si>
  <si>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</si>
  <si>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</si>
  <si>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</si>
  <si>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</si>
  <si>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</si>
  <si>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</si>
  <si>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</si>
  <si>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</si>
  <si>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</si>
  <si>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</si>
  <si>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</si>
  <si>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</si>
  <si>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</si>
  <si>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</si>
  <si>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</si>
  <si>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</si>
  <si>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</si>
  <si>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</si>
  <si>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</si>
  <si>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</si>
  <si>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</si>
  <si>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</si>
  <si>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</si>
  <si>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</si>
  <si>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</si>
  <si>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</si>
  <si>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</si>
  <si>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</si>
  <si>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</si>
  <si>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</si>
  <si>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</si>
  <si>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</si>
  <si>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</si>
  <si>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</si>
  <si>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</si>
  <si>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</si>
  <si>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</si>
  <si>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</si>
  <si>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</si>
  <si>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</si>
  <si>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</si>
  <si>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</si>
  <si>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</si>
  <si>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</si>
  <si>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</si>
  <si>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</si>
  <si>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</si>
  <si>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</si>
  <si>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</si>
  <si>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</si>
  <si>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</si>
  <si>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</si>
  <si>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</si>
  <si>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</si>
  <si>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</si>
  <si>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</si>
  <si>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</si>
  <si>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</si>
  <si>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</si>
  <si>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</si>
  <si>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</si>
  <si>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</si>
  <si>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</si>
  <si>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</si>
  <si>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</si>
  <si>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</si>
  <si>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</si>
  <si>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富山県</t>
  </si>
  <si>
    <t>16000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</si>
  <si>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</si>
  <si>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</si>
  <si>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</si>
  <si>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</si>
  <si>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</si>
  <si>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</si>
  <si>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</si>
  <si>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</si>
  <si>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</si>
  <si>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</si>
  <si>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</si>
  <si>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</si>
  <si>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16201</t>
  </si>
  <si>
    <t>富山市</t>
  </si>
  <si>
    <t/>
  </si>
  <si>
    <t>有る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</si>
  <si>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</si>
  <si>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</si>
  <si>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</si>
  <si>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</si>
  <si>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</si>
  <si>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</si>
  <si>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</si>
  <si>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</si>
  <si>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</si>
  <si>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</si>
  <si>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</si>
  <si>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</si>
  <si>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</si>
  <si>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</si>
  <si>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</si>
  <si>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</si>
  <si>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</si>
  <si>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</si>
  <si>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</si>
  <si>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</si>
  <si>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無い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</si>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</sst>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22" si="0">+E7+F7</f>
        <v>1038997</v>
      </c>
      <c r="E7" s="297">
        <f>SUM(E$8:E$207)</f>
        <v>1038997</v>
      </c>
      <c r="F7" s="297">
        <f>SUM(F$8:F$207)</f>
        <v>0</v>
      </c>
      <c r="G7" s="297">
        <f>SUM(G$8:G$207)</f>
        <v>18178</v>
      </c>
      <c r="H7" s="297">
        <f>SUM(ごみ搬入量内訳!E7,+ごみ搬入量内訳!AD7)</f>
        <v>306479</v>
      </c>
      <c r="I7" s="297">
        <f>ごみ搬入量内訳!BC7</f>
        <v>66486</v>
      </c>
      <c r="J7" s="297">
        <f>資源化量内訳!BO7</f>
        <v>18581</v>
      </c>
      <c r="K7" s="297">
        <f t="shared" ref="K7:K22" si="1">SUM(H7:J7)</f>
        <v>391546</v>
      </c>
      <c r="L7" s="297">
        <f t="shared" ref="L7:L22" si="2">IF(D7&lt;&gt;0,K7/D7/365*1000000,"-")</f>
        <v>1032.4657021370492</v>
      </c>
      <c r="M7" s="297">
        <f>IF(D7&lt;&gt;0,(ごみ搬入量内訳!BR7+ごみ処理概要!J7)/ごみ処理概要!D7/365*1000000,"-")</f>
        <v>683.79434586683385</v>
      </c>
      <c r="N7" s="297">
        <f>IF(D7&lt;&gt;0,ごみ搬入量内訳!CM7/ごみ処理概要!D7/365*1000000,"-")</f>
        <v>348.67135627021531</v>
      </c>
      <c r="O7" s="297">
        <f>ごみ搬入量内訳!DH7</f>
        <v>0</v>
      </c>
      <c r="P7" s="297">
        <f>ごみ処理量内訳!E7</f>
        <v>288803</v>
      </c>
      <c r="Q7" s="297">
        <f>ごみ処理量内訳!N7</f>
        <v>2987</v>
      </c>
      <c r="R7" s="297">
        <f t="shared" ref="R7:R22" si="3">SUM(S7:Y7)</f>
        <v>71524</v>
      </c>
      <c r="S7" s="297">
        <f>ごみ処理量内訳!G7</f>
        <v>17095</v>
      </c>
      <c r="T7" s="297">
        <f>ごみ処理量内訳!L7</f>
        <v>13237</v>
      </c>
      <c r="U7" s="297">
        <f>ごみ処理量内訳!H7</f>
        <v>9425</v>
      </c>
      <c r="V7" s="297">
        <f>ごみ処理量内訳!I7</f>
        <v>2925</v>
      </c>
      <c r="W7" s="297">
        <f>ごみ処理量内訳!J7</f>
        <v>3708</v>
      </c>
      <c r="X7" s="297">
        <f>ごみ処理量内訳!K7</f>
        <v>25129</v>
      </c>
      <c r="Y7" s="297">
        <f>ごみ処理量内訳!M7</f>
        <v>5</v>
      </c>
      <c r="Z7" s="297">
        <f>資源化量内訳!Y7</f>
        <v>11840</v>
      </c>
      <c r="AA7" s="297">
        <f t="shared" ref="AA7:AA22" si="4">SUM(P7,Q7,R7,Z7)</f>
        <v>375154</v>
      </c>
      <c r="AB7" s="300">
        <f t="shared" ref="AB7:AB22" si="5">IF(AA7&lt;&gt;0,(Z7+P7+R7)/AA7*100,"-")</f>
        <v>99.203793642077656</v>
      </c>
      <c r="AC7" s="297">
        <f>施設資源化量内訳!Y7</f>
        <v>626</v>
      </c>
      <c r="AD7" s="297">
        <f>施設資源化量内訳!AT7</f>
        <v>3692</v>
      </c>
      <c r="AE7" s="297">
        <f>施設資源化量内訳!BO7</f>
        <v>9425</v>
      </c>
      <c r="AF7" s="297">
        <f>施設資源化量内訳!CJ7</f>
        <v>2925</v>
      </c>
      <c r="AG7" s="297">
        <f>施設資源化量内訳!DE7</f>
        <v>3708</v>
      </c>
      <c r="AH7" s="297">
        <f>施設資源化量内訳!DZ7</f>
        <v>24909</v>
      </c>
      <c r="AI7" s="297">
        <f>施設資源化量内訳!EU7</f>
        <v>11907.79</v>
      </c>
      <c r="AJ7" s="297">
        <f t="shared" ref="AJ7:AJ22" si="6">SUM(AC7:AI7)</f>
        <v>57192.79</v>
      </c>
      <c r="AK7" s="300">
        <f t="shared" ref="AK7:AK22" si="7">IF((AA7+J7)&lt;&gt;0,(Z7+AJ7+J7)/(AA7+J7)*100,"-")</f>
        <v>22.251968963897038</v>
      </c>
      <c r="AL7" s="300">
        <f>IF((AA7+J7)&lt;&gt;0,(資源化量内訳!D7-資源化量内訳!R7-資源化量内訳!T7-資源化量内訳!V7-資源化量内訳!U7)/(AA7+J7)*100,"-")</f>
        <v>21.465145338870055</v>
      </c>
      <c r="AM7" s="297">
        <f>ごみ処理量内訳!AA7</f>
        <v>2987</v>
      </c>
      <c r="AN7" s="297">
        <f>ごみ処理量内訳!AB7</f>
        <v>29804</v>
      </c>
      <c r="AO7" s="297">
        <f>ごみ処理量内訳!AC7</f>
        <v>2837</v>
      </c>
      <c r="AP7" s="297">
        <f t="shared" ref="AP7:AP22" si="8">SUM(AM7:AO7)</f>
        <v>35628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411956</v>
      </c>
      <c r="E8" s="284">
        <v>411956</v>
      </c>
      <c r="F8" s="284">
        <v>0</v>
      </c>
      <c r="G8" s="284">
        <v>6982</v>
      </c>
      <c r="H8" s="284">
        <f>SUM(ごみ搬入量内訳!E8,+ごみ搬入量内訳!AD8)</f>
        <v>130073</v>
      </c>
      <c r="I8" s="284">
        <f>ごみ搬入量内訳!BC8</f>
        <v>15086</v>
      </c>
      <c r="J8" s="284">
        <f>資源化量内訳!BO8</f>
        <v>9849</v>
      </c>
      <c r="K8" s="284">
        <f t="shared" si="1"/>
        <v>155008</v>
      </c>
      <c r="L8" s="287">
        <f t="shared" si="2"/>
        <v>1030.8854636291121</v>
      </c>
      <c r="M8" s="284">
        <f>IF(D8&lt;&gt;0,(ごみ搬入量内訳!BR8+ごみ処理概要!J8)/ごみ処理概要!D8/365*1000000,"-")</f>
        <v>692.5995687529869</v>
      </c>
      <c r="N8" s="284">
        <f>IF(D8&lt;&gt;0,ごみ搬入量内訳!CM8/ごみ処理概要!D8/365*1000000,"-")</f>
        <v>338.28589487612521</v>
      </c>
      <c r="O8" s="284">
        <f>ごみ搬入量内訳!DH8</f>
        <v>0</v>
      </c>
      <c r="P8" s="284">
        <f>ごみ処理量内訳!E8</f>
        <v>119573</v>
      </c>
      <c r="Q8" s="284">
        <f>ごみ処理量内訳!N8</f>
        <v>856</v>
      </c>
      <c r="R8" s="284">
        <f t="shared" si="3"/>
        <v>22604</v>
      </c>
      <c r="S8" s="284">
        <f>ごみ処理量内訳!G8</f>
        <v>4932</v>
      </c>
      <c r="T8" s="284">
        <f>ごみ処理量内訳!L8</f>
        <v>2838</v>
      </c>
      <c r="U8" s="284">
        <f>ごみ処理量内訳!H8</f>
        <v>2544</v>
      </c>
      <c r="V8" s="284">
        <f>ごみ処理量内訳!I8</f>
        <v>739</v>
      </c>
      <c r="W8" s="284">
        <f>ごみ処理量内訳!J8</f>
        <v>2255</v>
      </c>
      <c r="X8" s="284">
        <f>ごみ処理量内訳!K8</f>
        <v>9291</v>
      </c>
      <c r="Y8" s="284">
        <f>ごみ処理量内訳!M8</f>
        <v>5</v>
      </c>
      <c r="Z8" s="284">
        <f>資源化量内訳!Y8</f>
        <v>4314</v>
      </c>
      <c r="AA8" s="284">
        <f t="shared" si="4"/>
        <v>147347</v>
      </c>
      <c r="AB8" s="289">
        <f t="shared" si="5"/>
        <v>99.419058413133627</v>
      </c>
      <c r="AC8" s="284">
        <f>施設資源化量内訳!Y8</f>
        <v>179</v>
      </c>
      <c r="AD8" s="284">
        <f>施設資源化量内訳!AT8</f>
        <v>1620</v>
      </c>
      <c r="AE8" s="284">
        <f>施設資源化量内訳!BO8</f>
        <v>2544</v>
      </c>
      <c r="AF8" s="284">
        <f>施設資源化量内訳!CJ8</f>
        <v>739</v>
      </c>
      <c r="AG8" s="284">
        <f>施設資源化量内訳!DE8</f>
        <v>2255</v>
      </c>
      <c r="AH8" s="284">
        <f>施設資源化量内訳!DZ8</f>
        <v>9291</v>
      </c>
      <c r="AI8" s="284">
        <f>施設資源化量内訳!EU8</f>
        <v>2837.79</v>
      </c>
      <c r="AJ8" s="284">
        <f t="shared" si="6"/>
        <v>19465.79</v>
      </c>
      <c r="AK8" s="289">
        <f t="shared" si="7"/>
        <v>21.392904399603044</v>
      </c>
      <c r="AL8" s="289">
        <f>IF((AA8+J8)&lt;&gt;0,(資源化量内訳!D8-資源化量内訳!R8-資源化量内訳!T8-資源化量内訳!V8-資源化量内訳!U8)/(AA8+J8)*100,"-")</f>
        <v>20.904978498180615</v>
      </c>
      <c r="AM8" s="284">
        <f>ごみ処理量内訳!AA8</f>
        <v>856</v>
      </c>
      <c r="AN8" s="284">
        <f>ごみ処理量内訳!AB8</f>
        <v>11766</v>
      </c>
      <c r="AO8" s="284">
        <f>ごみ処理量内訳!AC8</f>
        <v>0</v>
      </c>
      <c r="AP8" s="284">
        <f t="shared" si="8"/>
        <v>12622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167707</v>
      </c>
      <c r="E9" s="284">
        <v>167707</v>
      </c>
      <c r="F9" s="284">
        <v>0</v>
      </c>
      <c r="G9" s="284">
        <v>3514</v>
      </c>
      <c r="H9" s="284">
        <f>SUM(ごみ搬入量内訳!E9,+ごみ搬入量内訳!AD9)</f>
        <v>47647</v>
      </c>
      <c r="I9" s="284">
        <f>ごみ搬入量内訳!BC9</f>
        <v>9014</v>
      </c>
      <c r="J9" s="284">
        <f>資源化量内訳!BO9</f>
        <v>2851</v>
      </c>
      <c r="K9" s="284">
        <f t="shared" si="1"/>
        <v>59512</v>
      </c>
      <c r="L9" s="287">
        <f t="shared" si="2"/>
        <v>972.21091154493104</v>
      </c>
      <c r="M9" s="284">
        <f>IF(D9&lt;&gt;0,(ごみ搬入量内訳!BR9+ごみ処理概要!J9)/ごみ処理概要!D9/365*1000000,"-")</f>
        <v>574.35460458557407</v>
      </c>
      <c r="N9" s="284">
        <f>IF(D9&lt;&gt;0,ごみ搬入量内訳!CM9/ごみ処理概要!D9/365*1000000,"-")</f>
        <v>397.85630695935697</v>
      </c>
      <c r="O9" s="284">
        <f>ごみ搬入量内訳!DH9</f>
        <v>0</v>
      </c>
      <c r="P9" s="284">
        <f>ごみ処理量内訳!E9</f>
        <v>44517</v>
      </c>
      <c r="Q9" s="284">
        <f>ごみ処理量内訳!N9</f>
        <v>968</v>
      </c>
      <c r="R9" s="284">
        <f t="shared" si="3"/>
        <v>11176</v>
      </c>
      <c r="S9" s="284">
        <f>ごみ処理量内訳!G9</f>
        <v>0</v>
      </c>
      <c r="T9" s="284">
        <f>ごみ処理量内訳!L9</f>
        <v>5730</v>
      </c>
      <c r="U9" s="284">
        <f>ごみ処理量内訳!H9</f>
        <v>588</v>
      </c>
      <c r="V9" s="284">
        <f>ごみ処理量内訳!I9</f>
        <v>565</v>
      </c>
      <c r="W9" s="284">
        <f>ごみ処理量内訳!J9</f>
        <v>151</v>
      </c>
      <c r="X9" s="284">
        <f>ごみ処理量内訳!K9</f>
        <v>4142</v>
      </c>
      <c r="Y9" s="284">
        <f>ごみ処理量内訳!M9</f>
        <v>0</v>
      </c>
      <c r="Z9" s="284">
        <f>資源化量内訳!Y9</f>
        <v>0</v>
      </c>
      <c r="AA9" s="284">
        <f t="shared" si="4"/>
        <v>56661</v>
      </c>
      <c r="AB9" s="289">
        <f t="shared" si="5"/>
        <v>98.291593865268879</v>
      </c>
      <c r="AC9" s="284">
        <f>施設資源化量内訳!Y9</f>
        <v>0</v>
      </c>
      <c r="AD9" s="284">
        <f>施設資源化量内訳!AT9</f>
        <v>0</v>
      </c>
      <c r="AE9" s="284">
        <f>施設資源化量内訳!BO9</f>
        <v>588</v>
      </c>
      <c r="AF9" s="284">
        <f>施設資源化量内訳!CJ9</f>
        <v>565</v>
      </c>
      <c r="AG9" s="284">
        <f>施設資源化量内訳!DE9</f>
        <v>151</v>
      </c>
      <c r="AH9" s="284">
        <f>施設資源化量内訳!DZ9</f>
        <v>3945</v>
      </c>
      <c r="AI9" s="284">
        <f>施設資源化量内訳!EU9</f>
        <v>4870</v>
      </c>
      <c r="AJ9" s="284">
        <f t="shared" si="6"/>
        <v>10119</v>
      </c>
      <c r="AK9" s="289">
        <f t="shared" si="7"/>
        <v>21.793923914504639</v>
      </c>
      <c r="AL9" s="289">
        <f>IF((AA9+J9)&lt;&gt;0,(資源化量内訳!D9-資源化量内訳!R9-資源化量内訳!T9-資源化量内訳!V9-資源化量内訳!U9)/(AA9+J9)*100,"-")</f>
        <v>20.466460545772279</v>
      </c>
      <c r="AM9" s="284">
        <f>ごみ処理量内訳!AA9</f>
        <v>968</v>
      </c>
      <c r="AN9" s="284">
        <f>ごみ処理量内訳!AB9</f>
        <v>5183</v>
      </c>
      <c r="AO9" s="284">
        <f>ごみ処理量内訳!AC9</f>
        <v>111</v>
      </c>
      <c r="AP9" s="284">
        <f t="shared" si="8"/>
        <v>6262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40695</v>
      </c>
      <c r="E10" s="284">
        <v>40695</v>
      </c>
      <c r="F10" s="284">
        <v>0</v>
      </c>
      <c r="G10" s="284">
        <v>480</v>
      </c>
      <c r="H10" s="284">
        <f>SUM(ごみ搬入量内訳!E10,+ごみ搬入量内訳!AD10)</f>
        <v>13660</v>
      </c>
      <c r="I10" s="284">
        <f>ごみ搬入量内訳!BC10</f>
        <v>1416</v>
      </c>
      <c r="J10" s="284">
        <f>資源化量内訳!BO10</f>
        <v>292</v>
      </c>
      <c r="K10" s="284">
        <f t="shared" si="1"/>
        <v>15368</v>
      </c>
      <c r="L10" s="287">
        <f t="shared" si="2"/>
        <v>1034.626111046593</v>
      </c>
      <c r="M10" s="284">
        <f>IF(D10&lt;&gt;0,(ごみ搬入量内訳!BR10+ごみ処理概要!J10)/ごみ処理概要!D10/365*1000000,"-")</f>
        <v>719.75453885991169</v>
      </c>
      <c r="N10" s="284">
        <f>IF(D10&lt;&gt;0,ごみ搬入量内訳!CM10/ごみ処理概要!D10/365*1000000,"-")</f>
        <v>314.87157218668108</v>
      </c>
      <c r="O10" s="284">
        <f>ごみ搬入量内訳!DH10</f>
        <v>0</v>
      </c>
      <c r="P10" s="284">
        <f>ごみ処理量内訳!E10</f>
        <v>9961</v>
      </c>
      <c r="Q10" s="284">
        <f>ごみ処理量内訳!N10</f>
        <v>0</v>
      </c>
      <c r="R10" s="284">
        <f t="shared" si="3"/>
        <v>3481</v>
      </c>
      <c r="S10" s="284">
        <f>ごみ処理量内訳!G10</f>
        <v>2337</v>
      </c>
      <c r="T10" s="284">
        <f>ごみ処理量内訳!L10</f>
        <v>0</v>
      </c>
      <c r="U10" s="284">
        <f>ごみ処理量内訳!H10</f>
        <v>383</v>
      </c>
      <c r="V10" s="284">
        <f>ごみ処理量内訳!I10</f>
        <v>260</v>
      </c>
      <c r="W10" s="284">
        <f>ごみ処理量内訳!J10</f>
        <v>0</v>
      </c>
      <c r="X10" s="284">
        <f>ごみ処理量内訳!K10</f>
        <v>501</v>
      </c>
      <c r="Y10" s="284">
        <f>ごみ処理量内訳!M10</f>
        <v>0</v>
      </c>
      <c r="Z10" s="284">
        <f>資源化量内訳!Y10</f>
        <v>1634</v>
      </c>
      <c r="AA10" s="284">
        <f t="shared" si="4"/>
        <v>15076</v>
      </c>
      <c r="AB10" s="289">
        <f t="shared" si="5"/>
        <v>100</v>
      </c>
      <c r="AC10" s="284">
        <f>施設資源化量内訳!Y10</f>
        <v>0</v>
      </c>
      <c r="AD10" s="284">
        <f>施設資源化量内訳!AT10</f>
        <v>244</v>
      </c>
      <c r="AE10" s="284">
        <f>施設資源化量内訳!BO10</f>
        <v>383</v>
      </c>
      <c r="AF10" s="284">
        <f>施設資源化量内訳!CJ10</f>
        <v>260</v>
      </c>
      <c r="AG10" s="284">
        <f>施設資源化量内訳!DE10</f>
        <v>0</v>
      </c>
      <c r="AH10" s="284">
        <f>施設資源化量内訳!DZ10</f>
        <v>501</v>
      </c>
      <c r="AI10" s="284">
        <f>施設資源化量内訳!EU10</f>
        <v>0</v>
      </c>
      <c r="AJ10" s="284">
        <f t="shared" si="6"/>
        <v>1388</v>
      </c>
      <c r="AK10" s="289">
        <f t="shared" si="7"/>
        <v>21.564289432587195</v>
      </c>
      <c r="AL10" s="289">
        <f>IF((AA10+J10)&lt;&gt;0,(資源化量内訳!D10-資源化量内訳!R10-資源化量内訳!T10-資源化量内訳!V10-資源化量内訳!U10)/(AA10+J10)*100,"-")</f>
        <v>20.848516397709528</v>
      </c>
      <c r="AM10" s="284">
        <f>ごみ処理量内訳!AA10</f>
        <v>0</v>
      </c>
      <c r="AN10" s="284">
        <f>ごみ処理量内訳!AB10</f>
        <v>1036</v>
      </c>
      <c r="AO10" s="284">
        <f>ごみ処理量内訳!AC10</f>
        <v>475</v>
      </c>
      <c r="AP10" s="284">
        <f t="shared" si="8"/>
        <v>1511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44614</v>
      </c>
      <c r="E11" s="284">
        <v>44614</v>
      </c>
      <c r="F11" s="284">
        <v>0</v>
      </c>
      <c r="G11" s="284">
        <v>440</v>
      </c>
      <c r="H11" s="284">
        <f>SUM(ごみ搬入量内訳!E11,+ごみ搬入量内訳!AD11)</f>
        <v>13698</v>
      </c>
      <c r="I11" s="284">
        <f>ごみ搬入量内訳!BC11</f>
        <v>2632</v>
      </c>
      <c r="J11" s="284">
        <f>資源化量内訳!BO11</f>
        <v>692</v>
      </c>
      <c r="K11" s="284">
        <f t="shared" si="1"/>
        <v>17022</v>
      </c>
      <c r="L11" s="287">
        <f t="shared" si="2"/>
        <v>1045.3134988648444</v>
      </c>
      <c r="M11" s="284">
        <f>IF(D11&lt;&gt;0,(ごみ搬入量内訳!BR11+ごみ処理概要!J11)/ごみ処理概要!D11/365*1000000,"-")</f>
        <v>665.80242948493958</v>
      </c>
      <c r="N11" s="284">
        <f>IF(D11&lt;&gt;0,ごみ搬入量内訳!CM11/ごみ処理概要!D11/365*1000000,"-")</f>
        <v>379.51106937990465</v>
      </c>
      <c r="O11" s="284">
        <f>ごみ搬入量内訳!DH11</f>
        <v>0</v>
      </c>
      <c r="P11" s="284">
        <f>ごみ処理量内訳!E11</f>
        <v>11701</v>
      </c>
      <c r="Q11" s="284">
        <f>ごみ処理量内訳!N11</f>
        <v>515</v>
      </c>
      <c r="R11" s="284">
        <f t="shared" si="3"/>
        <v>3651</v>
      </c>
      <c r="S11" s="284">
        <f>ごみ処理量内訳!G11</f>
        <v>898</v>
      </c>
      <c r="T11" s="284">
        <f>ごみ処理量内訳!L11</f>
        <v>1271</v>
      </c>
      <c r="U11" s="284">
        <f>ごみ処理量内訳!H11</f>
        <v>99</v>
      </c>
      <c r="V11" s="284">
        <f>ごみ処理量内訳!I11</f>
        <v>310</v>
      </c>
      <c r="W11" s="284">
        <f>ごみ処理量内訳!J11</f>
        <v>0</v>
      </c>
      <c r="X11" s="284">
        <f>ごみ処理量内訳!K11</f>
        <v>1073</v>
      </c>
      <c r="Y11" s="284">
        <f>ごみ処理量内訳!M11</f>
        <v>0</v>
      </c>
      <c r="Z11" s="284">
        <f>資源化量内訳!Y11</f>
        <v>463</v>
      </c>
      <c r="AA11" s="284">
        <f t="shared" si="4"/>
        <v>16330</v>
      </c>
      <c r="AB11" s="289">
        <f t="shared" si="5"/>
        <v>96.846295162278011</v>
      </c>
      <c r="AC11" s="284">
        <f>施設資源化量内訳!Y11</f>
        <v>0</v>
      </c>
      <c r="AD11" s="284">
        <f>施設資源化量内訳!AT11</f>
        <v>110</v>
      </c>
      <c r="AE11" s="284">
        <f>施設資源化量内訳!BO11</f>
        <v>99</v>
      </c>
      <c r="AF11" s="284">
        <f>施設資源化量内訳!CJ11</f>
        <v>310</v>
      </c>
      <c r="AG11" s="284">
        <f>施設資源化量内訳!DE11</f>
        <v>0</v>
      </c>
      <c r="AH11" s="284">
        <f>施設資源化量内訳!DZ11</f>
        <v>1073</v>
      </c>
      <c r="AI11" s="284">
        <f>施設資源化量内訳!EU11</f>
        <v>1218</v>
      </c>
      <c r="AJ11" s="284">
        <f t="shared" si="6"/>
        <v>2810</v>
      </c>
      <c r="AK11" s="289">
        <f t="shared" si="7"/>
        <v>23.293385031136175</v>
      </c>
      <c r="AL11" s="289">
        <f>IF((AA11+J11)&lt;&gt;0,(資源化量内訳!D11-資源化量内訳!R11-資源化量内訳!T11-資源化量内訳!V11-資源化量内訳!U11)/(AA11+J11)*100,"-")</f>
        <v>23.293385031136175</v>
      </c>
      <c r="AM11" s="284">
        <f>ごみ処理量内訳!AA11</f>
        <v>515</v>
      </c>
      <c r="AN11" s="284">
        <f>ごみ処理量内訳!AB11</f>
        <v>1424</v>
      </c>
      <c r="AO11" s="284">
        <f>ごみ処理量内訳!AC11</f>
        <v>527</v>
      </c>
      <c r="AP11" s="284">
        <f t="shared" si="8"/>
        <v>2466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33046</v>
      </c>
      <c r="E12" s="284">
        <v>33046</v>
      </c>
      <c r="F12" s="284">
        <v>0</v>
      </c>
      <c r="G12" s="284">
        <v>451</v>
      </c>
      <c r="H12" s="284">
        <f>SUM(ごみ搬入量内訳!E12,+ごみ搬入量内訳!AD12)</f>
        <v>10950</v>
      </c>
      <c r="I12" s="284">
        <f>ごみ搬入量内訳!BC12</f>
        <v>3114</v>
      </c>
      <c r="J12" s="284">
        <f>資源化量内訳!BO12</f>
        <v>440</v>
      </c>
      <c r="K12" s="284">
        <f t="shared" si="1"/>
        <v>14504</v>
      </c>
      <c r="L12" s="287">
        <f t="shared" si="2"/>
        <v>1202.4749228762896</v>
      </c>
      <c r="M12" s="284">
        <f>IF(D12&lt;&gt;0,(ごみ搬入量内訳!BR12+ごみ処理概要!J12)/ごみ処理概要!D12/365*1000000,"-")</f>
        <v>856.50637260307133</v>
      </c>
      <c r="N12" s="284">
        <f>IF(D12&lt;&gt;0,ごみ搬入量内訳!CM12/ごみ処理概要!D12/365*1000000,"-")</f>
        <v>345.96855027321817</v>
      </c>
      <c r="O12" s="284">
        <f>ごみ搬入量内訳!DH12</f>
        <v>0</v>
      </c>
      <c r="P12" s="284">
        <f>ごみ処理量内訳!E12</f>
        <v>10220</v>
      </c>
      <c r="Q12" s="284">
        <f>ごみ処理量内訳!N12</f>
        <v>0</v>
      </c>
      <c r="R12" s="284">
        <f t="shared" si="3"/>
        <v>2971</v>
      </c>
      <c r="S12" s="284">
        <f>ごみ処理量内訳!G12</f>
        <v>381</v>
      </c>
      <c r="T12" s="284">
        <f>ごみ処理量内訳!L12</f>
        <v>243</v>
      </c>
      <c r="U12" s="284">
        <f>ごみ処理量内訳!H12</f>
        <v>59</v>
      </c>
      <c r="V12" s="284">
        <f>ごみ処理量内訳!I12</f>
        <v>125</v>
      </c>
      <c r="W12" s="284">
        <f>ごみ処理量内訳!J12</f>
        <v>85</v>
      </c>
      <c r="X12" s="284">
        <f>ごみ処理量内訳!K12</f>
        <v>2078</v>
      </c>
      <c r="Y12" s="284">
        <f>ごみ処理量内訳!M12</f>
        <v>0</v>
      </c>
      <c r="Z12" s="284">
        <f>資源化量内訳!Y12</f>
        <v>873</v>
      </c>
      <c r="AA12" s="284">
        <f t="shared" si="4"/>
        <v>14064</v>
      </c>
      <c r="AB12" s="289">
        <f t="shared" si="5"/>
        <v>100</v>
      </c>
      <c r="AC12" s="284">
        <f>施設資源化量内訳!Y12</f>
        <v>59</v>
      </c>
      <c r="AD12" s="284">
        <f>施設資源化量内訳!AT12</f>
        <v>125</v>
      </c>
      <c r="AE12" s="284">
        <f>施設資源化量内訳!BO12</f>
        <v>59</v>
      </c>
      <c r="AF12" s="284">
        <f>施設資源化量内訳!CJ12</f>
        <v>125</v>
      </c>
      <c r="AG12" s="284">
        <f>施設資源化量内訳!DE12</f>
        <v>85</v>
      </c>
      <c r="AH12" s="284">
        <f>施設資源化量内訳!DZ12</f>
        <v>2078</v>
      </c>
      <c r="AI12" s="284">
        <f>施設資源化量内訳!EU12</f>
        <v>243</v>
      </c>
      <c r="AJ12" s="284">
        <f t="shared" si="6"/>
        <v>2774</v>
      </c>
      <c r="AK12" s="289">
        <f t="shared" si="7"/>
        <v>28.178433535576392</v>
      </c>
      <c r="AL12" s="289">
        <f>IF((AA12+J12)&lt;&gt;0,(資源化量内訳!D12-資源化量内訳!R12-資源化量内訳!T12-資源化量内訳!V12-資源化量内訳!U12)/(AA12+J12)*100,"-")</f>
        <v>28.178433535576392</v>
      </c>
      <c r="AM12" s="284">
        <f>ごみ処理量内訳!AA12</f>
        <v>0</v>
      </c>
      <c r="AN12" s="284">
        <f>ごみ処理量内訳!AB12</f>
        <v>1083</v>
      </c>
      <c r="AO12" s="284">
        <f>ごみ処理量内訳!AC12</f>
        <v>87</v>
      </c>
      <c r="AP12" s="284">
        <f t="shared" si="8"/>
        <v>1170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40643</v>
      </c>
      <c r="E13" s="284">
        <v>40643</v>
      </c>
      <c r="F13" s="284">
        <v>0</v>
      </c>
      <c r="G13" s="284">
        <v>440</v>
      </c>
      <c r="H13" s="284">
        <f>SUM(ごみ搬入量内訳!E13,+ごみ搬入量内訳!AD13)</f>
        <v>12306</v>
      </c>
      <c r="I13" s="284">
        <f>ごみ搬入量内訳!BC13</f>
        <v>2123</v>
      </c>
      <c r="J13" s="284">
        <f>資源化量内訳!BO13</f>
        <v>136</v>
      </c>
      <c r="K13" s="284">
        <f t="shared" si="1"/>
        <v>14565</v>
      </c>
      <c r="L13" s="287">
        <f t="shared" si="2"/>
        <v>981.81998349140326</v>
      </c>
      <c r="M13" s="284">
        <f>IF(D13&lt;&gt;0,(ごみ搬入量内訳!BR13+ごみ処理概要!J13)/ごみ処理概要!D13/365*1000000,"-")</f>
        <v>716.56343457010746</v>
      </c>
      <c r="N13" s="284">
        <f>IF(D13&lt;&gt;0,ごみ搬入量内訳!CM13/ごみ処理概要!D13/365*1000000,"-")</f>
        <v>265.25654892129563</v>
      </c>
      <c r="O13" s="284">
        <f>ごみ搬入量内訳!DH13</f>
        <v>0</v>
      </c>
      <c r="P13" s="284">
        <f>ごみ処理量内訳!E13</f>
        <v>9719</v>
      </c>
      <c r="Q13" s="284">
        <f>ごみ処理量内訳!N13</f>
        <v>0</v>
      </c>
      <c r="R13" s="284">
        <f t="shared" si="3"/>
        <v>3667</v>
      </c>
      <c r="S13" s="284">
        <f>ごみ処理量内訳!G13</f>
        <v>2423</v>
      </c>
      <c r="T13" s="284">
        <f>ごみ処理量内訳!L13</f>
        <v>0</v>
      </c>
      <c r="U13" s="284">
        <f>ごみ処理量内訳!H13</f>
        <v>2</v>
      </c>
      <c r="V13" s="284">
        <f>ごみ処理量内訳!I13</f>
        <v>0</v>
      </c>
      <c r="W13" s="284">
        <f>ごみ処理量内訳!J13</f>
        <v>71</v>
      </c>
      <c r="X13" s="284">
        <f>ごみ処理量内訳!K13</f>
        <v>1171</v>
      </c>
      <c r="Y13" s="284">
        <f>ごみ処理量内訳!M13</f>
        <v>0</v>
      </c>
      <c r="Z13" s="284">
        <f>資源化量内訳!Y13</f>
        <v>1043</v>
      </c>
      <c r="AA13" s="284">
        <f t="shared" si="4"/>
        <v>14429</v>
      </c>
      <c r="AB13" s="289">
        <f t="shared" si="5"/>
        <v>100</v>
      </c>
      <c r="AC13" s="284">
        <f>施設資源化量内訳!Y13</f>
        <v>0</v>
      </c>
      <c r="AD13" s="284">
        <f>施設資源化量内訳!AT13</f>
        <v>253</v>
      </c>
      <c r="AE13" s="284">
        <f>施設資源化量内訳!BO13</f>
        <v>2</v>
      </c>
      <c r="AF13" s="284">
        <f>施設資源化量内訳!CJ13</f>
        <v>0</v>
      </c>
      <c r="AG13" s="284">
        <f>施設資源化量内訳!DE13</f>
        <v>71</v>
      </c>
      <c r="AH13" s="284">
        <f>施設資源化量内訳!DZ13</f>
        <v>1171</v>
      </c>
      <c r="AI13" s="284">
        <f>施設資源化量内訳!EU13</f>
        <v>0</v>
      </c>
      <c r="AJ13" s="284">
        <f t="shared" si="6"/>
        <v>1497</v>
      </c>
      <c r="AK13" s="289">
        <f t="shared" si="7"/>
        <v>18.372811534500517</v>
      </c>
      <c r="AL13" s="289">
        <f>IF((AA13+J13)&lt;&gt;0,(資源化量内訳!D13-資源化量内訳!R13-資源化量内訳!T13-資源化量内訳!V13-資源化量内訳!U13)/(AA13+J13)*100,"-")</f>
        <v>17.796086508753859</v>
      </c>
      <c r="AM13" s="284">
        <f>ごみ処理量内訳!AA13</f>
        <v>0</v>
      </c>
      <c r="AN13" s="284">
        <f>ごみ処理量内訳!AB13</f>
        <v>1014</v>
      </c>
      <c r="AO13" s="284">
        <f>ごみ処理量内訳!AC13</f>
        <v>0</v>
      </c>
      <c r="AP13" s="284">
        <f t="shared" si="8"/>
        <v>1014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47447</v>
      </c>
      <c r="E14" s="284">
        <v>47447</v>
      </c>
      <c r="F14" s="284">
        <v>0</v>
      </c>
      <c r="G14" s="284">
        <v>631</v>
      </c>
      <c r="H14" s="284">
        <f>SUM(ごみ搬入量内訳!E14,+ごみ搬入量内訳!AD14)</f>
        <v>11771</v>
      </c>
      <c r="I14" s="284">
        <f>ごみ搬入量内訳!BC14</f>
        <v>5300</v>
      </c>
      <c r="J14" s="284">
        <f>資源化量内訳!BO14</f>
        <v>549</v>
      </c>
      <c r="K14" s="284">
        <f t="shared" si="1"/>
        <v>17620</v>
      </c>
      <c r="L14" s="287">
        <f t="shared" si="2"/>
        <v>1017.4293970691451</v>
      </c>
      <c r="M14" s="284">
        <f>IF(D14&lt;&gt;0,(ごみ搬入量内訳!BR14+ごみ処理概要!J14)/ごみ処理概要!D14/365*1000000,"-")</f>
        <v>653.76479191923158</v>
      </c>
      <c r="N14" s="284">
        <f>IF(D14&lt;&gt;0,ごみ搬入量内訳!CM14/ごみ処理概要!D14/365*1000000,"-")</f>
        <v>363.66460514991348</v>
      </c>
      <c r="O14" s="284">
        <f>ごみ搬入量内訳!DH14</f>
        <v>0</v>
      </c>
      <c r="P14" s="284">
        <f>ごみ処理量内訳!E14</f>
        <v>11458</v>
      </c>
      <c r="Q14" s="284">
        <f>ごみ処理量内訳!N14</f>
        <v>41</v>
      </c>
      <c r="R14" s="284">
        <f t="shared" si="3"/>
        <v>5311</v>
      </c>
      <c r="S14" s="284">
        <f>ごみ処理量内訳!G14</f>
        <v>1218</v>
      </c>
      <c r="T14" s="284">
        <f>ごみ処理量内訳!L14</f>
        <v>373</v>
      </c>
      <c r="U14" s="284">
        <f>ごみ処理量内訳!H14</f>
        <v>922</v>
      </c>
      <c r="V14" s="284">
        <f>ごみ処理量内訳!I14</f>
        <v>180</v>
      </c>
      <c r="W14" s="284">
        <f>ごみ処理量内訳!J14</f>
        <v>972</v>
      </c>
      <c r="X14" s="284">
        <f>ごみ処理量内訳!K14</f>
        <v>1646</v>
      </c>
      <c r="Y14" s="284">
        <f>ごみ処理量内訳!M14</f>
        <v>0</v>
      </c>
      <c r="Z14" s="284">
        <f>資源化量内訳!Y14</f>
        <v>261</v>
      </c>
      <c r="AA14" s="284">
        <f t="shared" si="4"/>
        <v>17071</v>
      </c>
      <c r="AB14" s="289">
        <f t="shared" si="5"/>
        <v>99.759826606525692</v>
      </c>
      <c r="AC14" s="284">
        <f>施設資源化量内訳!Y14</f>
        <v>55</v>
      </c>
      <c r="AD14" s="284">
        <f>施設資源化量内訳!AT14</f>
        <v>282</v>
      </c>
      <c r="AE14" s="284">
        <f>施設資源化量内訳!BO14</f>
        <v>922</v>
      </c>
      <c r="AF14" s="284">
        <f>施設資源化量内訳!CJ14</f>
        <v>180</v>
      </c>
      <c r="AG14" s="284">
        <f>施設資源化量内訳!DE14</f>
        <v>972</v>
      </c>
      <c r="AH14" s="284">
        <f>施設資源化量内訳!DZ14</f>
        <v>1646</v>
      </c>
      <c r="AI14" s="284">
        <f>施設資源化量内訳!EU14</f>
        <v>328</v>
      </c>
      <c r="AJ14" s="284">
        <f t="shared" si="6"/>
        <v>4385</v>
      </c>
      <c r="AK14" s="289">
        <f t="shared" si="7"/>
        <v>29.483541430192961</v>
      </c>
      <c r="AL14" s="289">
        <f>IF((AA14+J14)&lt;&gt;0,(資源化量内訳!D14-資源化量内訳!R14-資源化量内訳!T14-資源化量内訳!V14-資源化量内訳!U14)/(AA14+J14)*100,"-")</f>
        <v>24.41543700340522</v>
      </c>
      <c r="AM14" s="284">
        <f>ごみ処理量内訳!AA14</f>
        <v>41</v>
      </c>
      <c r="AN14" s="284">
        <f>ごみ処理量内訳!AB14</f>
        <v>1364</v>
      </c>
      <c r="AO14" s="284">
        <f>ごみ処理量内訳!AC14</f>
        <v>363</v>
      </c>
      <c r="AP14" s="284">
        <f t="shared" si="8"/>
        <v>1768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29102</v>
      </c>
      <c r="E15" s="284">
        <v>29102</v>
      </c>
      <c r="F15" s="284">
        <v>0</v>
      </c>
      <c r="G15" s="284">
        <v>503</v>
      </c>
      <c r="H15" s="284">
        <f>SUM(ごみ搬入量内訳!E15,+ごみ搬入量内訳!AD15)</f>
        <v>7378</v>
      </c>
      <c r="I15" s="284">
        <f>ごみ搬入量内訳!BC15</f>
        <v>2010</v>
      </c>
      <c r="J15" s="284">
        <f>資源化量内訳!BO15</f>
        <v>237</v>
      </c>
      <c r="K15" s="284">
        <f t="shared" si="1"/>
        <v>9625</v>
      </c>
      <c r="L15" s="287">
        <f t="shared" si="2"/>
        <v>906.11858338597438</v>
      </c>
      <c r="M15" s="284">
        <f>IF(D15&lt;&gt;0,(ごみ搬入量内訳!BR15+ごみ処理概要!J15)/ごみ処理概要!D15/365*1000000,"-")</f>
        <v>635.9304967036112</v>
      </c>
      <c r="N15" s="284">
        <f>IF(D15&lt;&gt;0,ごみ搬入量内訳!CM15/ごみ処理概要!D15/365*1000000,"-")</f>
        <v>270.18808668236329</v>
      </c>
      <c r="O15" s="284">
        <f>ごみ搬入量内訳!DH15</f>
        <v>0</v>
      </c>
      <c r="P15" s="284">
        <f>ごみ処理量内訳!E15</f>
        <v>7687</v>
      </c>
      <c r="Q15" s="284">
        <f>ごみ処理量内訳!N15</f>
        <v>388</v>
      </c>
      <c r="R15" s="284">
        <f t="shared" si="3"/>
        <v>1155</v>
      </c>
      <c r="S15" s="284">
        <f>ごみ処理量内訳!G15</f>
        <v>0</v>
      </c>
      <c r="T15" s="284">
        <f>ごみ処理量内訳!L15</f>
        <v>693</v>
      </c>
      <c r="U15" s="284">
        <f>ごみ処理量内訳!H15</f>
        <v>338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124</v>
      </c>
      <c r="Y15" s="284">
        <f>ごみ処理量内訳!M15</f>
        <v>0</v>
      </c>
      <c r="Z15" s="284">
        <f>資源化量内訳!Y15</f>
        <v>158</v>
      </c>
      <c r="AA15" s="284">
        <f t="shared" si="4"/>
        <v>9388</v>
      </c>
      <c r="AB15" s="289">
        <f t="shared" si="5"/>
        <v>95.867064337452064</v>
      </c>
      <c r="AC15" s="284">
        <f>施設資源化量内訳!Y15</f>
        <v>0</v>
      </c>
      <c r="AD15" s="284">
        <f>施設資源化量内訳!AT15</f>
        <v>0</v>
      </c>
      <c r="AE15" s="284">
        <f>施設資源化量内訳!BO15</f>
        <v>338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101</v>
      </c>
      <c r="AI15" s="284">
        <f>施設資源化量内訳!EU15</f>
        <v>467</v>
      </c>
      <c r="AJ15" s="284">
        <f t="shared" si="6"/>
        <v>906</v>
      </c>
      <c r="AK15" s="289">
        <f t="shared" si="7"/>
        <v>13.516883116883117</v>
      </c>
      <c r="AL15" s="289">
        <f>IF((AA15+J15)&lt;&gt;0,(資源化量内訳!D15-資源化量内訳!R15-資源化量内訳!T15-資源化量内訳!V15-資源化量内訳!U15)/(AA15+J15)*100,"-")</f>
        <v>12.727272727272727</v>
      </c>
      <c r="AM15" s="284">
        <f>ごみ処理量内訳!AA15</f>
        <v>388</v>
      </c>
      <c r="AN15" s="284">
        <f>ごみ処理量内訳!AB15</f>
        <v>724</v>
      </c>
      <c r="AO15" s="284">
        <f>ごみ処理量内訳!AC15</f>
        <v>249</v>
      </c>
      <c r="AP15" s="284">
        <f t="shared" si="8"/>
        <v>1361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48854</v>
      </c>
      <c r="E16" s="284">
        <v>48854</v>
      </c>
      <c r="F16" s="284">
        <v>0</v>
      </c>
      <c r="G16" s="284">
        <v>866</v>
      </c>
      <c r="H16" s="284">
        <f>SUM(ごみ搬入量内訳!E16,+ごみ搬入量内訳!AD16)</f>
        <v>11110</v>
      </c>
      <c r="I16" s="284">
        <f>ごみ搬入量内訳!BC16</f>
        <v>5486</v>
      </c>
      <c r="J16" s="284">
        <f>資源化量内訳!BO16</f>
        <v>632</v>
      </c>
      <c r="K16" s="284">
        <f t="shared" si="1"/>
        <v>17228</v>
      </c>
      <c r="L16" s="287">
        <f t="shared" si="2"/>
        <v>966.14402096041272</v>
      </c>
      <c r="M16" s="284">
        <f>IF(D16&lt;&gt;0,(ごみ搬入量内訳!BR16+ごみ処理概要!J16)/ごみ処理概要!D16/365*1000000,"-")</f>
        <v>663.70527560172297</v>
      </c>
      <c r="N16" s="284">
        <f>IF(D16&lt;&gt;0,ごみ搬入量内訳!CM16/ごみ処理概要!D16/365*1000000,"-")</f>
        <v>302.43874535868963</v>
      </c>
      <c r="O16" s="284">
        <f>ごみ搬入量内訳!DH16</f>
        <v>0</v>
      </c>
      <c r="P16" s="284">
        <f>ごみ処理量内訳!E16</f>
        <v>10749</v>
      </c>
      <c r="Q16" s="284">
        <f>ごみ処理量内訳!N16</f>
        <v>107</v>
      </c>
      <c r="R16" s="284">
        <f t="shared" si="3"/>
        <v>5267</v>
      </c>
      <c r="S16" s="284">
        <f>ごみ処理量内訳!G16</f>
        <v>601</v>
      </c>
      <c r="T16" s="284">
        <f>ごみ処理量内訳!L16</f>
        <v>505</v>
      </c>
      <c r="U16" s="284">
        <f>ごみ処理量内訳!H16</f>
        <v>574</v>
      </c>
      <c r="V16" s="284">
        <f>ごみ処理量内訳!I16</f>
        <v>143</v>
      </c>
      <c r="W16" s="284">
        <f>ごみ処理量内訳!J16</f>
        <v>0</v>
      </c>
      <c r="X16" s="284">
        <f>ごみ処理量内訳!K16</f>
        <v>3444</v>
      </c>
      <c r="Y16" s="284">
        <f>ごみ処理量内訳!M16</f>
        <v>0</v>
      </c>
      <c r="Z16" s="284">
        <f>資源化量内訳!Y16</f>
        <v>473</v>
      </c>
      <c r="AA16" s="284">
        <f t="shared" si="4"/>
        <v>16596</v>
      </c>
      <c r="AB16" s="289">
        <f t="shared" si="5"/>
        <v>99.35526632923596</v>
      </c>
      <c r="AC16" s="284">
        <f>施設資源化量内訳!Y16</f>
        <v>125</v>
      </c>
      <c r="AD16" s="284">
        <f>施設資源化量内訳!AT16</f>
        <v>113</v>
      </c>
      <c r="AE16" s="284">
        <f>施設資源化量内訳!BO16</f>
        <v>574</v>
      </c>
      <c r="AF16" s="284">
        <f>施設資源化量内訳!CJ16</f>
        <v>143</v>
      </c>
      <c r="AG16" s="284">
        <f>施設資源化量内訳!DE16</f>
        <v>0</v>
      </c>
      <c r="AH16" s="284">
        <f>施設資源化量内訳!DZ16</f>
        <v>3444</v>
      </c>
      <c r="AI16" s="284">
        <f>施設資源化量内訳!EU16</f>
        <v>445</v>
      </c>
      <c r="AJ16" s="284">
        <f t="shared" si="6"/>
        <v>4844</v>
      </c>
      <c r="AK16" s="289">
        <f t="shared" si="7"/>
        <v>34.530996052937077</v>
      </c>
      <c r="AL16" s="289">
        <f>IF((AA16+J16)&lt;&gt;0,(資源化量内訳!D16-資源化量内訳!R16-資源化量内訳!T16-資源化量内訳!V16-資源化量内訳!U16)/(AA16+J16)*100,"-")</f>
        <v>33.190155560715112</v>
      </c>
      <c r="AM16" s="284">
        <f>ごみ処理量内訳!AA16</f>
        <v>107</v>
      </c>
      <c r="AN16" s="284">
        <f>ごみ処理量内訳!AB16</f>
        <v>1204</v>
      </c>
      <c r="AO16" s="284">
        <f>ごみ処理量内訳!AC16</f>
        <v>147</v>
      </c>
      <c r="AP16" s="284">
        <f t="shared" si="8"/>
        <v>1458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91860</v>
      </c>
      <c r="E17" s="284">
        <v>91860</v>
      </c>
      <c r="F17" s="284">
        <v>0</v>
      </c>
      <c r="G17" s="284">
        <v>2738</v>
      </c>
      <c r="H17" s="284">
        <f>SUM(ごみ搬入量内訳!E17,+ごみ搬入量内訳!AD17)</f>
        <v>17950</v>
      </c>
      <c r="I17" s="284">
        <f>ごみ搬入量内訳!BC17</f>
        <v>16441</v>
      </c>
      <c r="J17" s="284">
        <f>資源化量内訳!BO17</f>
        <v>1911</v>
      </c>
      <c r="K17" s="284">
        <f t="shared" si="1"/>
        <v>36302</v>
      </c>
      <c r="L17" s="287">
        <f t="shared" si="2"/>
        <v>1082.7077536095726</v>
      </c>
      <c r="M17" s="284">
        <f>IF(D17&lt;&gt;0,(ごみ搬入量内訳!BR17+ごみ処理概要!J17)/ごみ処理概要!D17/365*1000000,"-")</f>
        <v>638.5536059936353</v>
      </c>
      <c r="N17" s="284">
        <f>IF(D17&lt;&gt;0,ごみ搬入量内訳!CM17/ごみ処理概要!D17/365*1000000,"-")</f>
        <v>444.15414761593729</v>
      </c>
      <c r="O17" s="284">
        <f>ごみ搬入量内訳!DH17</f>
        <v>0</v>
      </c>
      <c r="P17" s="284">
        <f>ごみ処理量内訳!E17</f>
        <v>26819</v>
      </c>
      <c r="Q17" s="284">
        <f>ごみ処理量内訳!N17</f>
        <v>112</v>
      </c>
      <c r="R17" s="284">
        <f t="shared" si="3"/>
        <v>7460</v>
      </c>
      <c r="S17" s="284">
        <f>ごみ処理量内訳!G17</f>
        <v>1990</v>
      </c>
      <c r="T17" s="284">
        <f>ごみ処理量内訳!L17</f>
        <v>1081</v>
      </c>
      <c r="U17" s="284">
        <f>ごみ処理量内訳!H17</f>
        <v>3914</v>
      </c>
      <c r="V17" s="284">
        <f>ごみ処理量内訳!I17</f>
        <v>385</v>
      </c>
      <c r="W17" s="284">
        <f>ごみ処理量内訳!J17</f>
        <v>0</v>
      </c>
      <c r="X17" s="284">
        <f>ごみ処理量内訳!K17</f>
        <v>90</v>
      </c>
      <c r="Y17" s="284">
        <f>ごみ処理量内訳!M17</f>
        <v>0</v>
      </c>
      <c r="Z17" s="284">
        <f>資源化量内訳!Y17</f>
        <v>0</v>
      </c>
      <c r="AA17" s="284">
        <f t="shared" si="4"/>
        <v>34391</v>
      </c>
      <c r="AB17" s="289">
        <f t="shared" si="5"/>
        <v>99.674333401180533</v>
      </c>
      <c r="AC17" s="284">
        <f>施設資源化量内訳!Y17</f>
        <v>31</v>
      </c>
      <c r="AD17" s="284">
        <f>施設資源化量内訳!AT17</f>
        <v>569</v>
      </c>
      <c r="AE17" s="284">
        <f>施設資源化量内訳!BO17</f>
        <v>3914</v>
      </c>
      <c r="AF17" s="284">
        <f>施設資源化量内訳!CJ17</f>
        <v>385</v>
      </c>
      <c r="AG17" s="284">
        <f>施設資源化量内訳!DE17</f>
        <v>0</v>
      </c>
      <c r="AH17" s="284">
        <f>施設資源化量内訳!DZ17</f>
        <v>90</v>
      </c>
      <c r="AI17" s="284">
        <f>施設資源化量内訳!EU17</f>
        <v>1081</v>
      </c>
      <c r="AJ17" s="284">
        <f t="shared" si="6"/>
        <v>6070</v>
      </c>
      <c r="AK17" s="289">
        <f t="shared" si="7"/>
        <v>21.98501459974657</v>
      </c>
      <c r="AL17" s="289">
        <f>IF((AA17+J17)&lt;&gt;0,(資源化量内訳!D17-資源化量内訳!R17-資源化量内訳!T17-資源化量内訳!V17-資源化量内訳!U17)/(AA17+J17)*100,"-")</f>
        <v>21.946449231447303</v>
      </c>
      <c r="AM17" s="284">
        <f>ごみ処理量内訳!AA17</f>
        <v>112</v>
      </c>
      <c r="AN17" s="284">
        <f>ごみ処理量内訳!AB17</f>
        <v>2058</v>
      </c>
      <c r="AO17" s="284">
        <f>ごみ処理量内訳!AC17</f>
        <v>344</v>
      </c>
      <c r="AP17" s="284">
        <f t="shared" si="8"/>
        <v>2514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3282</v>
      </c>
      <c r="E18" s="284">
        <v>3282</v>
      </c>
      <c r="F18" s="284">
        <v>0</v>
      </c>
      <c r="G18" s="284">
        <v>38</v>
      </c>
      <c r="H18" s="284">
        <f>SUM(ごみ搬入量内訳!E18,+ごみ搬入量内訳!AD18)</f>
        <v>941</v>
      </c>
      <c r="I18" s="284">
        <f>ごみ搬入量内訳!BC18</f>
        <v>146</v>
      </c>
      <c r="J18" s="284">
        <f>資源化量内訳!BO18</f>
        <v>0</v>
      </c>
      <c r="K18" s="284">
        <f t="shared" si="1"/>
        <v>1087</v>
      </c>
      <c r="L18" s="287">
        <f t="shared" si="2"/>
        <v>907.39859591128027</v>
      </c>
      <c r="M18" s="284">
        <f>IF(D18&lt;&gt;0,(ごみ搬入量内訳!BR18+ごみ処理概要!J18)/ごみ処理概要!D18/365*1000000,"-")</f>
        <v>703.71390648869294</v>
      </c>
      <c r="N18" s="284">
        <f>IF(D18&lt;&gt;0,ごみ搬入量内訳!CM18/ごみ処理概要!D18/365*1000000,"-")</f>
        <v>203.6846894225873</v>
      </c>
      <c r="O18" s="284">
        <f>ごみ搬入量内訳!DH18</f>
        <v>0</v>
      </c>
      <c r="P18" s="284">
        <f>ごみ処理量内訳!E18</f>
        <v>970</v>
      </c>
      <c r="Q18" s="284">
        <f>ごみ処理量内訳!N18</f>
        <v>0</v>
      </c>
      <c r="R18" s="284">
        <f t="shared" si="3"/>
        <v>37</v>
      </c>
      <c r="S18" s="284">
        <f>ごみ処理量内訳!G18</f>
        <v>8</v>
      </c>
      <c r="T18" s="284">
        <f>ごみ処理量内訳!L18</f>
        <v>29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80</v>
      </c>
      <c r="AA18" s="284">
        <f t="shared" si="4"/>
        <v>1087</v>
      </c>
      <c r="AB18" s="289">
        <f t="shared" si="5"/>
        <v>100</v>
      </c>
      <c r="AC18" s="284">
        <f>施設資源化量内訳!Y18</f>
        <v>27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29</v>
      </c>
      <c r="AJ18" s="284">
        <f t="shared" si="6"/>
        <v>56</v>
      </c>
      <c r="AK18" s="289">
        <f t="shared" si="7"/>
        <v>12.5114995400184</v>
      </c>
      <c r="AL18" s="289">
        <f>IF((AA18+J18)&lt;&gt;0,(資源化量内訳!D18-資源化量内訳!R18-資源化量内訳!T18-資源化量内訳!V18-資源化量内訳!U18)/(AA18+J18)*100,"-")</f>
        <v>12.5114995400184</v>
      </c>
      <c r="AM18" s="284">
        <f>ごみ処理量内訳!AA18</f>
        <v>0</v>
      </c>
      <c r="AN18" s="284">
        <f>ごみ処理量内訳!AB18</f>
        <v>96</v>
      </c>
      <c r="AO18" s="284">
        <f>ごみ処理量内訳!AC18</f>
        <v>8</v>
      </c>
      <c r="AP18" s="284">
        <f t="shared" si="8"/>
        <v>104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19505</v>
      </c>
      <c r="E19" s="284">
        <v>19505</v>
      </c>
      <c r="F19" s="284">
        <v>0</v>
      </c>
      <c r="G19" s="284">
        <v>228</v>
      </c>
      <c r="H19" s="284">
        <f>SUM(ごみ搬入量内訳!E19,+ごみ搬入量内訳!AD19)</f>
        <v>7847</v>
      </c>
      <c r="I19" s="284">
        <f>ごみ搬入量内訳!BC19</f>
        <v>168</v>
      </c>
      <c r="J19" s="284">
        <f>資源化量内訳!BO19</f>
        <v>10</v>
      </c>
      <c r="K19" s="284">
        <f t="shared" si="1"/>
        <v>8025</v>
      </c>
      <c r="L19" s="287">
        <f t="shared" si="2"/>
        <v>1127.213605222405</v>
      </c>
      <c r="M19" s="284">
        <f>IF(D19&lt;&gt;0,(ごみ搬入量内訳!BR19+ごみ処理概要!J19)/ごみ処理概要!D19/365*1000000,"-")</f>
        <v>810.04870546013854</v>
      </c>
      <c r="N19" s="284">
        <f>IF(D19&lt;&gt;0,ごみ搬入量内訳!CM19/ごみ処理概要!D19/365*1000000,"-")</f>
        <v>317.16489976226677</v>
      </c>
      <c r="O19" s="284">
        <f>ごみ搬入量内訳!DH19</f>
        <v>0</v>
      </c>
      <c r="P19" s="284">
        <f>ごみ処理量内訳!E19</f>
        <v>6515</v>
      </c>
      <c r="Q19" s="284">
        <f>ごみ処理量内訳!N19</f>
        <v>0</v>
      </c>
      <c r="R19" s="284">
        <f t="shared" si="3"/>
        <v>781</v>
      </c>
      <c r="S19" s="284">
        <f>ごみ処理量内訳!G19</f>
        <v>265</v>
      </c>
      <c r="T19" s="284">
        <f>ごみ処理量内訳!L19</f>
        <v>449</v>
      </c>
      <c r="U19" s="284">
        <f>ごみ処理量内訳!H19</f>
        <v>0</v>
      </c>
      <c r="V19" s="284">
        <f>ごみ処理量内訳!I19</f>
        <v>35</v>
      </c>
      <c r="W19" s="284">
        <f>ごみ処理量内訳!J19</f>
        <v>0</v>
      </c>
      <c r="X19" s="284">
        <f>ごみ処理量内訳!K19</f>
        <v>32</v>
      </c>
      <c r="Y19" s="284">
        <f>ごみ処理量内訳!M19</f>
        <v>0</v>
      </c>
      <c r="Z19" s="284">
        <f>資源化量内訳!Y19</f>
        <v>719</v>
      </c>
      <c r="AA19" s="284">
        <f t="shared" si="4"/>
        <v>8015</v>
      </c>
      <c r="AB19" s="289">
        <f t="shared" si="5"/>
        <v>100</v>
      </c>
      <c r="AC19" s="284">
        <f>施設資源化量内訳!Y19</f>
        <v>143</v>
      </c>
      <c r="AD19" s="284">
        <f>施設資源化量内訳!AT19</f>
        <v>87</v>
      </c>
      <c r="AE19" s="284">
        <f>施設資源化量内訳!BO19</f>
        <v>0</v>
      </c>
      <c r="AF19" s="284">
        <f>施設資源化量内訳!CJ19</f>
        <v>35</v>
      </c>
      <c r="AG19" s="284">
        <f>施設資源化量内訳!DE19</f>
        <v>0</v>
      </c>
      <c r="AH19" s="284">
        <f>施設資源化量内訳!DZ19</f>
        <v>32</v>
      </c>
      <c r="AI19" s="284">
        <f>施設資源化量内訳!EU19</f>
        <v>368</v>
      </c>
      <c r="AJ19" s="284">
        <f t="shared" si="6"/>
        <v>665</v>
      </c>
      <c r="AK19" s="289">
        <f t="shared" si="7"/>
        <v>17.370716510903428</v>
      </c>
      <c r="AL19" s="289">
        <f>IF((AA19+J19)&lt;&gt;0,(資源化量内訳!D19-資源化量内訳!R19-資源化量内訳!T19-資源化量内訳!V19-資源化量内訳!U19)/(AA19+J19)*100,"-")</f>
        <v>15.713395638629283</v>
      </c>
      <c r="AM19" s="284">
        <f>ごみ処理量内訳!AA19</f>
        <v>0</v>
      </c>
      <c r="AN19" s="284">
        <f>ごみ処理量内訳!AB19</f>
        <v>742</v>
      </c>
      <c r="AO19" s="284">
        <f>ごみ処理量内訳!AC19</f>
        <v>64</v>
      </c>
      <c r="AP19" s="284">
        <f t="shared" si="8"/>
        <v>806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25253</v>
      </c>
      <c r="E20" s="284">
        <v>25253</v>
      </c>
      <c r="F20" s="284">
        <v>0</v>
      </c>
      <c r="G20" s="284">
        <v>269</v>
      </c>
      <c r="H20" s="284">
        <f>SUM(ごみ搬入量内訳!E20,+ごみ搬入量内訳!AD20)</f>
        <v>8927</v>
      </c>
      <c r="I20" s="284">
        <f>ごみ搬入量内訳!BC20</f>
        <v>1056</v>
      </c>
      <c r="J20" s="284">
        <f>資源化量内訳!BO20</f>
        <v>606</v>
      </c>
      <c r="K20" s="284">
        <f t="shared" si="1"/>
        <v>10589</v>
      </c>
      <c r="L20" s="287">
        <f t="shared" si="2"/>
        <v>1148.812374930091</v>
      </c>
      <c r="M20" s="284">
        <f>IF(D20&lt;&gt;0,(ごみ搬入量内訳!BR20+ごみ処理概要!J20)/ごみ処理概要!D20/365*1000000,"-")</f>
        <v>755.42360625538038</v>
      </c>
      <c r="N20" s="284">
        <f>IF(D20&lt;&gt;0,ごみ搬入量内訳!CM20/ごみ処理概要!D20/365*1000000,"-")</f>
        <v>393.38876867471055</v>
      </c>
      <c r="O20" s="284">
        <f>ごみ搬入量内訳!DH20</f>
        <v>0</v>
      </c>
      <c r="P20" s="284">
        <f>ごみ処理量内訳!E20</f>
        <v>8403</v>
      </c>
      <c r="Q20" s="284">
        <f>ごみ処理量内訳!N20</f>
        <v>0</v>
      </c>
      <c r="R20" s="284">
        <f t="shared" si="3"/>
        <v>1148</v>
      </c>
      <c r="S20" s="284">
        <f>ごみ処理量内訳!G20</f>
        <v>133</v>
      </c>
      <c r="T20" s="284">
        <f>ごみ処理量内訳!L20</f>
        <v>25</v>
      </c>
      <c r="U20" s="284">
        <f>ごみ処理量内訳!H20</f>
        <v>2</v>
      </c>
      <c r="V20" s="284">
        <f>ごみ処理量内訳!I20</f>
        <v>100</v>
      </c>
      <c r="W20" s="284">
        <f>ごみ処理量内訳!J20</f>
        <v>174</v>
      </c>
      <c r="X20" s="284">
        <f>ごみ処理量内訳!K20</f>
        <v>714</v>
      </c>
      <c r="Y20" s="284">
        <f>ごみ処理量内訳!M20</f>
        <v>0</v>
      </c>
      <c r="Z20" s="284">
        <f>資源化量内訳!Y20</f>
        <v>432</v>
      </c>
      <c r="AA20" s="284">
        <f t="shared" si="4"/>
        <v>9983</v>
      </c>
      <c r="AB20" s="289">
        <f t="shared" si="5"/>
        <v>100</v>
      </c>
      <c r="AC20" s="284">
        <f>施設資源化量内訳!Y20</f>
        <v>0</v>
      </c>
      <c r="AD20" s="284">
        <f>施設資源化量内訳!AT20</f>
        <v>49</v>
      </c>
      <c r="AE20" s="284">
        <f>施設資源化量内訳!BO20</f>
        <v>2</v>
      </c>
      <c r="AF20" s="284">
        <f>施設資源化量内訳!CJ20</f>
        <v>100</v>
      </c>
      <c r="AG20" s="284">
        <f>施設資源化量内訳!DE20</f>
        <v>174</v>
      </c>
      <c r="AH20" s="284">
        <f>施設資源化量内訳!DZ20</f>
        <v>714</v>
      </c>
      <c r="AI20" s="284">
        <f>施設資源化量内訳!EU20</f>
        <v>21</v>
      </c>
      <c r="AJ20" s="284">
        <f t="shared" si="6"/>
        <v>1060</v>
      </c>
      <c r="AK20" s="289">
        <f t="shared" si="7"/>
        <v>19.813013504580223</v>
      </c>
      <c r="AL20" s="289">
        <f>IF((AA20+J20)&lt;&gt;0,(資源化量内訳!D20-資源化量内訳!R20-資源化量内訳!T20-資源化量内訳!V20-資源化量内訳!U20)/(AA20+J20)*100,"-")</f>
        <v>19.813013504580223</v>
      </c>
      <c r="AM20" s="284">
        <f>ごみ処理量内訳!AA20</f>
        <v>0</v>
      </c>
      <c r="AN20" s="284">
        <f>ごみ処理量内訳!AB20</f>
        <v>1059</v>
      </c>
      <c r="AO20" s="284">
        <f>ごみ処理量内訳!AC20</f>
        <v>0</v>
      </c>
      <c r="AP20" s="284">
        <f t="shared" si="8"/>
        <v>1059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23678</v>
      </c>
      <c r="E21" s="284">
        <v>23678</v>
      </c>
      <c r="F21" s="284">
        <v>0</v>
      </c>
      <c r="G21" s="284">
        <v>446</v>
      </c>
      <c r="H21" s="284">
        <f>SUM(ごみ搬入量内訳!E21,+ごみ搬入量内訳!AD21)</f>
        <v>8418</v>
      </c>
      <c r="I21" s="284">
        <f>ごみ搬入量内訳!BC21</f>
        <v>1663</v>
      </c>
      <c r="J21" s="284">
        <f>資源化量内訳!BO21</f>
        <v>343</v>
      </c>
      <c r="K21" s="284">
        <f t="shared" si="1"/>
        <v>10424</v>
      </c>
      <c r="L21" s="287">
        <f t="shared" si="2"/>
        <v>1206.1366715765284</v>
      </c>
      <c r="M21" s="284">
        <f>IF(D21&lt;&gt;0,(ごみ搬入量内訳!BR21+ごみ処理概要!J21)/ごみ処理概要!D21/365*1000000,"-")</f>
        <v>999.94561739872972</v>
      </c>
      <c r="N21" s="284">
        <f>IF(D21&lt;&gt;0,ごみ搬入量内訳!CM21/ごみ処理概要!D21/365*1000000,"-")</f>
        <v>206.19105417779872</v>
      </c>
      <c r="O21" s="284">
        <f>ごみ搬入量内訳!DH21</f>
        <v>0</v>
      </c>
      <c r="P21" s="284">
        <f>ごみ処理量内訳!E21</f>
        <v>7311</v>
      </c>
      <c r="Q21" s="284">
        <f>ごみ処理量内訳!N21</f>
        <v>0</v>
      </c>
      <c r="R21" s="284">
        <f t="shared" si="3"/>
        <v>1782</v>
      </c>
      <c r="S21" s="284">
        <f>ごみ処理量内訳!G21</f>
        <v>1177</v>
      </c>
      <c r="T21" s="284">
        <f>ごみ処理量内訳!L21</f>
        <v>0</v>
      </c>
      <c r="U21" s="284">
        <f>ごみ処理量内訳!H21</f>
        <v>0</v>
      </c>
      <c r="V21" s="284">
        <f>ごみ処理量内訳!I21</f>
        <v>83</v>
      </c>
      <c r="W21" s="284">
        <f>ごみ処理量内訳!J21</f>
        <v>0</v>
      </c>
      <c r="X21" s="284">
        <f>ごみ処理量内訳!K21</f>
        <v>522</v>
      </c>
      <c r="Y21" s="284">
        <f>ごみ処理量内訳!M21</f>
        <v>0</v>
      </c>
      <c r="Z21" s="284">
        <f>資源化量内訳!Y21</f>
        <v>988</v>
      </c>
      <c r="AA21" s="284">
        <f t="shared" si="4"/>
        <v>10081</v>
      </c>
      <c r="AB21" s="289">
        <f t="shared" si="5"/>
        <v>100</v>
      </c>
      <c r="AC21" s="284">
        <f>施設資源化量内訳!Y21</f>
        <v>7</v>
      </c>
      <c r="AD21" s="284">
        <f>施設資源化量内訳!AT21</f>
        <v>163</v>
      </c>
      <c r="AE21" s="284">
        <f>施設資源化量内訳!BO21</f>
        <v>0</v>
      </c>
      <c r="AF21" s="284">
        <f>施設資源化量内訳!CJ21</f>
        <v>83</v>
      </c>
      <c r="AG21" s="284">
        <f>施設資源化量内訳!DE21</f>
        <v>0</v>
      </c>
      <c r="AH21" s="284">
        <f>施設資源化量内訳!DZ21</f>
        <v>522</v>
      </c>
      <c r="AI21" s="284">
        <f>施設資源化量内訳!EU21</f>
        <v>0</v>
      </c>
      <c r="AJ21" s="284">
        <f t="shared" si="6"/>
        <v>775</v>
      </c>
      <c r="AK21" s="289">
        <f t="shared" si="7"/>
        <v>20.203376822716805</v>
      </c>
      <c r="AL21" s="289">
        <f>IF((AA21+J21)&lt;&gt;0,(資源化量内訳!D21-資源化量内訳!R21-資源化量内訳!T21-資源化量内訳!V21-資源化量内訳!U21)/(AA21+J21)*100,"-")</f>
        <v>20.203376822716805</v>
      </c>
      <c r="AM21" s="284">
        <f>ごみ処理量内訳!AA21</f>
        <v>0</v>
      </c>
      <c r="AN21" s="284">
        <f>ごみ処理量内訳!AB21</f>
        <v>719</v>
      </c>
      <c r="AO21" s="284">
        <f>ごみ処理量内訳!AC21</f>
        <v>313</v>
      </c>
      <c r="AP21" s="284">
        <f t="shared" si="8"/>
        <v>1032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11355</v>
      </c>
      <c r="E22" s="284">
        <v>11355</v>
      </c>
      <c r="F22" s="284">
        <v>0</v>
      </c>
      <c r="G22" s="284">
        <v>152</v>
      </c>
      <c r="H22" s="284">
        <f>SUM(ごみ搬入量内訳!E22,+ごみ搬入量内訳!AD22)</f>
        <v>3803</v>
      </c>
      <c r="I22" s="284">
        <f>ごみ搬入量内訳!BC22</f>
        <v>831</v>
      </c>
      <c r="J22" s="284">
        <f>資源化量内訳!BO22</f>
        <v>33</v>
      </c>
      <c r="K22" s="284">
        <f t="shared" si="1"/>
        <v>4667</v>
      </c>
      <c r="L22" s="287">
        <f t="shared" si="2"/>
        <v>1126.0503187902257</v>
      </c>
      <c r="M22" s="284">
        <f>IF(D22&lt;&gt;0,(ごみ搬入量内訳!BR22+ごみ処理概要!J22)/ごみ処理概要!D22/365*1000000,"-")</f>
        <v>961.98042018783588</v>
      </c>
      <c r="N22" s="284">
        <f>IF(D22&lt;&gt;0,ごみ搬入量内訳!CM22/ごみ処理概要!D22/365*1000000,"-")</f>
        <v>164.06989860238988</v>
      </c>
      <c r="O22" s="284">
        <f>ごみ搬入量内訳!DH22</f>
        <v>0</v>
      </c>
      <c r="P22" s="284">
        <f>ごみ処理量内訳!E22</f>
        <v>3200</v>
      </c>
      <c r="Q22" s="284">
        <f>ごみ処理量内訳!N22</f>
        <v>0</v>
      </c>
      <c r="R22" s="284">
        <f t="shared" si="3"/>
        <v>1033</v>
      </c>
      <c r="S22" s="284">
        <f>ごみ処理量内訳!G22</f>
        <v>732</v>
      </c>
      <c r="T22" s="284">
        <f>ごみ処理量内訳!L22</f>
        <v>0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301</v>
      </c>
      <c r="Y22" s="284">
        <f>ごみ処理量内訳!M22</f>
        <v>0</v>
      </c>
      <c r="Z22" s="284">
        <f>資源化量内訳!Y22</f>
        <v>402</v>
      </c>
      <c r="AA22" s="284">
        <f t="shared" si="4"/>
        <v>4635</v>
      </c>
      <c r="AB22" s="289">
        <f t="shared" si="5"/>
        <v>100</v>
      </c>
      <c r="AC22" s="284">
        <f>施設資源化量内訳!Y22</f>
        <v>0</v>
      </c>
      <c r="AD22" s="284">
        <f>施設資源化量内訳!AT22</f>
        <v>77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301</v>
      </c>
      <c r="AI22" s="284">
        <f>施設資源化量内訳!EU22</f>
        <v>0</v>
      </c>
      <c r="AJ22" s="284">
        <f t="shared" si="6"/>
        <v>378</v>
      </c>
      <c r="AK22" s="289">
        <f t="shared" si="7"/>
        <v>17.416452442159382</v>
      </c>
      <c r="AL22" s="289">
        <f>IF((AA22+J22)&lt;&gt;0,(資源化量内訳!D22-資源化量内訳!R22-資源化量内訳!T22-資源化量内訳!V22-資源化量内訳!U22)/(AA22+J22)*100,"-")</f>
        <v>17.416452442159382</v>
      </c>
      <c r="AM22" s="284">
        <f>ごみ処理量内訳!AA22</f>
        <v>0</v>
      </c>
      <c r="AN22" s="284">
        <f>ごみ処理量内訳!AB22</f>
        <v>332</v>
      </c>
      <c r="AO22" s="284">
        <f>ごみ処理量内訳!AC22</f>
        <v>149</v>
      </c>
      <c r="AP22" s="284">
        <f t="shared" si="8"/>
        <v>481</v>
      </c>
      <c r="AQ22" s="313" t="s">
        <v>761</v>
      </c>
    </row>
    <row r="23" spans="1:43" ht="13.5" customHeight="1" x14ac:dyDescent="0.15">
      <c r="A23" s="282"/>
      <c r="B23" s="283"/>
      <c r="C23" s="282"/>
      <c r="D23" s="284"/>
      <c r="E23" s="284"/>
      <c r="F23" s="284"/>
      <c r="G23" s="284"/>
      <c r="H23" s="284"/>
      <c r="I23" s="284"/>
      <c r="J23" s="284"/>
      <c r="K23" s="284"/>
      <c r="L23" s="287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9"/>
      <c r="AC23" s="284"/>
      <c r="AD23" s="284"/>
      <c r="AE23" s="284"/>
      <c r="AF23" s="284"/>
      <c r="AG23" s="284"/>
      <c r="AH23" s="284"/>
      <c r="AI23" s="284"/>
      <c r="AJ23" s="284"/>
      <c r="AK23" s="289"/>
      <c r="AL23" s="289"/>
      <c r="AM23" s="284"/>
      <c r="AN23" s="284"/>
      <c r="AO23" s="284"/>
      <c r="AP23" s="284"/>
    </row>
    <row r="24" spans="1:43" ht="13.5" customHeight="1" x14ac:dyDescent="0.15">
      <c r="A24" s="282"/>
      <c r="B24" s="283"/>
      <c r="C24" s="282"/>
      <c r="D24" s="284"/>
      <c r="E24" s="284"/>
      <c r="F24" s="284"/>
      <c r="G24" s="284"/>
      <c r="H24" s="284"/>
      <c r="I24" s="284"/>
      <c r="J24" s="284"/>
      <c r="K24" s="284"/>
      <c r="L24" s="287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9"/>
      <c r="AC24" s="284"/>
      <c r="AD24" s="284"/>
      <c r="AE24" s="284"/>
      <c r="AF24" s="284"/>
      <c r="AG24" s="284"/>
      <c r="AH24" s="284"/>
      <c r="AI24" s="284"/>
      <c r="AJ24" s="284"/>
      <c r="AK24" s="289"/>
      <c r="AL24" s="289"/>
      <c r="AM24" s="284"/>
      <c r="AN24" s="284"/>
      <c r="AO24" s="284"/>
      <c r="AP24" s="284"/>
    </row>
    <row r="25" spans="1:43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7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9"/>
      <c r="AC25" s="284"/>
      <c r="AD25" s="284"/>
      <c r="AE25" s="284"/>
      <c r="AF25" s="284"/>
      <c r="AG25" s="284"/>
      <c r="AH25" s="284"/>
      <c r="AI25" s="284"/>
      <c r="AJ25" s="284"/>
      <c r="AK25" s="289"/>
      <c r="AL25" s="289"/>
      <c r="AM25" s="284"/>
      <c r="AN25" s="284"/>
      <c r="AO25" s="284"/>
      <c r="AP25" s="284"/>
    </row>
    <row r="26" spans="1:43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7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9"/>
      <c r="AC26" s="284"/>
      <c r="AD26" s="284"/>
      <c r="AE26" s="284"/>
      <c r="AF26" s="284"/>
      <c r="AG26" s="284"/>
      <c r="AH26" s="284"/>
      <c r="AI26" s="284"/>
      <c r="AJ26" s="284"/>
      <c r="AK26" s="289"/>
      <c r="AL26" s="289"/>
      <c r="AM26" s="284"/>
      <c r="AN26" s="284"/>
      <c r="AO26" s="284"/>
      <c r="AP26" s="284"/>
    </row>
    <row r="27" spans="1:4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7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9"/>
      <c r="AC27" s="284"/>
      <c r="AD27" s="284"/>
      <c r="AE27" s="284"/>
      <c r="AF27" s="284"/>
      <c r="AG27" s="284"/>
      <c r="AH27" s="284"/>
      <c r="AI27" s="284"/>
      <c r="AJ27" s="284"/>
      <c r="AK27" s="289"/>
      <c r="AL27" s="289"/>
      <c r="AM27" s="284"/>
      <c r="AN27" s="284"/>
      <c r="AO27" s="284"/>
      <c r="AP27" s="284"/>
    </row>
    <row r="28" spans="1:4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7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9"/>
      <c r="AC28" s="284"/>
      <c r="AD28" s="284"/>
      <c r="AE28" s="284"/>
      <c r="AF28" s="284"/>
      <c r="AG28" s="284"/>
      <c r="AH28" s="284"/>
      <c r="AI28" s="284"/>
      <c r="AJ28" s="284"/>
      <c r="AK28" s="289"/>
      <c r="AL28" s="289"/>
      <c r="AM28" s="284"/>
      <c r="AN28" s="284"/>
      <c r="AO28" s="284"/>
      <c r="AP28" s="284"/>
    </row>
    <row r="29" spans="1:4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7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9"/>
      <c r="AC29" s="284"/>
      <c r="AD29" s="284"/>
      <c r="AE29" s="284"/>
      <c r="AF29" s="284"/>
      <c r="AG29" s="284"/>
      <c r="AH29" s="284"/>
      <c r="AI29" s="284"/>
      <c r="AJ29" s="284"/>
      <c r="AK29" s="289"/>
      <c r="AL29" s="289"/>
      <c r="AM29" s="284"/>
      <c r="AN29" s="284"/>
      <c r="AO29" s="284"/>
      <c r="AP29" s="284"/>
    </row>
    <row r="30" spans="1:4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7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9"/>
      <c r="AC30" s="284"/>
      <c r="AD30" s="284"/>
      <c r="AE30" s="284"/>
      <c r="AF30" s="284"/>
      <c r="AG30" s="284"/>
      <c r="AH30" s="284"/>
      <c r="AI30" s="284"/>
      <c r="AJ30" s="284"/>
      <c r="AK30" s="289"/>
      <c r="AL30" s="289"/>
      <c r="AM30" s="284"/>
      <c r="AN30" s="284"/>
      <c r="AO30" s="284"/>
      <c r="AP30" s="284"/>
    </row>
    <row r="31" spans="1:4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7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9"/>
      <c r="AC31" s="284"/>
      <c r="AD31" s="284"/>
      <c r="AE31" s="284"/>
      <c r="AF31" s="284"/>
      <c r="AG31" s="284"/>
      <c r="AH31" s="284"/>
      <c r="AI31" s="284"/>
      <c r="AJ31" s="284"/>
      <c r="AK31" s="289"/>
      <c r="AL31" s="289"/>
      <c r="AM31" s="284"/>
      <c r="AN31" s="284"/>
      <c r="AO31" s="284"/>
      <c r="AP31" s="284"/>
    </row>
    <row r="32" spans="1:4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7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9"/>
      <c r="AC32" s="284"/>
      <c r="AD32" s="284"/>
      <c r="AE32" s="284"/>
      <c r="AF32" s="284"/>
      <c r="AG32" s="284"/>
      <c r="AH32" s="284"/>
      <c r="AI32" s="284"/>
      <c r="AJ32" s="284"/>
      <c r="AK32" s="289"/>
      <c r="AL32" s="289"/>
      <c r="AM32" s="284"/>
      <c r="AN32" s="284"/>
      <c r="AO32" s="284"/>
      <c r="AP32" s="284"/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22">
    <sortCondition ref="A8:A22"/>
    <sortCondition ref="B8:B22"/>
    <sortCondition ref="C8:C2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21" man="1"/>
    <brk id="28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富山県</v>
      </c>
      <c r="B7" s="294" t="str">
        <f>ごみ処理概要!B7</f>
        <v>16000</v>
      </c>
      <c r="C7" s="295" t="s">
        <v>3</v>
      </c>
      <c r="D7" s="299">
        <f t="shared" ref="D7:D22" si="0">SUM(E7,AD7,BC7)</f>
        <v>372965</v>
      </c>
      <c r="E7" s="299">
        <f t="shared" ref="E7:E22" si="1">SUM(F7,J7,N7,R7,V7,Z7)</f>
        <v>226228</v>
      </c>
      <c r="F7" s="299">
        <f t="shared" ref="F7:F22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22" si="3">SUM(K7:M7)</f>
        <v>187830</v>
      </c>
      <c r="K7" s="299">
        <f>SUM(K$8:K$207)</f>
        <v>49376</v>
      </c>
      <c r="L7" s="299">
        <f>SUM(L$8:L$207)</f>
        <v>138410</v>
      </c>
      <c r="M7" s="299">
        <f>SUM(M$8:M$207)</f>
        <v>44</v>
      </c>
      <c r="N7" s="299">
        <f t="shared" ref="N7:N22" si="4">SUM(O7:Q7)</f>
        <v>13177</v>
      </c>
      <c r="O7" s="299">
        <f>SUM(O$8:O$207)</f>
        <v>2720</v>
      </c>
      <c r="P7" s="299">
        <f>SUM(P$8:P$207)</f>
        <v>10449</v>
      </c>
      <c r="Q7" s="299">
        <f>SUM(Q$8:Q$207)</f>
        <v>8</v>
      </c>
      <c r="R7" s="299">
        <f t="shared" ref="R7:R22" si="5">SUM(S7:U7)</f>
        <v>23668</v>
      </c>
      <c r="S7" s="299">
        <f>SUM(S$8:S$207)</f>
        <v>3976</v>
      </c>
      <c r="T7" s="299">
        <f>SUM(T$8:T$207)</f>
        <v>19692</v>
      </c>
      <c r="U7" s="299">
        <f>SUM(U$8:U$207)</f>
        <v>0</v>
      </c>
      <c r="V7" s="299">
        <f t="shared" ref="V7:V22" si="6">SUM(W7:Y7)</f>
        <v>923</v>
      </c>
      <c r="W7" s="299">
        <f>SUM(W$8:W$207)</f>
        <v>881</v>
      </c>
      <c r="X7" s="299">
        <f>SUM(X$8:X$207)</f>
        <v>42</v>
      </c>
      <c r="Y7" s="299">
        <f>SUM(Y$8:Y$207)</f>
        <v>0</v>
      </c>
      <c r="Z7" s="299">
        <f t="shared" ref="Z7:Z22" si="7">SUM(AA7:AC7)</f>
        <v>630</v>
      </c>
      <c r="AA7" s="299">
        <f>SUM(AA$8:AA$207)</f>
        <v>0</v>
      </c>
      <c r="AB7" s="299">
        <f>SUM(AB$8:AB$207)</f>
        <v>630</v>
      </c>
      <c r="AC7" s="299">
        <f>SUM(AC$8:AC$207)</f>
        <v>0</v>
      </c>
      <c r="AD7" s="299">
        <f t="shared" ref="AD7:AD22" si="8">SUM(AE7,AI7,AM7,AQ7,AU7,AY7)</f>
        <v>80251</v>
      </c>
      <c r="AE7" s="299">
        <f t="shared" ref="AE7:AE22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22" si="10">SUM(AJ7:AL7)</f>
        <v>78349</v>
      </c>
      <c r="AJ7" s="299">
        <f>SUM(AJ$8:AJ$207)</f>
        <v>24</v>
      </c>
      <c r="AK7" s="299">
        <f>SUM(AK$8:AK$207)</f>
        <v>2333</v>
      </c>
      <c r="AL7" s="299">
        <f>SUM(AL$8:AL$207)</f>
        <v>75992</v>
      </c>
      <c r="AM7" s="299">
        <f t="shared" ref="AM7:AM22" si="11">SUM(AN7:AP7)</f>
        <v>1769</v>
      </c>
      <c r="AN7" s="299">
        <f>SUM(AN$8:AN$207)</f>
        <v>0</v>
      </c>
      <c r="AO7" s="299">
        <f>SUM(AO$8:AO$207)</f>
        <v>568</v>
      </c>
      <c r="AP7" s="299">
        <f>SUM(AP$8:AP$207)</f>
        <v>1201</v>
      </c>
      <c r="AQ7" s="299">
        <f t="shared" ref="AQ7:AQ22" si="12">SUM(AR7:AT7)</f>
        <v>47</v>
      </c>
      <c r="AR7" s="299">
        <f>SUM(AR$8:AR$207)</f>
        <v>0</v>
      </c>
      <c r="AS7" s="299">
        <f>SUM(AS$8:AS$207)</f>
        <v>0</v>
      </c>
      <c r="AT7" s="299">
        <f>SUM(AT$8:AT$207)</f>
        <v>47</v>
      </c>
      <c r="AU7" s="299">
        <f t="shared" ref="AU7:AU22" si="13">SUM(AV7:AX7)</f>
        <v>0</v>
      </c>
      <c r="AV7" s="299">
        <f>SUM(AV$8:AV$207)</f>
        <v>0</v>
      </c>
      <c r="AW7" s="299">
        <f>SUM(AW$8:AW$207)</f>
        <v>0</v>
      </c>
      <c r="AX7" s="299">
        <f>SUM(AX$8:AX$207)</f>
        <v>0</v>
      </c>
      <c r="AY7" s="299">
        <f t="shared" ref="AY7:AY22" si="14">SUM(AZ7:BB7)</f>
        <v>86</v>
      </c>
      <c r="AZ7" s="299">
        <f>SUM(AZ$8:AZ$207)</f>
        <v>0</v>
      </c>
      <c r="BA7" s="299">
        <f>SUM(BA$8:BA$207)</f>
        <v>0</v>
      </c>
      <c r="BB7" s="299">
        <f>SUM(BB$8:BB$207)</f>
        <v>86</v>
      </c>
      <c r="BC7" s="299">
        <f t="shared" ref="BC7:BC22" si="15">SUM(BD7,BK7)</f>
        <v>66486</v>
      </c>
      <c r="BD7" s="299">
        <f t="shared" ref="BD7:BD22" si="16">SUM(BE7:BJ7)</f>
        <v>14509</v>
      </c>
      <c r="BE7" s="299">
        <f t="shared" ref="BE7:BJ7" si="17">SUM(BE$8:BE$207)</f>
        <v>0</v>
      </c>
      <c r="BF7" s="299">
        <f t="shared" si="17"/>
        <v>5232</v>
      </c>
      <c r="BG7" s="299">
        <f t="shared" si="17"/>
        <v>1250</v>
      </c>
      <c r="BH7" s="299">
        <f t="shared" si="17"/>
        <v>5256</v>
      </c>
      <c r="BI7" s="299">
        <f t="shared" si="17"/>
        <v>104</v>
      </c>
      <c r="BJ7" s="299">
        <f t="shared" si="17"/>
        <v>2667</v>
      </c>
      <c r="BK7" s="299">
        <f t="shared" ref="BK7:BK22" si="18">SUM(BL7:BQ7)</f>
        <v>51977</v>
      </c>
      <c r="BL7" s="299">
        <f t="shared" ref="BL7:BQ7" si="19">SUM(BL$8:BL$207)</f>
        <v>0</v>
      </c>
      <c r="BM7" s="299">
        <f t="shared" si="19"/>
        <v>15289</v>
      </c>
      <c r="BN7" s="299">
        <f t="shared" si="19"/>
        <v>1715</v>
      </c>
      <c r="BO7" s="299">
        <f t="shared" si="19"/>
        <v>34012</v>
      </c>
      <c r="BP7" s="299">
        <f t="shared" si="19"/>
        <v>8</v>
      </c>
      <c r="BQ7" s="299">
        <f t="shared" si="19"/>
        <v>953</v>
      </c>
      <c r="BR7" s="299">
        <f t="shared" ref="BR7:BX7" si="20">SUM(BY7,CF7)</f>
        <v>240737</v>
      </c>
      <c r="BS7" s="299">
        <f t="shared" si="20"/>
        <v>0</v>
      </c>
      <c r="BT7" s="299">
        <f t="shared" si="20"/>
        <v>193062</v>
      </c>
      <c r="BU7" s="299">
        <f t="shared" si="20"/>
        <v>14427</v>
      </c>
      <c r="BV7" s="299">
        <f t="shared" si="20"/>
        <v>28924</v>
      </c>
      <c r="BW7" s="299">
        <f t="shared" si="20"/>
        <v>1027</v>
      </c>
      <c r="BX7" s="299">
        <f t="shared" si="20"/>
        <v>3297</v>
      </c>
      <c r="BY7" s="299">
        <f t="shared" ref="BY7:BY22" si="21">SUM(BZ7:CE7)</f>
        <v>226228</v>
      </c>
      <c r="BZ7" s="299">
        <f t="shared" ref="BZ7:BZ22" si="22">F7</f>
        <v>0</v>
      </c>
      <c r="CA7" s="299">
        <f t="shared" ref="CA7:CA22" si="23">J7</f>
        <v>187830</v>
      </c>
      <c r="CB7" s="299">
        <f t="shared" ref="CB7:CB22" si="24">N7</f>
        <v>13177</v>
      </c>
      <c r="CC7" s="299">
        <f t="shared" ref="CC7:CC22" si="25">R7</f>
        <v>23668</v>
      </c>
      <c r="CD7" s="299">
        <f t="shared" ref="CD7:CD22" si="26">V7</f>
        <v>923</v>
      </c>
      <c r="CE7" s="299">
        <f t="shared" ref="CE7:CE22" si="27">Z7</f>
        <v>630</v>
      </c>
      <c r="CF7" s="299">
        <f t="shared" ref="CF7:CF22" si="28">SUM(CG7:CL7)</f>
        <v>14509</v>
      </c>
      <c r="CG7" s="299">
        <f t="shared" ref="CG7:CL7" si="29">BE7</f>
        <v>0</v>
      </c>
      <c r="CH7" s="299">
        <f t="shared" si="29"/>
        <v>5232</v>
      </c>
      <c r="CI7" s="299">
        <f t="shared" si="29"/>
        <v>1250</v>
      </c>
      <c r="CJ7" s="299">
        <f t="shared" si="29"/>
        <v>5256</v>
      </c>
      <c r="CK7" s="299">
        <f t="shared" si="29"/>
        <v>104</v>
      </c>
      <c r="CL7" s="299">
        <f t="shared" si="29"/>
        <v>2667</v>
      </c>
      <c r="CM7" s="299">
        <f t="shared" ref="CM7:CS7" si="30">SUM(CT7,DA7)</f>
        <v>132228</v>
      </c>
      <c r="CN7" s="299">
        <f t="shared" si="30"/>
        <v>0</v>
      </c>
      <c r="CO7" s="299">
        <f t="shared" si="30"/>
        <v>93638</v>
      </c>
      <c r="CP7" s="299">
        <f t="shared" si="30"/>
        <v>3484</v>
      </c>
      <c r="CQ7" s="299">
        <f t="shared" si="30"/>
        <v>34059</v>
      </c>
      <c r="CR7" s="299">
        <f t="shared" si="30"/>
        <v>8</v>
      </c>
      <c r="CS7" s="299">
        <f t="shared" si="30"/>
        <v>1039</v>
      </c>
      <c r="CT7" s="299">
        <f t="shared" ref="CT7:CT22" si="31">SUM(CU7:CZ7)</f>
        <v>80251</v>
      </c>
      <c r="CU7" s="299">
        <f t="shared" ref="CU7:CU22" si="32">AE7</f>
        <v>0</v>
      </c>
      <c r="CV7" s="299">
        <f t="shared" ref="CV7:CV22" si="33">AI7</f>
        <v>78349</v>
      </c>
      <c r="CW7" s="299">
        <f t="shared" ref="CW7:CW22" si="34">AM7</f>
        <v>1769</v>
      </c>
      <c r="CX7" s="299">
        <f t="shared" ref="CX7:CX22" si="35">AQ7</f>
        <v>47</v>
      </c>
      <c r="CY7" s="299">
        <f t="shared" ref="CY7:CY22" si="36">AU7</f>
        <v>0</v>
      </c>
      <c r="CZ7" s="299">
        <f t="shared" ref="CZ7:CZ22" si="37">AY7</f>
        <v>86</v>
      </c>
      <c r="DA7" s="299">
        <f t="shared" ref="DA7:DA22" si="38">SUM(DB7:DG7)</f>
        <v>51977</v>
      </c>
      <c r="DB7" s="299">
        <f t="shared" ref="DB7:DG7" si="39">BL7</f>
        <v>0</v>
      </c>
      <c r="DC7" s="299">
        <f t="shared" si="39"/>
        <v>15289</v>
      </c>
      <c r="DD7" s="299">
        <f t="shared" si="39"/>
        <v>1715</v>
      </c>
      <c r="DE7" s="299">
        <f t="shared" si="39"/>
        <v>34012</v>
      </c>
      <c r="DF7" s="299">
        <f t="shared" si="39"/>
        <v>8</v>
      </c>
      <c r="DG7" s="299">
        <f t="shared" si="39"/>
        <v>953</v>
      </c>
      <c r="DH7" s="299">
        <f>SUM(DH$8:DH$207)</f>
        <v>0</v>
      </c>
      <c r="DI7" s="299">
        <f t="shared" ref="DI7:DI22" si="40">SUM(DJ7:DM7)</f>
        <v>47</v>
      </c>
      <c r="DJ7" s="299">
        <f>SUM(DJ$8:DJ$207)</f>
        <v>1</v>
      </c>
      <c r="DK7" s="299">
        <f>SUM(DK$8:DK$207)</f>
        <v>15</v>
      </c>
      <c r="DL7" s="299">
        <f>SUM(DL$8:DL$207)</f>
        <v>31</v>
      </c>
      <c r="DM7" s="299">
        <f>SUM(DM$8:DM$207)</f>
        <v>0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145159</v>
      </c>
      <c r="E8" s="284">
        <f t="shared" si="1"/>
        <v>93621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80229</v>
      </c>
      <c r="K8" s="284">
        <v>39263</v>
      </c>
      <c r="L8" s="284">
        <v>40966</v>
      </c>
      <c r="M8" s="284">
        <v>0</v>
      </c>
      <c r="N8" s="284">
        <f t="shared" si="4"/>
        <v>4932</v>
      </c>
      <c r="O8" s="284">
        <v>2644</v>
      </c>
      <c r="P8" s="284">
        <v>2288</v>
      </c>
      <c r="Q8" s="284">
        <v>0</v>
      </c>
      <c r="R8" s="284">
        <f t="shared" si="5"/>
        <v>7599</v>
      </c>
      <c r="S8" s="284">
        <v>2656</v>
      </c>
      <c r="T8" s="284">
        <v>4943</v>
      </c>
      <c r="U8" s="284">
        <v>0</v>
      </c>
      <c r="V8" s="284">
        <f t="shared" si="6"/>
        <v>861</v>
      </c>
      <c r="W8" s="284">
        <v>856</v>
      </c>
      <c r="X8" s="284">
        <v>5</v>
      </c>
      <c r="Y8" s="284">
        <v>0</v>
      </c>
      <c r="Z8" s="284">
        <f t="shared" si="7"/>
        <v>0</v>
      </c>
      <c r="AA8" s="284">
        <v>0</v>
      </c>
      <c r="AB8" s="284">
        <v>0</v>
      </c>
      <c r="AC8" s="284">
        <v>0</v>
      </c>
      <c r="AD8" s="284">
        <f t="shared" si="8"/>
        <v>36452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36452</v>
      </c>
      <c r="AJ8" s="284">
        <v>0</v>
      </c>
      <c r="AK8" s="284">
        <v>0</v>
      </c>
      <c r="AL8" s="284">
        <v>36452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15086</v>
      </c>
      <c r="BD8" s="284">
        <f t="shared" si="16"/>
        <v>672</v>
      </c>
      <c r="BE8" s="284">
        <v>0</v>
      </c>
      <c r="BF8" s="284">
        <v>0</v>
      </c>
      <c r="BG8" s="284">
        <v>0</v>
      </c>
      <c r="BH8" s="284">
        <v>672</v>
      </c>
      <c r="BI8" s="284">
        <v>0</v>
      </c>
      <c r="BJ8" s="284">
        <v>0</v>
      </c>
      <c r="BK8" s="284">
        <f t="shared" si="18"/>
        <v>14414</v>
      </c>
      <c r="BL8" s="284">
        <v>0</v>
      </c>
      <c r="BM8" s="284">
        <v>704</v>
      </c>
      <c r="BN8" s="284">
        <v>0</v>
      </c>
      <c r="BO8" s="284">
        <v>13710</v>
      </c>
      <c r="BP8" s="284">
        <v>0</v>
      </c>
      <c r="BQ8" s="284">
        <v>0</v>
      </c>
      <c r="BR8" s="284">
        <f t="shared" ref="BR8:BR22" si="41">SUM(BY8,CF8)</f>
        <v>94293</v>
      </c>
      <c r="BS8" s="284">
        <f t="shared" ref="BS8:BS22" si="42">SUM(BZ8,CG8)</f>
        <v>0</v>
      </c>
      <c r="BT8" s="284">
        <f t="shared" ref="BT8:BT22" si="43">SUM(CA8,CH8)</f>
        <v>80229</v>
      </c>
      <c r="BU8" s="284">
        <f t="shared" ref="BU8:BU22" si="44">SUM(CB8,CI8)</f>
        <v>4932</v>
      </c>
      <c r="BV8" s="284">
        <f t="shared" ref="BV8:BV22" si="45">SUM(CC8,CJ8)</f>
        <v>8271</v>
      </c>
      <c r="BW8" s="284">
        <f t="shared" ref="BW8:BW22" si="46">SUM(CD8,CK8)</f>
        <v>861</v>
      </c>
      <c r="BX8" s="284">
        <f t="shared" ref="BX8:BX22" si="47">SUM(CE8,CL8)</f>
        <v>0</v>
      </c>
      <c r="BY8" s="284">
        <f t="shared" si="21"/>
        <v>93621</v>
      </c>
      <c r="BZ8" s="284">
        <f t="shared" si="22"/>
        <v>0</v>
      </c>
      <c r="CA8" s="284">
        <f t="shared" si="23"/>
        <v>80229</v>
      </c>
      <c r="CB8" s="284">
        <f t="shared" si="24"/>
        <v>4932</v>
      </c>
      <c r="CC8" s="284">
        <f t="shared" si="25"/>
        <v>7599</v>
      </c>
      <c r="CD8" s="284">
        <f t="shared" si="26"/>
        <v>861</v>
      </c>
      <c r="CE8" s="284">
        <f t="shared" si="27"/>
        <v>0</v>
      </c>
      <c r="CF8" s="284">
        <f t="shared" si="28"/>
        <v>672</v>
      </c>
      <c r="CG8" s="284">
        <f t="shared" ref="CG8:CG22" si="48">BE8</f>
        <v>0</v>
      </c>
      <c r="CH8" s="284">
        <f t="shared" ref="CH8:CH22" si="49">BF8</f>
        <v>0</v>
      </c>
      <c r="CI8" s="284">
        <f t="shared" ref="CI8:CI22" si="50">BG8</f>
        <v>0</v>
      </c>
      <c r="CJ8" s="284">
        <f t="shared" ref="CJ8:CJ22" si="51">BH8</f>
        <v>672</v>
      </c>
      <c r="CK8" s="284">
        <f t="shared" ref="CK8:CK22" si="52">BI8</f>
        <v>0</v>
      </c>
      <c r="CL8" s="284">
        <f t="shared" ref="CL8:CL22" si="53">BJ8</f>
        <v>0</v>
      </c>
      <c r="CM8" s="284">
        <f t="shared" ref="CM8:CM22" si="54">SUM(CT8,DA8)</f>
        <v>50866</v>
      </c>
      <c r="CN8" s="284">
        <f t="shared" ref="CN8:CN22" si="55">SUM(CU8,DB8)</f>
        <v>0</v>
      </c>
      <c r="CO8" s="284">
        <f t="shared" ref="CO8:CO22" si="56">SUM(CV8,DC8)</f>
        <v>37156</v>
      </c>
      <c r="CP8" s="284">
        <f t="shared" ref="CP8:CP22" si="57">SUM(CW8,DD8)</f>
        <v>0</v>
      </c>
      <c r="CQ8" s="284">
        <f t="shared" ref="CQ8:CQ22" si="58">SUM(CX8,DE8)</f>
        <v>13710</v>
      </c>
      <c r="CR8" s="284">
        <f t="shared" ref="CR8:CR22" si="59">SUM(CY8,DF8)</f>
        <v>0</v>
      </c>
      <c r="CS8" s="284">
        <f t="shared" ref="CS8:CS22" si="60">SUM(CZ8,DG8)</f>
        <v>0</v>
      </c>
      <c r="CT8" s="284">
        <f t="shared" si="31"/>
        <v>36452</v>
      </c>
      <c r="CU8" s="284">
        <f t="shared" si="32"/>
        <v>0</v>
      </c>
      <c r="CV8" s="284">
        <f t="shared" si="33"/>
        <v>36452</v>
      </c>
      <c r="CW8" s="284">
        <f t="shared" si="34"/>
        <v>0</v>
      </c>
      <c r="CX8" s="284">
        <f t="shared" si="35"/>
        <v>0</v>
      </c>
      <c r="CY8" s="284">
        <f t="shared" si="36"/>
        <v>0</v>
      </c>
      <c r="CZ8" s="284">
        <f t="shared" si="37"/>
        <v>0</v>
      </c>
      <c r="DA8" s="284">
        <f t="shared" si="38"/>
        <v>14414</v>
      </c>
      <c r="DB8" s="284">
        <f t="shared" ref="DB8:DB22" si="61">BL8</f>
        <v>0</v>
      </c>
      <c r="DC8" s="284">
        <f t="shared" ref="DC8:DC22" si="62">BM8</f>
        <v>704</v>
      </c>
      <c r="DD8" s="284">
        <f t="shared" ref="DD8:DD22" si="63">BN8</f>
        <v>0</v>
      </c>
      <c r="DE8" s="284">
        <f t="shared" ref="DE8:DE22" si="64">BO8</f>
        <v>13710</v>
      </c>
      <c r="DF8" s="284">
        <f t="shared" ref="DF8:DF22" si="65">BP8</f>
        <v>0</v>
      </c>
      <c r="DG8" s="284">
        <f t="shared" ref="DG8:DG22" si="66">BQ8</f>
        <v>0</v>
      </c>
      <c r="DH8" s="284">
        <v>0</v>
      </c>
      <c r="DI8" s="284">
        <f t="shared" si="40"/>
        <v>1</v>
      </c>
      <c r="DJ8" s="284">
        <v>1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56661</v>
      </c>
      <c r="E9" s="284">
        <f t="shared" si="1"/>
        <v>32202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26214</v>
      </c>
      <c r="K9" s="284">
        <v>10113</v>
      </c>
      <c r="L9" s="284">
        <v>16101</v>
      </c>
      <c r="M9" s="284">
        <v>0</v>
      </c>
      <c r="N9" s="284">
        <f t="shared" si="4"/>
        <v>389</v>
      </c>
      <c r="O9" s="284">
        <v>76</v>
      </c>
      <c r="P9" s="284">
        <v>313</v>
      </c>
      <c r="Q9" s="284">
        <v>0</v>
      </c>
      <c r="R9" s="284">
        <f t="shared" si="5"/>
        <v>5599</v>
      </c>
      <c r="S9" s="284">
        <v>789</v>
      </c>
      <c r="T9" s="284">
        <v>4810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0</v>
      </c>
      <c r="AA9" s="284">
        <v>0</v>
      </c>
      <c r="AB9" s="284">
        <v>0</v>
      </c>
      <c r="AC9" s="284">
        <v>0</v>
      </c>
      <c r="AD9" s="284">
        <f t="shared" si="8"/>
        <v>15445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15445</v>
      </c>
      <c r="AJ9" s="284">
        <v>0</v>
      </c>
      <c r="AK9" s="284">
        <v>0</v>
      </c>
      <c r="AL9" s="284">
        <v>15445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9014</v>
      </c>
      <c r="BD9" s="284">
        <f t="shared" si="16"/>
        <v>105</v>
      </c>
      <c r="BE9" s="284">
        <v>0</v>
      </c>
      <c r="BF9" s="284">
        <v>0</v>
      </c>
      <c r="BG9" s="284">
        <v>0</v>
      </c>
      <c r="BH9" s="284">
        <v>105</v>
      </c>
      <c r="BI9" s="284">
        <v>0</v>
      </c>
      <c r="BJ9" s="284">
        <v>0</v>
      </c>
      <c r="BK9" s="284">
        <f t="shared" si="18"/>
        <v>8909</v>
      </c>
      <c r="BL9" s="284">
        <v>0</v>
      </c>
      <c r="BM9" s="284">
        <v>2858</v>
      </c>
      <c r="BN9" s="284">
        <v>579</v>
      </c>
      <c r="BO9" s="284">
        <v>4625</v>
      </c>
      <c r="BP9" s="284">
        <v>0</v>
      </c>
      <c r="BQ9" s="284">
        <v>847</v>
      </c>
      <c r="BR9" s="284">
        <f t="shared" si="41"/>
        <v>32307</v>
      </c>
      <c r="BS9" s="284">
        <f t="shared" si="42"/>
        <v>0</v>
      </c>
      <c r="BT9" s="284">
        <f t="shared" si="43"/>
        <v>26214</v>
      </c>
      <c r="BU9" s="284">
        <f t="shared" si="44"/>
        <v>389</v>
      </c>
      <c r="BV9" s="284">
        <f t="shared" si="45"/>
        <v>5704</v>
      </c>
      <c r="BW9" s="284">
        <f t="shared" si="46"/>
        <v>0</v>
      </c>
      <c r="BX9" s="284">
        <f t="shared" si="47"/>
        <v>0</v>
      </c>
      <c r="BY9" s="284">
        <f t="shared" si="21"/>
        <v>32202</v>
      </c>
      <c r="BZ9" s="284">
        <f t="shared" si="22"/>
        <v>0</v>
      </c>
      <c r="CA9" s="284">
        <f t="shared" si="23"/>
        <v>26214</v>
      </c>
      <c r="CB9" s="284">
        <f t="shared" si="24"/>
        <v>389</v>
      </c>
      <c r="CC9" s="284">
        <f t="shared" si="25"/>
        <v>5599</v>
      </c>
      <c r="CD9" s="284">
        <f t="shared" si="26"/>
        <v>0</v>
      </c>
      <c r="CE9" s="284">
        <f t="shared" si="27"/>
        <v>0</v>
      </c>
      <c r="CF9" s="284">
        <f t="shared" si="28"/>
        <v>105</v>
      </c>
      <c r="CG9" s="284">
        <f t="shared" si="48"/>
        <v>0</v>
      </c>
      <c r="CH9" s="284">
        <f t="shared" si="49"/>
        <v>0</v>
      </c>
      <c r="CI9" s="284">
        <f t="shared" si="50"/>
        <v>0</v>
      </c>
      <c r="CJ9" s="284">
        <f t="shared" si="51"/>
        <v>105</v>
      </c>
      <c r="CK9" s="284">
        <f t="shared" si="52"/>
        <v>0</v>
      </c>
      <c r="CL9" s="284">
        <f t="shared" si="53"/>
        <v>0</v>
      </c>
      <c r="CM9" s="284">
        <f t="shared" si="54"/>
        <v>24354</v>
      </c>
      <c r="CN9" s="284">
        <f t="shared" si="55"/>
        <v>0</v>
      </c>
      <c r="CO9" s="284">
        <f t="shared" si="56"/>
        <v>18303</v>
      </c>
      <c r="CP9" s="284">
        <f t="shared" si="57"/>
        <v>579</v>
      </c>
      <c r="CQ9" s="284">
        <f t="shared" si="58"/>
        <v>4625</v>
      </c>
      <c r="CR9" s="284">
        <f t="shared" si="59"/>
        <v>0</v>
      </c>
      <c r="CS9" s="284">
        <f t="shared" si="60"/>
        <v>847</v>
      </c>
      <c r="CT9" s="284">
        <f t="shared" si="31"/>
        <v>15445</v>
      </c>
      <c r="CU9" s="284">
        <f t="shared" si="32"/>
        <v>0</v>
      </c>
      <c r="CV9" s="284">
        <f t="shared" si="33"/>
        <v>15445</v>
      </c>
      <c r="CW9" s="284">
        <f t="shared" si="34"/>
        <v>0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8909</v>
      </c>
      <c r="DB9" s="284">
        <f t="shared" si="61"/>
        <v>0</v>
      </c>
      <c r="DC9" s="284">
        <f t="shared" si="62"/>
        <v>2858</v>
      </c>
      <c r="DD9" s="284">
        <f t="shared" si="63"/>
        <v>579</v>
      </c>
      <c r="DE9" s="284">
        <f t="shared" si="64"/>
        <v>4625</v>
      </c>
      <c r="DF9" s="284">
        <f t="shared" si="65"/>
        <v>0</v>
      </c>
      <c r="DG9" s="284">
        <f t="shared" si="66"/>
        <v>847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15076</v>
      </c>
      <c r="E10" s="284">
        <f t="shared" si="1"/>
        <v>9995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6675</v>
      </c>
      <c r="K10" s="284">
        <v>0</v>
      </c>
      <c r="L10" s="284">
        <v>6675</v>
      </c>
      <c r="M10" s="284">
        <v>0</v>
      </c>
      <c r="N10" s="284">
        <f t="shared" si="4"/>
        <v>1686</v>
      </c>
      <c r="O10" s="284">
        <v>0</v>
      </c>
      <c r="P10" s="284">
        <v>1686</v>
      </c>
      <c r="Q10" s="284">
        <v>0</v>
      </c>
      <c r="R10" s="284">
        <f t="shared" si="5"/>
        <v>1634</v>
      </c>
      <c r="S10" s="284">
        <v>0</v>
      </c>
      <c r="T10" s="284">
        <v>1634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0</v>
      </c>
      <c r="AA10" s="284">
        <v>0</v>
      </c>
      <c r="AB10" s="284">
        <v>0</v>
      </c>
      <c r="AC10" s="284">
        <v>0</v>
      </c>
      <c r="AD10" s="284">
        <f t="shared" si="8"/>
        <v>3665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3102</v>
      </c>
      <c r="AJ10" s="284">
        <v>0</v>
      </c>
      <c r="AK10" s="284">
        <v>0</v>
      </c>
      <c r="AL10" s="284">
        <v>3102</v>
      </c>
      <c r="AM10" s="284">
        <f t="shared" si="11"/>
        <v>563</v>
      </c>
      <c r="AN10" s="284">
        <v>0</v>
      </c>
      <c r="AO10" s="284">
        <v>0</v>
      </c>
      <c r="AP10" s="284">
        <v>563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1416</v>
      </c>
      <c r="BD10" s="284">
        <f t="shared" si="16"/>
        <v>404</v>
      </c>
      <c r="BE10" s="284">
        <v>0</v>
      </c>
      <c r="BF10" s="284">
        <v>184</v>
      </c>
      <c r="BG10" s="284">
        <v>88</v>
      </c>
      <c r="BH10" s="284">
        <v>132</v>
      </c>
      <c r="BI10" s="284">
        <v>0</v>
      </c>
      <c r="BJ10" s="284">
        <v>0</v>
      </c>
      <c r="BK10" s="284">
        <f t="shared" si="18"/>
        <v>1012</v>
      </c>
      <c r="BL10" s="284">
        <v>0</v>
      </c>
      <c r="BM10" s="284">
        <v>0</v>
      </c>
      <c r="BN10" s="284">
        <v>0</v>
      </c>
      <c r="BO10" s="284">
        <v>1012</v>
      </c>
      <c r="BP10" s="284">
        <v>0</v>
      </c>
      <c r="BQ10" s="284">
        <v>0</v>
      </c>
      <c r="BR10" s="284">
        <f t="shared" si="41"/>
        <v>10399</v>
      </c>
      <c r="BS10" s="284">
        <f t="shared" si="42"/>
        <v>0</v>
      </c>
      <c r="BT10" s="284">
        <f t="shared" si="43"/>
        <v>6859</v>
      </c>
      <c r="BU10" s="284">
        <f t="shared" si="44"/>
        <v>1774</v>
      </c>
      <c r="BV10" s="284">
        <f t="shared" si="45"/>
        <v>1766</v>
      </c>
      <c r="BW10" s="284">
        <f t="shared" si="46"/>
        <v>0</v>
      </c>
      <c r="BX10" s="284">
        <f t="shared" si="47"/>
        <v>0</v>
      </c>
      <c r="BY10" s="284">
        <f t="shared" si="21"/>
        <v>9995</v>
      </c>
      <c r="BZ10" s="284">
        <f t="shared" si="22"/>
        <v>0</v>
      </c>
      <c r="CA10" s="284">
        <f t="shared" si="23"/>
        <v>6675</v>
      </c>
      <c r="CB10" s="284">
        <f t="shared" si="24"/>
        <v>1686</v>
      </c>
      <c r="CC10" s="284">
        <f t="shared" si="25"/>
        <v>1634</v>
      </c>
      <c r="CD10" s="284">
        <f t="shared" si="26"/>
        <v>0</v>
      </c>
      <c r="CE10" s="284">
        <f t="shared" si="27"/>
        <v>0</v>
      </c>
      <c r="CF10" s="284">
        <f t="shared" si="28"/>
        <v>404</v>
      </c>
      <c r="CG10" s="284">
        <f t="shared" si="48"/>
        <v>0</v>
      </c>
      <c r="CH10" s="284">
        <f t="shared" si="49"/>
        <v>184</v>
      </c>
      <c r="CI10" s="284">
        <f t="shared" si="50"/>
        <v>88</v>
      </c>
      <c r="CJ10" s="284">
        <f t="shared" si="51"/>
        <v>132</v>
      </c>
      <c r="CK10" s="284">
        <f t="shared" si="52"/>
        <v>0</v>
      </c>
      <c r="CL10" s="284">
        <f t="shared" si="53"/>
        <v>0</v>
      </c>
      <c r="CM10" s="284">
        <f t="shared" si="54"/>
        <v>4677</v>
      </c>
      <c r="CN10" s="284">
        <f t="shared" si="55"/>
        <v>0</v>
      </c>
      <c r="CO10" s="284">
        <f t="shared" si="56"/>
        <v>3102</v>
      </c>
      <c r="CP10" s="284">
        <f t="shared" si="57"/>
        <v>563</v>
      </c>
      <c r="CQ10" s="284">
        <f t="shared" si="58"/>
        <v>1012</v>
      </c>
      <c r="CR10" s="284">
        <f t="shared" si="59"/>
        <v>0</v>
      </c>
      <c r="CS10" s="284">
        <f t="shared" si="60"/>
        <v>0</v>
      </c>
      <c r="CT10" s="284">
        <f t="shared" si="31"/>
        <v>3665</v>
      </c>
      <c r="CU10" s="284">
        <f t="shared" si="32"/>
        <v>0</v>
      </c>
      <c r="CV10" s="284">
        <f t="shared" si="33"/>
        <v>3102</v>
      </c>
      <c r="CW10" s="284">
        <f t="shared" si="34"/>
        <v>563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1012</v>
      </c>
      <c r="DB10" s="284">
        <f t="shared" si="61"/>
        <v>0</v>
      </c>
      <c r="DC10" s="284">
        <f t="shared" si="62"/>
        <v>0</v>
      </c>
      <c r="DD10" s="284">
        <f t="shared" si="63"/>
        <v>0</v>
      </c>
      <c r="DE10" s="284">
        <f t="shared" si="64"/>
        <v>1012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16330</v>
      </c>
      <c r="E11" s="284">
        <f t="shared" si="1"/>
        <v>9191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7271</v>
      </c>
      <c r="K11" s="284">
        <v>0</v>
      </c>
      <c r="L11" s="284">
        <v>7271</v>
      </c>
      <c r="M11" s="284">
        <v>0</v>
      </c>
      <c r="N11" s="284">
        <f t="shared" si="4"/>
        <v>520</v>
      </c>
      <c r="O11" s="284">
        <v>0</v>
      </c>
      <c r="P11" s="284">
        <v>520</v>
      </c>
      <c r="Q11" s="284">
        <v>0</v>
      </c>
      <c r="R11" s="284">
        <f t="shared" si="5"/>
        <v>1400</v>
      </c>
      <c r="S11" s="284">
        <v>0</v>
      </c>
      <c r="T11" s="284">
        <v>1400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0</v>
      </c>
      <c r="AA11" s="284">
        <v>0</v>
      </c>
      <c r="AB11" s="284">
        <v>0</v>
      </c>
      <c r="AC11" s="284">
        <v>0</v>
      </c>
      <c r="AD11" s="284">
        <f t="shared" si="8"/>
        <v>4507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4073</v>
      </c>
      <c r="AJ11" s="284">
        <v>24</v>
      </c>
      <c r="AK11" s="284">
        <v>84</v>
      </c>
      <c r="AL11" s="284">
        <v>3965</v>
      </c>
      <c r="AM11" s="284">
        <f t="shared" si="11"/>
        <v>434</v>
      </c>
      <c r="AN11" s="284">
        <v>0</v>
      </c>
      <c r="AO11" s="284">
        <v>67</v>
      </c>
      <c r="AP11" s="284">
        <v>367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2632</v>
      </c>
      <c r="BD11" s="284">
        <f t="shared" si="16"/>
        <v>959</v>
      </c>
      <c r="BE11" s="284">
        <v>0</v>
      </c>
      <c r="BF11" s="284">
        <v>261</v>
      </c>
      <c r="BG11" s="284">
        <v>116</v>
      </c>
      <c r="BH11" s="284">
        <v>582</v>
      </c>
      <c r="BI11" s="284">
        <v>0</v>
      </c>
      <c r="BJ11" s="284">
        <v>0</v>
      </c>
      <c r="BK11" s="284">
        <f t="shared" si="18"/>
        <v>1673</v>
      </c>
      <c r="BL11" s="284">
        <v>0</v>
      </c>
      <c r="BM11" s="284">
        <v>96</v>
      </c>
      <c r="BN11" s="284">
        <v>343</v>
      </c>
      <c r="BO11" s="284">
        <v>1234</v>
      </c>
      <c r="BP11" s="284">
        <v>0</v>
      </c>
      <c r="BQ11" s="284">
        <v>0</v>
      </c>
      <c r="BR11" s="284">
        <f t="shared" si="41"/>
        <v>10150</v>
      </c>
      <c r="BS11" s="284">
        <f t="shared" si="42"/>
        <v>0</v>
      </c>
      <c r="BT11" s="284">
        <f t="shared" si="43"/>
        <v>7532</v>
      </c>
      <c r="BU11" s="284">
        <f t="shared" si="44"/>
        <v>636</v>
      </c>
      <c r="BV11" s="284">
        <f t="shared" si="45"/>
        <v>1982</v>
      </c>
      <c r="BW11" s="284">
        <f t="shared" si="46"/>
        <v>0</v>
      </c>
      <c r="BX11" s="284">
        <f t="shared" si="47"/>
        <v>0</v>
      </c>
      <c r="BY11" s="284">
        <f t="shared" si="21"/>
        <v>9191</v>
      </c>
      <c r="BZ11" s="284">
        <f t="shared" si="22"/>
        <v>0</v>
      </c>
      <c r="CA11" s="284">
        <f t="shared" si="23"/>
        <v>7271</v>
      </c>
      <c r="CB11" s="284">
        <f t="shared" si="24"/>
        <v>520</v>
      </c>
      <c r="CC11" s="284">
        <f t="shared" si="25"/>
        <v>1400</v>
      </c>
      <c r="CD11" s="284">
        <f t="shared" si="26"/>
        <v>0</v>
      </c>
      <c r="CE11" s="284">
        <f t="shared" si="27"/>
        <v>0</v>
      </c>
      <c r="CF11" s="284">
        <f t="shared" si="28"/>
        <v>959</v>
      </c>
      <c r="CG11" s="284">
        <f t="shared" si="48"/>
        <v>0</v>
      </c>
      <c r="CH11" s="284">
        <f t="shared" si="49"/>
        <v>261</v>
      </c>
      <c r="CI11" s="284">
        <f t="shared" si="50"/>
        <v>116</v>
      </c>
      <c r="CJ11" s="284">
        <f t="shared" si="51"/>
        <v>582</v>
      </c>
      <c r="CK11" s="284">
        <f t="shared" si="52"/>
        <v>0</v>
      </c>
      <c r="CL11" s="284">
        <f t="shared" si="53"/>
        <v>0</v>
      </c>
      <c r="CM11" s="284">
        <f t="shared" si="54"/>
        <v>6180</v>
      </c>
      <c r="CN11" s="284">
        <f t="shared" si="55"/>
        <v>0</v>
      </c>
      <c r="CO11" s="284">
        <f t="shared" si="56"/>
        <v>4169</v>
      </c>
      <c r="CP11" s="284">
        <f t="shared" si="57"/>
        <v>777</v>
      </c>
      <c r="CQ11" s="284">
        <f t="shared" si="58"/>
        <v>1234</v>
      </c>
      <c r="CR11" s="284">
        <f t="shared" si="59"/>
        <v>0</v>
      </c>
      <c r="CS11" s="284">
        <f t="shared" si="60"/>
        <v>0</v>
      </c>
      <c r="CT11" s="284">
        <f t="shared" si="31"/>
        <v>4507</v>
      </c>
      <c r="CU11" s="284">
        <f t="shared" si="32"/>
        <v>0</v>
      </c>
      <c r="CV11" s="284">
        <f t="shared" si="33"/>
        <v>4073</v>
      </c>
      <c r="CW11" s="284">
        <f t="shared" si="34"/>
        <v>434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1673</v>
      </c>
      <c r="DB11" s="284">
        <f t="shared" si="61"/>
        <v>0</v>
      </c>
      <c r="DC11" s="284">
        <f t="shared" si="62"/>
        <v>96</v>
      </c>
      <c r="DD11" s="284">
        <f t="shared" si="63"/>
        <v>343</v>
      </c>
      <c r="DE11" s="284">
        <f t="shared" si="64"/>
        <v>1234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14064</v>
      </c>
      <c r="E12" s="284">
        <f t="shared" si="1"/>
        <v>8467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6985</v>
      </c>
      <c r="K12" s="284">
        <v>0</v>
      </c>
      <c r="L12" s="284">
        <v>6985</v>
      </c>
      <c r="M12" s="284">
        <v>0</v>
      </c>
      <c r="N12" s="284">
        <f t="shared" si="4"/>
        <v>381</v>
      </c>
      <c r="O12" s="284">
        <v>0</v>
      </c>
      <c r="P12" s="284">
        <v>381</v>
      </c>
      <c r="Q12" s="284">
        <v>0</v>
      </c>
      <c r="R12" s="284">
        <f t="shared" si="5"/>
        <v>1101</v>
      </c>
      <c r="S12" s="284">
        <v>0</v>
      </c>
      <c r="T12" s="284">
        <v>1101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0</v>
      </c>
      <c r="AA12" s="284">
        <v>0</v>
      </c>
      <c r="AB12" s="284">
        <v>0</v>
      </c>
      <c r="AC12" s="284">
        <v>0</v>
      </c>
      <c r="AD12" s="284">
        <f t="shared" si="8"/>
        <v>2483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2483</v>
      </c>
      <c r="AJ12" s="284">
        <v>0</v>
      </c>
      <c r="AK12" s="284">
        <v>0</v>
      </c>
      <c r="AL12" s="284">
        <v>2483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3114</v>
      </c>
      <c r="BD12" s="284">
        <f t="shared" si="16"/>
        <v>1424</v>
      </c>
      <c r="BE12" s="284">
        <v>0</v>
      </c>
      <c r="BF12" s="284">
        <v>0</v>
      </c>
      <c r="BG12" s="284">
        <v>0</v>
      </c>
      <c r="BH12" s="284">
        <v>1424</v>
      </c>
      <c r="BI12" s="284">
        <v>0</v>
      </c>
      <c r="BJ12" s="284">
        <v>0</v>
      </c>
      <c r="BK12" s="284">
        <f t="shared" si="18"/>
        <v>1690</v>
      </c>
      <c r="BL12" s="284">
        <v>0</v>
      </c>
      <c r="BM12" s="284">
        <v>752</v>
      </c>
      <c r="BN12" s="284">
        <v>0</v>
      </c>
      <c r="BO12" s="284">
        <v>938</v>
      </c>
      <c r="BP12" s="284">
        <v>0</v>
      </c>
      <c r="BQ12" s="284">
        <v>0</v>
      </c>
      <c r="BR12" s="284">
        <f t="shared" si="41"/>
        <v>9891</v>
      </c>
      <c r="BS12" s="284">
        <f t="shared" si="42"/>
        <v>0</v>
      </c>
      <c r="BT12" s="284">
        <f t="shared" si="43"/>
        <v>6985</v>
      </c>
      <c r="BU12" s="284">
        <f t="shared" si="44"/>
        <v>381</v>
      </c>
      <c r="BV12" s="284">
        <f t="shared" si="45"/>
        <v>2525</v>
      </c>
      <c r="BW12" s="284">
        <f t="shared" si="46"/>
        <v>0</v>
      </c>
      <c r="BX12" s="284">
        <f t="shared" si="47"/>
        <v>0</v>
      </c>
      <c r="BY12" s="284">
        <f t="shared" si="21"/>
        <v>8467</v>
      </c>
      <c r="BZ12" s="284">
        <f t="shared" si="22"/>
        <v>0</v>
      </c>
      <c r="CA12" s="284">
        <f t="shared" si="23"/>
        <v>6985</v>
      </c>
      <c r="CB12" s="284">
        <f t="shared" si="24"/>
        <v>381</v>
      </c>
      <c r="CC12" s="284">
        <f t="shared" si="25"/>
        <v>1101</v>
      </c>
      <c r="CD12" s="284">
        <f t="shared" si="26"/>
        <v>0</v>
      </c>
      <c r="CE12" s="284">
        <f t="shared" si="27"/>
        <v>0</v>
      </c>
      <c r="CF12" s="284">
        <f t="shared" si="28"/>
        <v>1424</v>
      </c>
      <c r="CG12" s="284">
        <f t="shared" si="48"/>
        <v>0</v>
      </c>
      <c r="CH12" s="284">
        <f t="shared" si="49"/>
        <v>0</v>
      </c>
      <c r="CI12" s="284">
        <f t="shared" si="50"/>
        <v>0</v>
      </c>
      <c r="CJ12" s="284">
        <f t="shared" si="51"/>
        <v>1424</v>
      </c>
      <c r="CK12" s="284">
        <f t="shared" si="52"/>
        <v>0</v>
      </c>
      <c r="CL12" s="284">
        <f t="shared" si="53"/>
        <v>0</v>
      </c>
      <c r="CM12" s="284">
        <f t="shared" si="54"/>
        <v>4173</v>
      </c>
      <c r="CN12" s="284">
        <f t="shared" si="55"/>
        <v>0</v>
      </c>
      <c r="CO12" s="284">
        <f t="shared" si="56"/>
        <v>3235</v>
      </c>
      <c r="CP12" s="284">
        <f t="shared" si="57"/>
        <v>0</v>
      </c>
      <c r="CQ12" s="284">
        <f t="shared" si="58"/>
        <v>938</v>
      </c>
      <c r="CR12" s="284">
        <f t="shared" si="59"/>
        <v>0</v>
      </c>
      <c r="CS12" s="284">
        <f t="shared" si="60"/>
        <v>0</v>
      </c>
      <c r="CT12" s="284">
        <f t="shared" si="31"/>
        <v>2483</v>
      </c>
      <c r="CU12" s="284">
        <f t="shared" si="32"/>
        <v>0</v>
      </c>
      <c r="CV12" s="284">
        <f t="shared" si="33"/>
        <v>2483</v>
      </c>
      <c r="CW12" s="284">
        <f t="shared" si="34"/>
        <v>0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1690</v>
      </c>
      <c r="DB12" s="284">
        <f t="shared" si="61"/>
        <v>0</v>
      </c>
      <c r="DC12" s="284">
        <f t="shared" si="62"/>
        <v>752</v>
      </c>
      <c r="DD12" s="284">
        <f t="shared" si="63"/>
        <v>0</v>
      </c>
      <c r="DE12" s="284">
        <f t="shared" si="64"/>
        <v>938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15</v>
      </c>
      <c r="DJ12" s="284">
        <v>0</v>
      </c>
      <c r="DK12" s="284">
        <v>15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14429</v>
      </c>
      <c r="E13" s="284">
        <f t="shared" si="1"/>
        <v>9558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6786</v>
      </c>
      <c r="K13" s="284">
        <v>0</v>
      </c>
      <c r="L13" s="284">
        <v>6786</v>
      </c>
      <c r="M13" s="284">
        <v>0</v>
      </c>
      <c r="N13" s="284">
        <f t="shared" si="4"/>
        <v>1729</v>
      </c>
      <c r="O13" s="284">
        <v>0</v>
      </c>
      <c r="P13" s="284">
        <v>1729</v>
      </c>
      <c r="Q13" s="284">
        <v>0</v>
      </c>
      <c r="R13" s="284">
        <f t="shared" si="5"/>
        <v>1043</v>
      </c>
      <c r="S13" s="284">
        <v>0</v>
      </c>
      <c r="T13" s="284">
        <v>1043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0</v>
      </c>
      <c r="AA13" s="284">
        <v>0</v>
      </c>
      <c r="AB13" s="284">
        <v>0</v>
      </c>
      <c r="AC13" s="284">
        <v>0</v>
      </c>
      <c r="AD13" s="284">
        <f t="shared" si="8"/>
        <v>2748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2247</v>
      </c>
      <c r="AJ13" s="284">
        <v>0</v>
      </c>
      <c r="AK13" s="284">
        <v>2247</v>
      </c>
      <c r="AL13" s="284">
        <v>0</v>
      </c>
      <c r="AM13" s="284">
        <f t="shared" si="11"/>
        <v>501</v>
      </c>
      <c r="AN13" s="284">
        <v>0</v>
      </c>
      <c r="AO13" s="284">
        <v>501</v>
      </c>
      <c r="AP13" s="284">
        <v>0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2123</v>
      </c>
      <c r="BD13" s="284">
        <f t="shared" si="16"/>
        <v>936</v>
      </c>
      <c r="BE13" s="284">
        <v>0</v>
      </c>
      <c r="BF13" s="284">
        <v>686</v>
      </c>
      <c r="BG13" s="284">
        <v>193</v>
      </c>
      <c r="BH13" s="284">
        <v>57</v>
      </c>
      <c r="BI13" s="284">
        <v>0</v>
      </c>
      <c r="BJ13" s="284">
        <v>0</v>
      </c>
      <c r="BK13" s="284">
        <f t="shared" si="18"/>
        <v>1187</v>
      </c>
      <c r="BL13" s="284">
        <v>0</v>
      </c>
      <c r="BM13" s="284">
        <v>0</v>
      </c>
      <c r="BN13" s="284">
        <v>0</v>
      </c>
      <c r="BO13" s="284">
        <v>1187</v>
      </c>
      <c r="BP13" s="284">
        <v>0</v>
      </c>
      <c r="BQ13" s="284">
        <v>0</v>
      </c>
      <c r="BR13" s="284">
        <f t="shared" si="41"/>
        <v>10494</v>
      </c>
      <c r="BS13" s="284">
        <f t="shared" si="42"/>
        <v>0</v>
      </c>
      <c r="BT13" s="284">
        <f t="shared" si="43"/>
        <v>7472</v>
      </c>
      <c r="BU13" s="284">
        <f t="shared" si="44"/>
        <v>1922</v>
      </c>
      <c r="BV13" s="284">
        <f t="shared" si="45"/>
        <v>1100</v>
      </c>
      <c r="BW13" s="284">
        <f t="shared" si="46"/>
        <v>0</v>
      </c>
      <c r="BX13" s="284">
        <f t="shared" si="47"/>
        <v>0</v>
      </c>
      <c r="BY13" s="284">
        <f t="shared" si="21"/>
        <v>9558</v>
      </c>
      <c r="BZ13" s="284">
        <f t="shared" si="22"/>
        <v>0</v>
      </c>
      <c r="CA13" s="284">
        <f t="shared" si="23"/>
        <v>6786</v>
      </c>
      <c r="CB13" s="284">
        <f t="shared" si="24"/>
        <v>1729</v>
      </c>
      <c r="CC13" s="284">
        <f t="shared" si="25"/>
        <v>1043</v>
      </c>
      <c r="CD13" s="284">
        <f t="shared" si="26"/>
        <v>0</v>
      </c>
      <c r="CE13" s="284">
        <f t="shared" si="27"/>
        <v>0</v>
      </c>
      <c r="CF13" s="284">
        <f t="shared" si="28"/>
        <v>936</v>
      </c>
      <c r="CG13" s="284">
        <f t="shared" si="48"/>
        <v>0</v>
      </c>
      <c r="CH13" s="284">
        <f t="shared" si="49"/>
        <v>686</v>
      </c>
      <c r="CI13" s="284">
        <f t="shared" si="50"/>
        <v>193</v>
      </c>
      <c r="CJ13" s="284">
        <f t="shared" si="51"/>
        <v>57</v>
      </c>
      <c r="CK13" s="284">
        <f t="shared" si="52"/>
        <v>0</v>
      </c>
      <c r="CL13" s="284">
        <f t="shared" si="53"/>
        <v>0</v>
      </c>
      <c r="CM13" s="284">
        <f t="shared" si="54"/>
        <v>3935</v>
      </c>
      <c r="CN13" s="284">
        <f t="shared" si="55"/>
        <v>0</v>
      </c>
      <c r="CO13" s="284">
        <f t="shared" si="56"/>
        <v>2247</v>
      </c>
      <c r="CP13" s="284">
        <f t="shared" si="57"/>
        <v>501</v>
      </c>
      <c r="CQ13" s="284">
        <f t="shared" si="58"/>
        <v>1187</v>
      </c>
      <c r="CR13" s="284">
        <f t="shared" si="59"/>
        <v>0</v>
      </c>
      <c r="CS13" s="284">
        <f t="shared" si="60"/>
        <v>0</v>
      </c>
      <c r="CT13" s="284">
        <f t="shared" si="31"/>
        <v>2748</v>
      </c>
      <c r="CU13" s="284">
        <f t="shared" si="32"/>
        <v>0</v>
      </c>
      <c r="CV13" s="284">
        <f t="shared" si="33"/>
        <v>2247</v>
      </c>
      <c r="CW13" s="284">
        <f t="shared" si="34"/>
        <v>501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1187</v>
      </c>
      <c r="DB13" s="284">
        <f t="shared" si="61"/>
        <v>0</v>
      </c>
      <c r="DC13" s="284">
        <f t="shared" si="62"/>
        <v>0</v>
      </c>
      <c r="DD13" s="284">
        <f t="shared" si="63"/>
        <v>0</v>
      </c>
      <c r="DE13" s="284">
        <f t="shared" si="64"/>
        <v>1187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17071</v>
      </c>
      <c r="E14" s="284">
        <f t="shared" si="1"/>
        <v>8124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7587</v>
      </c>
      <c r="K14" s="284">
        <v>0</v>
      </c>
      <c r="L14" s="284">
        <v>7587</v>
      </c>
      <c r="M14" s="284">
        <v>0</v>
      </c>
      <c r="N14" s="284">
        <f t="shared" si="4"/>
        <v>101</v>
      </c>
      <c r="O14" s="284">
        <v>0</v>
      </c>
      <c r="P14" s="284">
        <v>101</v>
      </c>
      <c r="Q14" s="284">
        <v>0</v>
      </c>
      <c r="R14" s="284">
        <f t="shared" si="5"/>
        <v>422</v>
      </c>
      <c r="S14" s="284">
        <v>0</v>
      </c>
      <c r="T14" s="284">
        <v>422</v>
      </c>
      <c r="U14" s="284">
        <v>0</v>
      </c>
      <c r="V14" s="284">
        <f t="shared" si="6"/>
        <v>14</v>
      </c>
      <c r="W14" s="284">
        <v>0</v>
      </c>
      <c r="X14" s="284">
        <v>14</v>
      </c>
      <c r="Y14" s="284">
        <v>0</v>
      </c>
      <c r="Z14" s="284">
        <f t="shared" si="7"/>
        <v>0</v>
      </c>
      <c r="AA14" s="284">
        <v>0</v>
      </c>
      <c r="AB14" s="284">
        <v>0</v>
      </c>
      <c r="AC14" s="284">
        <v>0</v>
      </c>
      <c r="AD14" s="284">
        <f t="shared" si="8"/>
        <v>3647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3647</v>
      </c>
      <c r="AJ14" s="284">
        <v>0</v>
      </c>
      <c r="AK14" s="284">
        <v>0</v>
      </c>
      <c r="AL14" s="284">
        <v>3647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5300</v>
      </c>
      <c r="BD14" s="284">
        <f t="shared" si="16"/>
        <v>2649</v>
      </c>
      <c r="BE14" s="284">
        <v>0</v>
      </c>
      <c r="BF14" s="284">
        <v>144</v>
      </c>
      <c r="BG14" s="284">
        <v>84</v>
      </c>
      <c r="BH14" s="284">
        <v>582</v>
      </c>
      <c r="BI14" s="284">
        <v>0</v>
      </c>
      <c r="BJ14" s="284">
        <v>1839</v>
      </c>
      <c r="BK14" s="284">
        <f t="shared" si="18"/>
        <v>2651</v>
      </c>
      <c r="BL14" s="284">
        <v>0</v>
      </c>
      <c r="BM14" s="284">
        <v>80</v>
      </c>
      <c r="BN14" s="284">
        <v>3</v>
      </c>
      <c r="BO14" s="284">
        <v>2483</v>
      </c>
      <c r="BP14" s="284">
        <v>0</v>
      </c>
      <c r="BQ14" s="284">
        <v>85</v>
      </c>
      <c r="BR14" s="284">
        <f t="shared" si="41"/>
        <v>10773</v>
      </c>
      <c r="BS14" s="284">
        <f t="shared" si="42"/>
        <v>0</v>
      </c>
      <c r="BT14" s="284">
        <f t="shared" si="43"/>
        <v>7731</v>
      </c>
      <c r="BU14" s="284">
        <f t="shared" si="44"/>
        <v>185</v>
      </c>
      <c r="BV14" s="284">
        <f t="shared" si="45"/>
        <v>1004</v>
      </c>
      <c r="BW14" s="284">
        <f t="shared" si="46"/>
        <v>14</v>
      </c>
      <c r="BX14" s="284">
        <f t="shared" si="47"/>
        <v>1839</v>
      </c>
      <c r="BY14" s="284">
        <f t="shared" si="21"/>
        <v>8124</v>
      </c>
      <c r="BZ14" s="284">
        <f t="shared" si="22"/>
        <v>0</v>
      </c>
      <c r="CA14" s="284">
        <f t="shared" si="23"/>
        <v>7587</v>
      </c>
      <c r="CB14" s="284">
        <f t="shared" si="24"/>
        <v>101</v>
      </c>
      <c r="CC14" s="284">
        <f t="shared" si="25"/>
        <v>422</v>
      </c>
      <c r="CD14" s="284">
        <f t="shared" si="26"/>
        <v>14</v>
      </c>
      <c r="CE14" s="284">
        <f t="shared" si="27"/>
        <v>0</v>
      </c>
      <c r="CF14" s="284">
        <f t="shared" si="28"/>
        <v>2649</v>
      </c>
      <c r="CG14" s="284">
        <f t="shared" si="48"/>
        <v>0</v>
      </c>
      <c r="CH14" s="284">
        <f t="shared" si="49"/>
        <v>144</v>
      </c>
      <c r="CI14" s="284">
        <f t="shared" si="50"/>
        <v>84</v>
      </c>
      <c r="CJ14" s="284">
        <f t="shared" si="51"/>
        <v>582</v>
      </c>
      <c r="CK14" s="284">
        <f t="shared" si="52"/>
        <v>0</v>
      </c>
      <c r="CL14" s="284">
        <f t="shared" si="53"/>
        <v>1839</v>
      </c>
      <c r="CM14" s="284">
        <f t="shared" si="54"/>
        <v>6298</v>
      </c>
      <c r="CN14" s="284">
        <f t="shared" si="55"/>
        <v>0</v>
      </c>
      <c r="CO14" s="284">
        <f t="shared" si="56"/>
        <v>3727</v>
      </c>
      <c r="CP14" s="284">
        <f t="shared" si="57"/>
        <v>3</v>
      </c>
      <c r="CQ14" s="284">
        <f t="shared" si="58"/>
        <v>2483</v>
      </c>
      <c r="CR14" s="284">
        <f t="shared" si="59"/>
        <v>0</v>
      </c>
      <c r="CS14" s="284">
        <f t="shared" si="60"/>
        <v>85</v>
      </c>
      <c r="CT14" s="284">
        <f t="shared" si="31"/>
        <v>3647</v>
      </c>
      <c r="CU14" s="284">
        <f t="shared" si="32"/>
        <v>0</v>
      </c>
      <c r="CV14" s="284">
        <f t="shared" si="33"/>
        <v>3647</v>
      </c>
      <c r="CW14" s="284">
        <f t="shared" si="34"/>
        <v>0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2651</v>
      </c>
      <c r="DB14" s="284">
        <f t="shared" si="61"/>
        <v>0</v>
      </c>
      <c r="DC14" s="284">
        <f t="shared" si="62"/>
        <v>80</v>
      </c>
      <c r="DD14" s="284">
        <f t="shared" si="63"/>
        <v>3</v>
      </c>
      <c r="DE14" s="284">
        <f t="shared" si="64"/>
        <v>2483</v>
      </c>
      <c r="DF14" s="284">
        <f t="shared" si="65"/>
        <v>0</v>
      </c>
      <c r="DG14" s="284">
        <f t="shared" si="66"/>
        <v>85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9388</v>
      </c>
      <c r="E15" s="284">
        <f t="shared" si="1"/>
        <v>4988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4351</v>
      </c>
      <c r="K15" s="284">
        <v>0</v>
      </c>
      <c r="L15" s="284">
        <v>4351</v>
      </c>
      <c r="M15" s="284">
        <v>0</v>
      </c>
      <c r="N15" s="284">
        <f t="shared" si="4"/>
        <v>299</v>
      </c>
      <c r="O15" s="284">
        <v>0</v>
      </c>
      <c r="P15" s="284">
        <v>299</v>
      </c>
      <c r="Q15" s="284">
        <v>0</v>
      </c>
      <c r="R15" s="284">
        <f t="shared" si="5"/>
        <v>322</v>
      </c>
      <c r="S15" s="284">
        <v>0</v>
      </c>
      <c r="T15" s="284">
        <v>322</v>
      </c>
      <c r="U15" s="284">
        <v>0</v>
      </c>
      <c r="V15" s="284">
        <f t="shared" si="6"/>
        <v>16</v>
      </c>
      <c r="W15" s="284">
        <v>0</v>
      </c>
      <c r="X15" s="284">
        <v>16</v>
      </c>
      <c r="Y15" s="284">
        <v>0</v>
      </c>
      <c r="Z15" s="284">
        <f t="shared" si="7"/>
        <v>0</v>
      </c>
      <c r="AA15" s="284">
        <v>0</v>
      </c>
      <c r="AB15" s="284">
        <v>0</v>
      </c>
      <c r="AC15" s="284">
        <v>0</v>
      </c>
      <c r="AD15" s="284">
        <f t="shared" si="8"/>
        <v>2390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2390</v>
      </c>
      <c r="AJ15" s="284">
        <v>0</v>
      </c>
      <c r="AK15" s="284">
        <v>2</v>
      </c>
      <c r="AL15" s="284">
        <v>2388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2010</v>
      </c>
      <c r="BD15" s="284">
        <f t="shared" si="16"/>
        <v>1530</v>
      </c>
      <c r="BE15" s="284">
        <v>0</v>
      </c>
      <c r="BF15" s="284">
        <v>1169</v>
      </c>
      <c r="BG15" s="284">
        <v>299</v>
      </c>
      <c r="BH15" s="284">
        <v>62</v>
      </c>
      <c r="BI15" s="284">
        <v>0</v>
      </c>
      <c r="BJ15" s="284">
        <v>0</v>
      </c>
      <c r="BK15" s="284">
        <f t="shared" si="18"/>
        <v>480</v>
      </c>
      <c r="BL15" s="284">
        <v>0</v>
      </c>
      <c r="BM15" s="284">
        <v>37</v>
      </c>
      <c r="BN15" s="284">
        <v>340</v>
      </c>
      <c r="BO15" s="284">
        <v>103</v>
      </c>
      <c r="BP15" s="284">
        <v>0</v>
      </c>
      <c r="BQ15" s="284">
        <v>0</v>
      </c>
      <c r="BR15" s="284">
        <f t="shared" si="41"/>
        <v>6518</v>
      </c>
      <c r="BS15" s="284">
        <f t="shared" si="42"/>
        <v>0</v>
      </c>
      <c r="BT15" s="284">
        <f t="shared" si="43"/>
        <v>5520</v>
      </c>
      <c r="BU15" s="284">
        <f t="shared" si="44"/>
        <v>598</v>
      </c>
      <c r="BV15" s="284">
        <f t="shared" si="45"/>
        <v>384</v>
      </c>
      <c r="BW15" s="284">
        <f t="shared" si="46"/>
        <v>16</v>
      </c>
      <c r="BX15" s="284">
        <f t="shared" si="47"/>
        <v>0</v>
      </c>
      <c r="BY15" s="284">
        <f t="shared" si="21"/>
        <v>4988</v>
      </c>
      <c r="BZ15" s="284">
        <f t="shared" si="22"/>
        <v>0</v>
      </c>
      <c r="CA15" s="284">
        <f t="shared" si="23"/>
        <v>4351</v>
      </c>
      <c r="CB15" s="284">
        <f t="shared" si="24"/>
        <v>299</v>
      </c>
      <c r="CC15" s="284">
        <f t="shared" si="25"/>
        <v>322</v>
      </c>
      <c r="CD15" s="284">
        <f t="shared" si="26"/>
        <v>16</v>
      </c>
      <c r="CE15" s="284">
        <f t="shared" si="27"/>
        <v>0</v>
      </c>
      <c r="CF15" s="284">
        <f t="shared" si="28"/>
        <v>1530</v>
      </c>
      <c r="CG15" s="284">
        <f t="shared" si="48"/>
        <v>0</v>
      </c>
      <c r="CH15" s="284">
        <f t="shared" si="49"/>
        <v>1169</v>
      </c>
      <c r="CI15" s="284">
        <f t="shared" si="50"/>
        <v>299</v>
      </c>
      <c r="CJ15" s="284">
        <f t="shared" si="51"/>
        <v>62</v>
      </c>
      <c r="CK15" s="284">
        <f t="shared" si="52"/>
        <v>0</v>
      </c>
      <c r="CL15" s="284">
        <f t="shared" si="53"/>
        <v>0</v>
      </c>
      <c r="CM15" s="284">
        <f t="shared" si="54"/>
        <v>2870</v>
      </c>
      <c r="CN15" s="284">
        <f t="shared" si="55"/>
        <v>0</v>
      </c>
      <c r="CO15" s="284">
        <f t="shared" si="56"/>
        <v>2427</v>
      </c>
      <c r="CP15" s="284">
        <f t="shared" si="57"/>
        <v>340</v>
      </c>
      <c r="CQ15" s="284">
        <f t="shared" si="58"/>
        <v>103</v>
      </c>
      <c r="CR15" s="284">
        <f t="shared" si="59"/>
        <v>0</v>
      </c>
      <c r="CS15" s="284">
        <f t="shared" si="60"/>
        <v>0</v>
      </c>
      <c r="CT15" s="284">
        <f t="shared" si="31"/>
        <v>2390</v>
      </c>
      <c r="CU15" s="284">
        <f t="shared" si="32"/>
        <v>0</v>
      </c>
      <c r="CV15" s="284">
        <f t="shared" si="33"/>
        <v>2390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480</v>
      </c>
      <c r="DB15" s="284">
        <f t="shared" si="61"/>
        <v>0</v>
      </c>
      <c r="DC15" s="284">
        <f t="shared" si="62"/>
        <v>37</v>
      </c>
      <c r="DD15" s="284">
        <f t="shared" si="63"/>
        <v>340</v>
      </c>
      <c r="DE15" s="284">
        <f t="shared" si="64"/>
        <v>103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16596</v>
      </c>
      <c r="E16" s="284">
        <f t="shared" si="1"/>
        <v>8344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7550</v>
      </c>
      <c r="K16" s="284">
        <v>0</v>
      </c>
      <c r="L16" s="284">
        <v>7550</v>
      </c>
      <c r="M16" s="284">
        <v>0</v>
      </c>
      <c r="N16" s="284">
        <f t="shared" si="4"/>
        <v>262</v>
      </c>
      <c r="O16" s="284">
        <v>0</v>
      </c>
      <c r="P16" s="284">
        <v>262</v>
      </c>
      <c r="Q16" s="284">
        <v>0</v>
      </c>
      <c r="R16" s="284">
        <f t="shared" si="5"/>
        <v>525</v>
      </c>
      <c r="S16" s="284">
        <v>0</v>
      </c>
      <c r="T16" s="284">
        <v>525</v>
      </c>
      <c r="U16" s="284">
        <v>0</v>
      </c>
      <c r="V16" s="284">
        <f t="shared" si="6"/>
        <v>7</v>
      </c>
      <c r="W16" s="284">
        <v>0</v>
      </c>
      <c r="X16" s="284">
        <v>7</v>
      </c>
      <c r="Y16" s="284">
        <v>0</v>
      </c>
      <c r="Z16" s="284">
        <f t="shared" si="7"/>
        <v>0</v>
      </c>
      <c r="AA16" s="284">
        <v>0</v>
      </c>
      <c r="AB16" s="284">
        <v>0</v>
      </c>
      <c r="AC16" s="284">
        <v>0</v>
      </c>
      <c r="AD16" s="284">
        <f t="shared" si="8"/>
        <v>2766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2760</v>
      </c>
      <c r="AJ16" s="284">
        <v>0</v>
      </c>
      <c r="AK16" s="284">
        <v>0</v>
      </c>
      <c r="AL16" s="284">
        <v>2760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6</v>
      </c>
      <c r="AR16" s="284">
        <v>0</v>
      </c>
      <c r="AS16" s="284">
        <v>0</v>
      </c>
      <c r="AT16" s="284">
        <v>6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5486</v>
      </c>
      <c r="BD16" s="284">
        <f t="shared" si="16"/>
        <v>2859</v>
      </c>
      <c r="BE16" s="284">
        <v>0</v>
      </c>
      <c r="BF16" s="284">
        <v>549</v>
      </c>
      <c r="BG16" s="284">
        <v>297</v>
      </c>
      <c r="BH16" s="284">
        <v>1314</v>
      </c>
      <c r="BI16" s="284">
        <v>0</v>
      </c>
      <c r="BJ16" s="284">
        <v>699</v>
      </c>
      <c r="BK16" s="284">
        <f t="shared" si="18"/>
        <v>2627</v>
      </c>
      <c r="BL16" s="284">
        <v>0</v>
      </c>
      <c r="BM16" s="284">
        <v>109</v>
      </c>
      <c r="BN16" s="284">
        <v>9</v>
      </c>
      <c r="BO16" s="284">
        <v>2490</v>
      </c>
      <c r="BP16" s="284">
        <v>0</v>
      </c>
      <c r="BQ16" s="284">
        <v>19</v>
      </c>
      <c r="BR16" s="284">
        <f t="shared" si="41"/>
        <v>11203</v>
      </c>
      <c r="BS16" s="284">
        <f t="shared" si="42"/>
        <v>0</v>
      </c>
      <c r="BT16" s="284">
        <f t="shared" si="43"/>
        <v>8099</v>
      </c>
      <c r="BU16" s="284">
        <f t="shared" si="44"/>
        <v>559</v>
      </c>
      <c r="BV16" s="284">
        <f t="shared" si="45"/>
        <v>1839</v>
      </c>
      <c r="BW16" s="284">
        <f t="shared" si="46"/>
        <v>7</v>
      </c>
      <c r="BX16" s="284">
        <f t="shared" si="47"/>
        <v>699</v>
      </c>
      <c r="BY16" s="284">
        <f t="shared" si="21"/>
        <v>8344</v>
      </c>
      <c r="BZ16" s="284">
        <f t="shared" si="22"/>
        <v>0</v>
      </c>
      <c r="CA16" s="284">
        <f t="shared" si="23"/>
        <v>7550</v>
      </c>
      <c r="CB16" s="284">
        <f t="shared" si="24"/>
        <v>262</v>
      </c>
      <c r="CC16" s="284">
        <f t="shared" si="25"/>
        <v>525</v>
      </c>
      <c r="CD16" s="284">
        <f t="shared" si="26"/>
        <v>7</v>
      </c>
      <c r="CE16" s="284">
        <f t="shared" si="27"/>
        <v>0</v>
      </c>
      <c r="CF16" s="284">
        <f t="shared" si="28"/>
        <v>2859</v>
      </c>
      <c r="CG16" s="284">
        <f t="shared" si="48"/>
        <v>0</v>
      </c>
      <c r="CH16" s="284">
        <f t="shared" si="49"/>
        <v>549</v>
      </c>
      <c r="CI16" s="284">
        <f t="shared" si="50"/>
        <v>297</v>
      </c>
      <c r="CJ16" s="284">
        <f t="shared" si="51"/>
        <v>1314</v>
      </c>
      <c r="CK16" s="284">
        <f t="shared" si="52"/>
        <v>0</v>
      </c>
      <c r="CL16" s="284">
        <f t="shared" si="53"/>
        <v>699</v>
      </c>
      <c r="CM16" s="284">
        <f t="shared" si="54"/>
        <v>5393</v>
      </c>
      <c r="CN16" s="284">
        <f t="shared" si="55"/>
        <v>0</v>
      </c>
      <c r="CO16" s="284">
        <f t="shared" si="56"/>
        <v>2869</v>
      </c>
      <c r="CP16" s="284">
        <f t="shared" si="57"/>
        <v>9</v>
      </c>
      <c r="CQ16" s="284">
        <f t="shared" si="58"/>
        <v>2496</v>
      </c>
      <c r="CR16" s="284">
        <f t="shared" si="59"/>
        <v>0</v>
      </c>
      <c r="CS16" s="284">
        <f t="shared" si="60"/>
        <v>19</v>
      </c>
      <c r="CT16" s="284">
        <f t="shared" si="31"/>
        <v>2766</v>
      </c>
      <c r="CU16" s="284">
        <f t="shared" si="32"/>
        <v>0</v>
      </c>
      <c r="CV16" s="284">
        <f t="shared" si="33"/>
        <v>2760</v>
      </c>
      <c r="CW16" s="284">
        <f t="shared" si="34"/>
        <v>0</v>
      </c>
      <c r="CX16" s="284">
        <f t="shared" si="35"/>
        <v>6</v>
      </c>
      <c r="CY16" s="284">
        <f t="shared" si="36"/>
        <v>0</v>
      </c>
      <c r="CZ16" s="284">
        <f t="shared" si="37"/>
        <v>0</v>
      </c>
      <c r="DA16" s="284">
        <f t="shared" si="38"/>
        <v>2627</v>
      </c>
      <c r="DB16" s="284">
        <f t="shared" si="61"/>
        <v>0</v>
      </c>
      <c r="DC16" s="284">
        <f t="shared" si="62"/>
        <v>109</v>
      </c>
      <c r="DD16" s="284">
        <f t="shared" si="63"/>
        <v>9</v>
      </c>
      <c r="DE16" s="284">
        <f t="shared" si="64"/>
        <v>2490</v>
      </c>
      <c r="DF16" s="284">
        <f t="shared" si="65"/>
        <v>0</v>
      </c>
      <c r="DG16" s="284">
        <f t="shared" si="66"/>
        <v>19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34391</v>
      </c>
      <c r="E17" s="284">
        <f t="shared" si="1"/>
        <v>17950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15683</v>
      </c>
      <c r="K17" s="284">
        <v>0</v>
      </c>
      <c r="L17" s="284">
        <v>15683</v>
      </c>
      <c r="M17" s="284">
        <v>0</v>
      </c>
      <c r="N17" s="284">
        <f t="shared" si="4"/>
        <v>1330</v>
      </c>
      <c r="O17" s="284">
        <v>0</v>
      </c>
      <c r="P17" s="284">
        <v>1330</v>
      </c>
      <c r="Q17" s="284">
        <v>0</v>
      </c>
      <c r="R17" s="284">
        <f t="shared" si="5"/>
        <v>937</v>
      </c>
      <c r="S17" s="284">
        <v>0</v>
      </c>
      <c r="T17" s="284">
        <v>937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0</v>
      </c>
      <c r="AA17" s="284">
        <v>0</v>
      </c>
      <c r="AB17" s="284">
        <v>0</v>
      </c>
      <c r="AC17" s="284">
        <v>0</v>
      </c>
      <c r="AD17" s="284">
        <f t="shared" si="8"/>
        <v>0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0</v>
      </c>
      <c r="AJ17" s="284">
        <v>0</v>
      </c>
      <c r="AK17" s="284">
        <v>0</v>
      </c>
      <c r="AL17" s="284">
        <v>0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16441</v>
      </c>
      <c r="BD17" s="284">
        <f t="shared" si="16"/>
        <v>1549</v>
      </c>
      <c r="BE17" s="284">
        <v>0</v>
      </c>
      <c r="BF17" s="284">
        <v>1174</v>
      </c>
      <c r="BG17" s="284">
        <v>160</v>
      </c>
      <c r="BH17" s="284">
        <v>111</v>
      </c>
      <c r="BI17" s="284">
        <v>104</v>
      </c>
      <c r="BJ17" s="284">
        <v>0</v>
      </c>
      <c r="BK17" s="284">
        <f t="shared" si="18"/>
        <v>14892</v>
      </c>
      <c r="BL17" s="284">
        <v>0</v>
      </c>
      <c r="BM17" s="284">
        <v>9962</v>
      </c>
      <c r="BN17" s="284">
        <v>440</v>
      </c>
      <c r="BO17" s="284">
        <v>4482</v>
      </c>
      <c r="BP17" s="284">
        <v>8</v>
      </c>
      <c r="BQ17" s="284">
        <v>0</v>
      </c>
      <c r="BR17" s="284">
        <f t="shared" si="41"/>
        <v>19499</v>
      </c>
      <c r="BS17" s="284">
        <f t="shared" si="42"/>
        <v>0</v>
      </c>
      <c r="BT17" s="284">
        <f t="shared" si="43"/>
        <v>16857</v>
      </c>
      <c r="BU17" s="284">
        <f t="shared" si="44"/>
        <v>1490</v>
      </c>
      <c r="BV17" s="284">
        <f t="shared" si="45"/>
        <v>1048</v>
      </c>
      <c r="BW17" s="284">
        <f t="shared" si="46"/>
        <v>104</v>
      </c>
      <c r="BX17" s="284">
        <f t="shared" si="47"/>
        <v>0</v>
      </c>
      <c r="BY17" s="284">
        <f t="shared" si="21"/>
        <v>17950</v>
      </c>
      <c r="BZ17" s="284">
        <f t="shared" si="22"/>
        <v>0</v>
      </c>
      <c r="CA17" s="284">
        <f t="shared" si="23"/>
        <v>15683</v>
      </c>
      <c r="CB17" s="284">
        <f t="shared" si="24"/>
        <v>1330</v>
      </c>
      <c r="CC17" s="284">
        <f t="shared" si="25"/>
        <v>937</v>
      </c>
      <c r="CD17" s="284">
        <f t="shared" si="26"/>
        <v>0</v>
      </c>
      <c r="CE17" s="284">
        <f t="shared" si="27"/>
        <v>0</v>
      </c>
      <c r="CF17" s="284">
        <f t="shared" si="28"/>
        <v>1549</v>
      </c>
      <c r="CG17" s="284">
        <f t="shared" si="48"/>
        <v>0</v>
      </c>
      <c r="CH17" s="284">
        <f t="shared" si="49"/>
        <v>1174</v>
      </c>
      <c r="CI17" s="284">
        <f t="shared" si="50"/>
        <v>160</v>
      </c>
      <c r="CJ17" s="284">
        <f t="shared" si="51"/>
        <v>111</v>
      </c>
      <c r="CK17" s="284">
        <f t="shared" si="52"/>
        <v>104</v>
      </c>
      <c r="CL17" s="284">
        <f t="shared" si="53"/>
        <v>0</v>
      </c>
      <c r="CM17" s="284">
        <f t="shared" si="54"/>
        <v>14892</v>
      </c>
      <c r="CN17" s="284">
        <f t="shared" si="55"/>
        <v>0</v>
      </c>
      <c r="CO17" s="284">
        <f t="shared" si="56"/>
        <v>9962</v>
      </c>
      <c r="CP17" s="284">
        <f t="shared" si="57"/>
        <v>440</v>
      </c>
      <c r="CQ17" s="284">
        <f t="shared" si="58"/>
        <v>4482</v>
      </c>
      <c r="CR17" s="284">
        <f t="shared" si="59"/>
        <v>8</v>
      </c>
      <c r="CS17" s="284">
        <f t="shared" si="60"/>
        <v>0</v>
      </c>
      <c r="CT17" s="284">
        <f t="shared" si="31"/>
        <v>0</v>
      </c>
      <c r="CU17" s="284">
        <f t="shared" si="32"/>
        <v>0</v>
      </c>
      <c r="CV17" s="284">
        <f t="shared" si="33"/>
        <v>0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14892</v>
      </c>
      <c r="DB17" s="284">
        <f t="shared" si="61"/>
        <v>0</v>
      </c>
      <c r="DC17" s="284">
        <f t="shared" si="62"/>
        <v>9962</v>
      </c>
      <c r="DD17" s="284">
        <f t="shared" si="63"/>
        <v>440</v>
      </c>
      <c r="DE17" s="284">
        <f t="shared" si="64"/>
        <v>4482</v>
      </c>
      <c r="DF17" s="284">
        <f t="shared" si="65"/>
        <v>8</v>
      </c>
      <c r="DG17" s="284">
        <f t="shared" si="66"/>
        <v>0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1087</v>
      </c>
      <c r="E18" s="284">
        <f t="shared" si="1"/>
        <v>785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652</v>
      </c>
      <c r="K18" s="284">
        <v>0</v>
      </c>
      <c r="L18" s="284">
        <v>652</v>
      </c>
      <c r="M18" s="284">
        <v>0</v>
      </c>
      <c r="N18" s="284">
        <f t="shared" si="4"/>
        <v>36</v>
      </c>
      <c r="O18" s="284">
        <v>0</v>
      </c>
      <c r="P18" s="284">
        <v>36</v>
      </c>
      <c r="Q18" s="284">
        <v>0</v>
      </c>
      <c r="R18" s="284">
        <f t="shared" si="5"/>
        <v>97</v>
      </c>
      <c r="S18" s="284">
        <v>0</v>
      </c>
      <c r="T18" s="284">
        <v>97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0</v>
      </c>
      <c r="AA18" s="284">
        <v>0</v>
      </c>
      <c r="AB18" s="284">
        <v>0</v>
      </c>
      <c r="AC18" s="284">
        <v>0</v>
      </c>
      <c r="AD18" s="284">
        <f t="shared" si="8"/>
        <v>156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156</v>
      </c>
      <c r="AJ18" s="284">
        <v>0</v>
      </c>
      <c r="AK18" s="284">
        <v>0</v>
      </c>
      <c r="AL18" s="284">
        <v>156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146</v>
      </c>
      <c r="BD18" s="284">
        <f t="shared" si="16"/>
        <v>58</v>
      </c>
      <c r="BE18" s="284">
        <v>0</v>
      </c>
      <c r="BF18" s="284">
        <v>58</v>
      </c>
      <c r="BG18" s="284">
        <v>0</v>
      </c>
      <c r="BH18" s="284">
        <v>0</v>
      </c>
      <c r="BI18" s="284">
        <v>0</v>
      </c>
      <c r="BJ18" s="284">
        <v>0</v>
      </c>
      <c r="BK18" s="284">
        <f t="shared" si="18"/>
        <v>88</v>
      </c>
      <c r="BL18" s="284">
        <v>0</v>
      </c>
      <c r="BM18" s="284">
        <v>88</v>
      </c>
      <c r="BN18" s="284">
        <v>0</v>
      </c>
      <c r="BO18" s="284">
        <v>0</v>
      </c>
      <c r="BP18" s="284">
        <v>0</v>
      </c>
      <c r="BQ18" s="284">
        <v>0</v>
      </c>
      <c r="BR18" s="284">
        <f t="shared" si="41"/>
        <v>843</v>
      </c>
      <c r="BS18" s="284">
        <f t="shared" si="42"/>
        <v>0</v>
      </c>
      <c r="BT18" s="284">
        <f t="shared" si="43"/>
        <v>710</v>
      </c>
      <c r="BU18" s="284">
        <f t="shared" si="44"/>
        <v>36</v>
      </c>
      <c r="BV18" s="284">
        <f t="shared" si="45"/>
        <v>97</v>
      </c>
      <c r="BW18" s="284">
        <f t="shared" si="46"/>
        <v>0</v>
      </c>
      <c r="BX18" s="284">
        <f t="shared" si="47"/>
        <v>0</v>
      </c>
      <c r="BY18" s="284">
        <f t="shared" si="21"/>
        <v>785</v>
      </c>
      <c r="BZ18" s="284">
        <f t="shared" si="22"/>
        <v>0</v>
      </c>
      <c r="CA18" s="284">
        <f t="shared" si="23"/>
        <v>652</v>
      </c>
      <c r="CB18" s="284">
        <f t="shared" si="24"/>
        <v>36</v>
      </c>
      <c r="CC18" s="284">
        <f t="shared" si="25"/>
        <v>97</v>
      </c>
      <c r="CD18" s="284">
        <f t="shared" si="26"/>
        <v>0</v>
      </c>
      <c r="CE18" s="284">
        <f t="shared" si="27"/>
        <v>0</v>
      </c>
      <c r="CF18" s="284">
        <f t="shared" si="28"/>
        <v>58</v>
      </c>
      <c r="CG18" s="284">
        <f t="shared" si="48"/>
        <v>0</v>
      </c>
      <c r="CH18" s="284">
        <f t="shared" si="49"/>
        <v>58</v>
      </c>
      <c r="CI18" s="284">
        <f t="shared" si="50"/>
        <v>0</v>
      </c>
      <c r="CJ18" s="284">
        <f t="shared" si="51"/>
        <v>0</v>
      </c>
      <c r="CK18" s="284">
        <f t="shared" si="52"/>
        <v>0</v>
      </c>
      <c r="CL18" s="284">
        <f t="shared" si="53"/>
        <v>0</v>
      </c>
      <c r="CM18" s="284">
        <f t="shared" si="54"/>
        <v>244</v>
      </c>
      <c r="CN18" s="284">
        <f t="shared" si="55"/>
        <v>0</v>
      </c>
      <c r="CO18" s="284">
        <f t="shared" si="56"/>
        <v>244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0</v>
      </c>
      <c r="CT18" s="284">
        <f t="shared" si="31"/>
        <v>156</v>
      </c>
      <c r="CU18" s="284">
        <f t="shared" si="32"/>
        <v>0</v>
      </c>
      <c r="CV18" s="284">
        <f t="shared" si="33"/>
        <v>156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88</v>
      </c>
      <c r="DB18" s="284">
        <f t="shared" si="61"/>
        <v>0</v>
      </c>
      <c r="DC18" s="284">
        <f t="shared" si="62"/>
        <v>88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8015</v>
      </c>
      <c r="E19" s="284">
        <f t="shared" si="1"/>
        <v>5744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4416</v>
      </c>
      <c r="K19" s="284">
        <v>0</v>
      </c>
      <c r="L19" s="284">
        <v>4372</v>
      </c>
      <c r="M19" s="284">
        <v>44</v>
      </c>
      <c r="N19" s="284">
        <f t="shared" si="4"/>
        <v>260</v>
      </c>
      <c r="O19" s="284">
        <v>0</v>
      </c>
      <c r="P19" s="284">
        <v>252</v>
      </c>
      <c r="Q19" s="284">
        <v>8</v>
      </c>
      <c r="R19" s="284">
        <f t="shared" si="5"/>
        <v>1068</v>
      </c>
      <c r="S19" s="284">
        <v>0</v>
      </c>
      <c r="T19" s="284">
        <v>1068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0</v>
      </c>
      <c r="AA19" s="284">
        <v>0</v>
      </c>
      <c r="AB19" s="284">
        <v>0</v>
      </c>
      <c r="AC19" s="284">
        <v>0</v>
      </c>
      <c r="AD19" s="284">
        <f t="shared" si="8"/>
        <v>2103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1998</v>
      </c>
      <c r="AJ19" s="284">
        <v>0</v>
      </c>
      <c r="AK19" s="284">
        <v>0</v>
      </c>
      <c r="AL19" s="284">
        <v>1998</v>
      </c>
      <c r="AM19" s="284">
        <f t="shared" si="11"/>
        <v>64</v>
      </c>
      <c r="AN19" s="284">
        <v>0</v>
      </c>
      <c r="AO19" s="284">
        <v>0</v>
      </c>
      <c r="AP19" s="284">
        <v>64</v>
      </c>
      <c r="AQ19" s="284">
        <f t="shared" si="12"/>
        <v>41</v>
      </c>
      <c r="AR19" s="284">
        <v>0</v>
      </c>
      <c r="AS19" s="284">
        <v>0</v>
      </c>
      <c r="AT19" s="284">
        <v>41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168</v>
      </c>
      <c r="BD19" s="284">
        <f t="shared" si="16"/>
        <v>13</v>
      </c>
      <c r="BE19" s="284">
        <v>0</v>
      </c>
      <c r="BF19" s="284">
        <v>0</v>
      </c>
      <c r="BG19" s="284">
        <v>0</v>
      </c>
      <c r="BH19" s="284">
        <v>13</v>
      </c>
      <c r="BI19" s="284">
        <v>0</v>
      </c>
      <c r="BJ19" s="284">
        <v>0</v>
      </c>
      <c r="BK19" s="284">
        <f t="shared" si="18"/>
        <v>155</v>
      </c>
      <c r="BL19" s="284">
        <v>0</v>
      </c>
      <c r="BM19" s="284">
        <v>101</v>
      </c>
      <c r="BN19" s="284">
        <v>0</v>
      </c>
      <c r="BO19" s="284">
        <v>54</v>
      </c>
      <c r="BP19" s="284">
        <v>0</v>
      </c>
      <c r="BQ19" s="284">
        <v>0</v>
      </c>
      <c r="BR19" s="284">
        <f t="shared" si="41"/>
        <v>5757</v>
      </c>
      <c r="BS19" s="284">
        <f t="shared" si="42"/>
        <v>0</v>
      </c>
      <c r="BT19" s="284">
        <f t="shared" si="43"/>
        <v>4416</v>
      </c>
      <c r="BU19" s="284">
        <f t="shared" si="44"/>
        <v>260</v>
      </c>
      <c r="BV19" s="284">
        <f t="shared" si="45"/>
        <v>1081</v>
      </c>
      <c r="BW19" s="284">
        <f t="shared" si="46"/>
        <v>0</v>
      </c>
      <c r="BX19" s="284">
        <f t="shared" si="47"/>
        <v>0</v>
      </c>
      <c r="BY19" s="284">
        <f t="shared" si="21"/>
        <v>5744</v>
      </c>
      <c r="BZ19" s="284">
        <f t="shared" si="22"/>
        <v>0</v>
      </c>
      <c r="CA19" s="284">
        <f t="shared" si="23"/>
        <v>4416</v>
      </c>
      <c r="CB19" s="284">
        <f t="shared" si="24"/>
        <v>260</v>
      </c>
      <c r="CC19" s="284">
        <f t="shared" si="25"/>
        <v>1068</v>
      </c>
      <c r="CD19" s="284">
        <f t="shared" si="26"/>
        <v>0</v>
      </c>
      <c r="CE19" s="284">
        <f t="shared" si="27"/>
        <v>0</v>
      </c>
      <c r="CF19" s="284">
        <f t="shared" si="28"/>
        <v>13</v>
      </c>
      <c r="CG19" s="284">
        <f t="shared" si="48"/>
        <v>0</v>
      </c>
      <c r="CH19" s="284">
        <f t="shared" si="49"/>
        <v>0</v>
      </c>
      <c r="CI19" s="284">
        <f t="shared" si="50"/>
        <v>0</v>
      </c>
      <c r="CJ19" s="284">
        <f t="shared" si="51"/>
        <v>13</v>
      </c>
      <c r="CK19" s="284">
        <f t="shared" si="52"/>
        <v>0</v>
      </c>
      <c r="CL19" s="284">
        <f t="shared" si="53"/>
        <v>0</v>
      </c>
      <c r="CM19" s="284">
        <f t="shared" si="54"/>
        <v>2258</v>
      </c>
      <c r="CN19" s="284">
        <f t="shared" si="55"/>
        <v>0</v>
      </c>
      <c r="CO19" s="284">
        <f t="shared" si="56"/>
        <v>2099</v>
      </c>
      <c r="CP19" s="284">
        <f t="shared" si="57"/>
        <v>64</v>
      </c>
      <c r="CQ19" s="284">
        <f t="shared" si="58"/>
        <v>95</v>
      </c>
      <c r="CR19" s="284">
        <f t="shared" si="59"/>
        <v>0</v>
      </c>
      <c r="CS19" s="284">
        <f t="shared" si="60"/>
        <v>0</v>
      </c>
      <c r="CT19" s="284">
        <f t="shared" si="31"/>
        <v>2103</v>
      </c>
      <c r="CU19" s="284">
        <f t="shared" si="32"/>
        <v>0</v>
      </c>
      <c r="CV19" s="284">
        <f t="shared" si="33"/>
        <v>1998</v>
      </c>
      <c r="CW19" s="284">
        <f t="shared" si="34"/>
        <v>64</v>
      </c>
      <c r="CX19" s="284">
        <f t="shared" si="35"/>
        <v>41</v>
      </c>
      <c r="CY19" s="284">
        <f t="shared" si="36"/>
        <v>0</v>
      </c>
      <c r="CZ19" s="284">
        <f t="shared" si="37"/>
        <v>0</v>
      </c>
      <c r="DA19" s="284">
        <f t="shared" si="38"/>
        <v>155</v>
      </c>
      <c r="DB19" s="284">
        <f t="shared" si="61"/>
        <v>0</v>
      </c>
      <c r="DC19" s="284">
        <f t="shared" si="62"/>
        <v>101</v>
      </c>
      <c r="DD19" s="284">
        <f t="shared" si="63"/>
        <v>0</v>
      </c>
      <c r="DE19" s="284">
        <f t="shared" si="64"/>
        <v>54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31</v>
      </c>
      <c r="DJ19" s="284">
        <v>0</v>
      </c>
      <c r="DK19" s="284">
        <v>0</v>
      </c>
      <c r="DL19" s="284">
        <v>31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9983</v>
      </c>
      <c r="E20" s="284">
        <f t="shared" si="1"/>
        <v>6288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5698</v>
      </c>
      <c r="K20" s="284">
        <v>0</v>
      </c>
      <c r="L20" s="284">
        <v>5698</v>
      </c>
      <c r="M20" s="284">
        <v>0</v>
      </c>
      <c r="N20" s="284">
        <f t="shared" si="4"/>
        <v>34</v>
      </c>
      <c r="O20" s="284">
        <v>0</v>
      </c>
      <c r="P20" s="284">
        <v>34</v>
      </c>
      <c r="Q20" s="284">
        <v>0</v>
      </c>
      <c r="R20" s="284">
        <f t="shared" si="5"/>
        <v>531</v>
      </c>
      <c r="S20" s="284">
        <v>531</v>
      </c>
      <c r="T20" s="284">
        <v>0</v>
      </c>
      <c r="U20" s="284">
        <v>0</v>
      </c>
      <c r="V20" s="284">
        <f t="shared" si="6"/>
        <v>25</v>
      </c>
      <c r="W20" s="284">
        <v>25</v>
      </c>
      <c r="X20" s="284">
        <v>0</v>
      </c>
      <c r="Y20" s="284">
        <v>0</v>
      </c>
      <c r="Z20" s="284">
        <f t="shared" si="7"/>
        <v>0</v>
      </c>
      <c r="AA20" s="284">
        <v>0</v>
      </c>
      <c r="AB20" s="284">
        <v>0</v>
      </c>
      <c r="AC20" s="284">
        <v>0</v>
      </c>
      <c r="AD20" s="284">
        <f t="shared" si="8"/>
        <v>2639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2639</v>
      </c>
      <c r="AJ20" s="284">
        <v>0</v>
      </c>
      <c r="AK20" s="284">
        <v>0</v>
      </c>
      <c r="AL20" s="284">
        <v>2639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1056</v>
      </c>
      <c r="BD20" s="284">
        <f t="shared" si="16"/>
        <v>69</v>
      </c>
      <c r="BE20" s="284">
        <v>0</v>
      </c>
      <c r="BF20" s="284">
        <v>66</v>
      </c>
      <c r="BG20" s="284">
        <v>0</v>
      </c>
      <c r="BH20" s="284">
        <v>3</v>
      </c>
      <c r="BI20" s="284">
        <v>0</v>
      </c>
      <c r="BJ20" s="284">
        <v>0</v>
      </c>
      <c r="BK20" s="284">
        <f t="shared" si="18"/>
        <v>987</v>
      </c>
      <c r="BL20" s="284">
        <v>0</v>
      </c>
      <c r="BM20" s="284">
        <v>0</v>
      </c>
      <c r="BN20" s="284">
        <v>0</v>
      </c>
      <c r="BO20" s="284">
        <v>987</v>
      </c>
      <c r="BP20" s="284">
        <v>0</v>
      </c>
      <c r="BQ20" s="284">
        <v>0</v>
      </c>
      <c r="BR20" s="284">
        <f t="shared" si="41"/>
        <v>6357</v>
      </c>
      <c r="BS20" s="284">
        <f t="shared" si="42"/>
        <v>0</v>
      </c>
      <c r="BT20" s="284">
        <f t="shared" si="43"/>
        <v>5764</v>
      </c>
      <c r="BU20" s="284">
        <f t="shared" si="44"/>
        <v>34</v>
      </c>
      <c r="BV20" s="284">
        <f t="shared" si="45"/>
        <v>534</v>
      </c>
      <c r="BW20" s="284">
        <f t="shared" si="46"/>
        <v>25</v>
      </c>
      <c r="BX20" s="284">
        <f t="shared" si="47"/>
        <v>0</v>
      </c>
      <c r="BY20" s="284">
        <f t="shared" si="21"/>
        <v>6288</v>
      </c>
      <c r="BZ20" s="284">
        <f t="shared" si="22"/>
        <v>0</v>
      </c>
      <c r="CA20" s="284">
        <f t="shared" si="23"/>
        <v>5698</v>
      </c>
      <c r="CB20" s="284">
        <f t="shared" si="24"/>
        <v>34</v>
      </c>
      <c r="CC20" s="284">
        <f t="shared" si="25"/>
        <v>531</v>
      </c>
      <c r="CD20" s="284">
        <f t="shared" si="26"/>
        <v>25</v>
      </c>
      <c r="CE20" s="284">
        <f t="shared" si="27"/>
        <v>0</v>
      </c>
      <c r="CF20" s="284">
        <f t="shared" si="28"/>
        <v>69</v>
      </c>
      <c r="CG20" s="284">
        <f t="shared" si="48"/>
        <v>0</v>
      </c>
      <c r="CH20" s="284">
        <f t="shared" si="49"/>
        <v>66</v>
      </c>
      <c r="CI20" s="284">
        <f t="shared" si="50"/>
        <v>0</v>
      </c>
      <c r="CJ20" s="284">
        <f t="shared" si="51"/>
        <v>3</v>
      </c>
      <c r="CK20" s="284">
        <f t="shared" si="52"/>
        <v>0</v>
      </c>
      <c r="CL20" s="284">
        <f t="shared" si="53"/>
        <v>0</v>
      </c>
      <c r="CM20" s="284">
        <f t="shared" si="54"/>
        <v>3626</v>
      </c>
      <c r="CN20" s="284">
        <f t="shared" si="55"/>
        <v>0</v>
      </c>
      <c r="CO20" s="284">
        <f t="shared" si="56"/>
        <v>2639</v>
      </c>
      <c r="CP20" s="284">
        <f t="shared" si="57"/>
        <v>0</v>
      </c>
      <c r="CQ20" s="284">
        <f t="shared" si="58"/>
        <v>987</v>
      </c>
      <c r="CR20" s="284">
        <f t="shared" si="59"/>
        <v>0</v>
      </c>
      <c r="CS20" s="284">
        <f t="shared" si="60"/>
        <v>0</v>
      </c>
      <c r="CT20" s="284">
        <f t="shared" si="31"/>
        <v>2639</v>
      </c>
      <c r="CU20" s="284">
        <f t="shared" si="32"/>
        <v>0</v>
      </c>
      <c r="CV20" s="284">
        <f t="shared" si="33"/>
        <v>2639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987</v>
      </c>
      <c r="DB20" s="284">
        <f t="shared" si="61"/>
        <v>0</v>
      </c>
      <c r="DC20" s="284">
        <f t="shared" si="62"/>
        <v>0</v>
      </c>
      <c r="DD20" s="284">
        <f t="shared" si="63"/>
        <v>0</v>
      </c>
      <c r="DE20" s="284">
        <f t="shared" si="64"/>
        <v>987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10081</v>
      </c>
      <c r="E21" s="284">
        <f t="shared" si="1"/>
        <v>7471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5244</v>
      </c>
      <c r="K21" s="284">
        <v>0</v>
      </c>
      <c r="L21" s="284">
        <v>5244</v>
      </c>
      <c r="M21" s="284">
        <v>0</v>
      </c>
      <c r="N21" s="284">
        <f t="shared" si="4"/>
        <v>818</v>
      </c>
      <c r="O21" s="284">
        <v>0</v>
      </c>
      <c r="P21" s="284">
        <v>818</v>
      </c>
      <c r="Q21" s="284">
        <v>0</v>
      </c>
      <c r="R21" s="284">
        <f t="shared" si="5"/>
        <v>988</v>
      </c>
      <c r="S21" s="284">
        <v>0</v>
      </c>
      <c r="T21" s="284">
        <v>988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421</v>
      </c>
      <c r="AA21" s="284">
        <v>0</v>
      </c>
      <c r="AB21" s="284">
        <v>421</v>
      </c>
      <c r="AC21" s="284">
        <v>0</v>
      </c>
      <c r="AD21" s="284">
        <f t="shared" si="8"/>
        <v>947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736</v>
      </c>
      <c r="AJ21" s="284">
        <v>0</v>
      </c>
      <c r="AK21" s="284">
        <v>0</v>
      </c>
      <c r="AL21" s="284">
        <v>736</v>
      </c>
      <c r="AM21" s="284">
        <f t="shared" si="11"/>
        <v>157</v>
      </c>
      <c r="AN21" s="284">
        <v>0</v>
      </c>
      <c r="AO21" s="284">
        <v>0</v>
      </c>
      <c r="AP21" s="284">
        <v>157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54</v>
      </c>
      <c r="AZ21" s="284">
        <v>0</v>
      </c>
      <c r="BA21" s="284">
        <v>0</v>
      </c>
      <c r="BB21" s="284">
        <v>54</v>
      </c>
      <c r="BC21" s="284">
        <f t="shared" si="15"/>
        <v>1663</v>
      </c>
      <c r="BD21" s="284">
        <f t="shared" si="16"/>
        <v>828</v>
      </c>
      <c r="BE21" s="284">
        <v>0</v>
      </c>
      <c r="BF21" s="284">
        <v>631</v>
      </c>
      <c r="BG21" s="284">
        <v>10</v>
      </c>
      <c r="BH21" s="284">
        <v>95</v>
      </c>
      <c r="BI21" s="284">
        <v>0</v>
      </c>
      <c r="BJ21" s="284">
        <v>92</v>
      </c>
      <c r="BK21" s="284">
        <f t="shared" si="18"/>
        <v>835</v>
      </c>
      <c r="BL21" s="284">
        <v>0</v>
      </c>
      <c r="BM21" s="284">
        <v>322</v>
      </c>
      <c r="BN21" s="284">
        <v>1</v>
      </c>
      <c r="BO21" s="284">
        <v>510</v>
      </c>
      <c r="BP21" s="284">
        <v>0</v>
      </c>
      <c r="BQ21" s="284">
        <v>2</v>
      </c>
      <c r="BR21" s="284">
        <f t="shared" si="41"/>
        <v>8299</v>
      </c>
      <c r="BS21" s="284">
        <f t="shared" si="42"/>
        <v>0</v>
      </c>
      <c r="BT21" s="284">
        <f t="shared" si="43"/>
        <v>5875</v>
      </c>
      <c r="BU21" s="284">
        <f t="shared" si="44"/>
        <v>828</v>
      </c>
      <c r="BV21" s="284">
        <f t="shared" si="45"/>
        <v>1083</v>
      </c>
      <c r="BW21" s="284">
        <f t="shared" si="46"/>
        <v>0</v>
      </c>
      <c r="BX21" s="284">
        <f t="shared" si="47"/>
        <v>513</v>
      </c>
      <c r="BY21" s="284">
        <f t="shared" si="21"/>
        <v>7471</v>
      </c>
      <c r="BZ21" s="284">
        <f t="shared" si="22"/>
        <v>0</v>
      </c>
      <c r="CA21" s="284">
        <f t="shared" si="23"/>
        <v>5244</v>
      </c>
      <c r="CB21" s="284">
        <f t="shared" si="24"/>
        <v>818</v>
      </c>
      <c r="CC21" s="284">
        <f t="shared" si="25"/>
        <v>988</v>
      </c>
      <c r="CD21" s="284">
        <f t="shared" si="26"/>
        <v>0</v>
      </c>
      <c r="CE21" s="284">
        <f t="shared" si="27"/>
        <v>421</v>
      </c>
      <c r="CF21" s="284">
        <f t="shared" si="28"/>
        <v>828</v>
      </c>
      <c r="CG21" s="284">
        <f t="shared" si="48"/>
        <v>0</v>
      </c>
      <c r="CH21" s="284">
        <f t="shared" si="49"/>
        <v>631</v>
      </c>
      <c r="CI21" s="284">
        <f t="shared" si="50"/>
        <v>10</v>
      </c>
      <c r="CJ21" s="284">
        <f t="shared" si="51"/>
        <v>95</v>
      </c>
      <c r="CK21" s="284">
        <f t="shared" si="52"/>
        <v>0</v>
      </c>
      <c r="CL21" s="284">
        <f t="shared" si="53"/>
        <v>92</v>
      </c>
      <c r="CM21" s="284">
        <f t="shared" si="54"/>
        <v>1782</v>
      </c>
      <c r="CN21" s="284">
        <f t="shared" si="55"/>
        <v>0</v>
      </c>
      <c r="CO21" s="284">
        <f t="shared" si="56"/>
        <v>1058</v>
      </c>
      <c r="CP21" s="284">
        <f t="shared" si="57"/>
        <v>158</v>
      </c>
      <c r="CQ21" s="284">
        <f t="shared" si="58"/>
        <v>510</v>
      </c>
      <c r="CR21" s="284">
        <f t="shared" si="59"/>
        <v>0</v>
      </c>
      <c r="CS21" s="284">
        <f t="shared" si="60"/>
        <v>56</v>
      </c>
      <c r="CT21" s="284">
        <f t="shared" si="31"/>
        <v>947</v>
      </c>
      <c r="CU21" s="284">
        <f t="shared" si="32"/>
        <v>0</v>
      </c>
      <c r="CV21" s="284">
        <f t="shared" si="33"/>
        <v>736</v>
      </c>
      <c r="CW21" s="284">
        <f t="shared" si="34"/>
        <v>157</v>
      </c>
      <c r="CX21" s="284">
        <f t="shared" si="35"/>
        <v>0</v>
      </c>
      <c r="CY21" s="284">
        <f t="shared" si="36"/>
        <v>0</v>
      </c>
      <c r="CZ21" s="284">
        <f t="shared" si="37"/>
        <v>54</v>
      </c>
      <c r="DA21" s="284">
        <f t="shared" si="38"/>
        <v>835</v>
      </c>
      <c r="DB21" s="284">
        <f t="shared" si="61"/>
        <v>0</v>
      </c>
      <c r="DC21" s="284">
        <f t="shared" si="62"/>
        <v>322</v>
      </c>
      <c r="DD21" s="284">
        <f t="shared" si="63"/>
        <v>1</v>
      </c>
      <c r="DE21" s="284">
        <f t="shared" si="64"/>
        <v>510</v>
      </c>
      <c r="DF21" s="284">
        <f t="shared" si="65"/>
        <v>0</v>
      </c>
      <c r="DG21" s="284">
        <f t="shared" si="66"/>
        <v>2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4634</v>
      </c>
      <c r="E22" s="284">
        <f t="shared" si="1"/>
        <v>3500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2489</v>
      </c>
      <c r="K22" s="284">
        <v>0</v>
      </c>
      <c r="L22" s="284">
        <v>2489</v>
      </c>
      <c r="M22" s="284">
        <v>0</v>
      </c>
      <c r="N22" s="284">
        <f t="shared" si="4"/>
        <v>400</v>
      </c>
      <c r="O22" s="284">
        <v>0</v>
      </c>
      <c r="P22" s="284">
        <v>400</v>
      </c>
      <c r="Q22" s="284">
        <v>0</v>
      </c>
      <c r="R22" s="284">
        <f t="shared" si="5"/>
        <v>402</v>
      </c>
      <c r="S22" s="284">
        <v>0</v>
      </c>
      <c r="T22" s="284">
        <v>402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209</v>
      </c>
      <c r="AA22" s="284">
        <v>0</v>
      </c>
      <c r="AB22" s="284">
        <v>209</v>
      </c>
      <c r="AC22" s="284">
        <v>0</v>
      </c>
      <c r="AD22" s="284">
        <f t="shared" si="8"/>
        <v>303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221</v>
      </c>
      <c r="AJ22" s="284">
        <v>0</v>
      </c>
      <c r="AK22" s="284">
        <v>0</v>
      </c>
      <c r="AL22" s="284">
        <v>221</v>
      </c>
      <c r="AM22" s="284">
        <f t="shared" si="11"/>
        <v>50</v>
      </c>
      <c r="AN22" s="284">
        <v>0</v>
      </c>
      <c r="AO22" s="284">
        <v>0</v>
      </c>
      <c r="AP22" s="284">
        <v>50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32</v>
      </c>
      <c r="AZ22" s="284">
        <v>0</v>
      </c>
      <c r="BA22" s="284">
        <v>0</v>
      </c>
      <c r="BB22" s="284">
        <v>32</v>
      </c>
      <c r="BC22" s="284">
        <f t="shared" si="15"/>
        <v>831</v>
      </c>
      <c r="BD22" s="284">
        <f t="shared" si="16"/>
        <v>454</v>
      </c>
      <c r="BE22" s="284">
        <v>0</v>
      </c>
      <c r="BF22" s="284">
        <v>310</v>
      </c>
      <c r="BG22" s="284">
        <v>3</v>
      </c>
      <c r="BH22" s="284">
        <v>104</v>
      </c>
      <c r="BI22" s="284">
        <v>0</v>
      </c>
      <c r="BJ22" s="284">
        <v>37</v>
      </c>
      <c r="BK22" s="284">
        <f t="shared" si="18"/>
        <v>377</v>
      </c>
      <c r="BL22" s="284">
        <v>0</v>
      </c>
      <c r="BM22" s="284">
        <v>180</v>
      </c>
      <c r="BN22" s="284">
        <v>0</v>
      </c>
      <c r="BO22" s="284">
        <v>197</v>
      </c>
      <c r="BP22" s="284">
        <v>0</v>
      </c>
      <c r="BQ22" s="284">
        <v>0</v>
      </c>
      <c r="BR22" s="284">
        <f t="shared" si="41"/>
        <v>3954</v>
      </c>
      <c r="BS22" s="284">
        <f t="shared" si="42"/>
        <v>0</v>
      </c>
      <c r="BT22" s="284">
        <f t="shared" si="43"/>
        <v>2799</v>
      </c>
      <c r="BU22" s="284">
        <f t="shared" si="44"/>
        <v>403</v>
      </c>
      <c r="BV22" s="284">
        <f t="shared" si="45"/>
        <v>506</v>
      </c>
      <c r="BW22" s="284">
        <f t="shared" si="46"/>
        <v>0</v>
      </c>
      <c r="BX22" s="284">
        <f t="shared" si="47"/>
        <v>246</v>
      </c>
      <c r="BY22" s="284">
        <f t="shared" si="21"/>
        <v>3500</v>
      </c>
      <c r="BZ22" s="284">
        <f t="shared" si="22"/>
        <v>0</v>
      </c>
      <c r="CA22" s="284">
        <f t="shared" si="23"/>
        <v>2489</v>
      </c>
      <c r="CB22" s="284">
        <f t="shared" si="24"/>
        <v>400</v>
      </c>
      <c r="CC22" s="284">
        <f t="shared" si="25"/>
        <v>402</v>
      </c>
      <c r="CD22" s="284">
        <f t="shared" si="26"/>
        <v>0</v>
      </c>
      <c r="CE22" s="284">
        <f t="shared" si="27"/>
        <v>209</v>
      </c>
      <c r="CF22" s="284">
        <f t="shared" si="28"/>
        <v>454</v>
      </c>
      <c r="CG22" s="284">
        <f t="shared" si="48"/>
        <v>0</v>
      </c>
      <c r="CH22" s="284">
        <f t="shared" si="49"/>
        <v>310</v>
      </c>
      <c r="CI22" s="284">
        <f t="shared" si="50"/>
        <v>3</v>
      </c>
      <c r="CJ22" s="284">
        <f t="shared" si="51"/>
        <v>104</v>
      </c>
      <c r="CK22" s="284">
        <f t="shared" si="52"/>
        <v>0</v>
      </c>
      <c r="CL22" s="284">
        <f t="shared" si="53"/>
        <v>37</v>
      </c>
      <c r="CM22" s="284">
        <f t="shared" si="54"/>
        <v>680</v>
      </c>
      <c r="CN22" s="284">
        <f t="shared" si="55"/>
        <v>0</v>
      </c>
      <c r="CO22" s="284">
        <f t="shared" si="56"/>
        <v>401</v>
      </c>
      <c r="CP22" s="284">
        <f t="shared" si="57"/>
        <v>50</v>
      </c>
      <c r="CQ22" s="284">
        <f t="shared" si="58"/>
        <v>197</v>
      </c>
      <c r="CR22" s="284">
        <f t="shared" si="59"/>
        <v>0</v>
      </c>
      <c r="CS22" s="284">
        <f t="shared" si="60"/>
        <v>32</v>
      </c>
      <c r="CT22" s="284">
        <f t="shared" si="31"/>
        <v>303</v>
      </c>
      <c r="CU22" s="284">
        <f t="shared" si="32"/>
        <v>0</v>
      </c>
      <c r="CV22" s="284">
        <f t="shared" si="33"/>
        <v>221</v>
      </c>
      <c r="CW22" s="284">
        <f t="shared" si="34"/>
        <v>50</v>
      </c>
      <c r="CX22" s="284">
        <f t="shared" si="35"/>
        <v>0</v>
      </c>
      <c r="CY22" s="284">
        <f t="shared" si="36"/>
        <v>0</v>
      </c>
      <c r="CZ22" s="284">
        <f t="shared" si="37"/>
        <v>32</v>
      </c>
      <c r="DA22" s="284">
        <f t="shared" si="38"/>
        <v>377</v>
      </c>
      <c r="DB22" s="284">
        <f t="shared" si="61"/>
        <v>0</v>
      </c>
      <c r="DC22" s="284">
        <f t="shared" si="62"/>
        <v>180</v>
      </c>
      <c r="DD22" s="284">
        <f t="shared" si="63"/>
        <v>0</v>
      </c>
      <c r="DE22" s="284">
        <f t="shared" si="64"/>
        <v>197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/>
      <c r="B23" s="283"/>
      <c r="C23" s="282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  <c r="BS23" s="284"/>
      <c r="BT23" s="284"/>
      <c r="BU23" s="284"/>
      <c r="BV23" s="284"/>
      <c r="BW23" s="284"/>
      <c r="BX23" s="284"/>
      <c r="BY23" s="284"/>
      <c r="BZ23" s="284"/>
      <c r="CA23" s="284"/>
      <c r="CB23" s="284"/>
      <c r="CC23" s="284"/>
      <c r="CD23" s="284"/>
      <c r="CE23" s="284"/>
      <c r="CF23" s="284"/>
      <c r="CG23" s="284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  <c r="CS23" s="284"/>
      <c r="CT23" s="284"/>
      <c r="CU23" s="284"/>
      <c r="CV23" s="284"/>
      <c r="CW23" s="284"/>
      <c r="CX23" s="284"/>
      <c r="CY23" s="284"/>
      <c r="CZ23" s="284"/>
      <c r="DA23" s="284"/>
      <c r="DB23" s="284"/>
      <c r="DC23" s="284"/>
      <c r="DD23" s="284"/>
      <c r="DE23" s="284"/>
      <c r="DF23" s="284"/>
      <c r="DG23" s="284"/>
      <c r="DH23" s="284"/>
      <c r="DI23" s="284"/>
      <c r="DJ23" s="284"/>
      <c r="DK23" s="284"/>
      <c r="DL23" s="284"/>
      <c r="DM23" s="284"/>
    </row>
    <row r="24" spans="1:117" ht="13.5" customHeight="1" x14ac:dyDescent="0.15">
      <c r="A24" s="282"/>
      <c r="B24" s="283"/>
      <c r="C24" s="282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  <c r="BS24" s="284"/>
      <c r="BT24" s="284"/>
      <c r="BU24" s="284"/>
      <c r="BV24" s="284"/>
      <c r="BW24" s="284"/>
      <c r="BX24" s="284"/>
      <c r="BY24" s="284"/>
      <c r="BZ24" s="284"/>
      <c r="CA24" s="284"/>
      <c r="CB24" s="284"/>
      <c r="CC24" s="284"/>
      <c r="CD24" s="284"/>
      <c r="CE24" s="284"/>
      <c r="CF24" s="284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  <c r="CS24" s="284"/>
      <c r="CT24" s="284"/>
      <c r="CU24" s="284"/>
      <c r="CV24" s="284"/>
      <c r="CW24" s="284"/>
      <c r="CX24" s="284"/>
      <c r="CY24" s="284"/>
      <c r="CZ24" s="284"/>
      <c r="DA24" s="284"/>
      <c r="DB24" s="284"/>
      <c r="DC24" s="284"/>
      <c r="DD24" s="284"/>
      <c r="DE24" s="284"/>
      <c r="DF24" s="284"/>
      <c r="DG24" s="284"/>
      <c r="DH24" s="284"/>
      <c r="DI24" s="284"/>
      <c r="DJ24" s="284"/>
      <c r="DK24" s="284"/>
      <c r="DL24" s="284"/>
      <c r="DM24" s="284"/>
    </row>
    <row r="25" spans="1:117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  <c r="CS25" s="284"/>
      <c r="CT25" s="284"/>
      <c r="CU25" s="284"/>
      <c r="CV25" s="284"/>
      <c r="CW25" s="284"/>
      <c r="CX25" s="284"/>
      <c r="CY25" s="284"/>
      <c r="CZ25" s="284"/>
      <c r="DA25" s="284"/>
      <c r="DB25" s="284"/>
      <c r="DC25" s="284"/>
      <c r="DD25" s="284"/>
      <c r="DE25" s="284"/>
      <c r="DF25" s="284"/>
      <c r="DG25" s="284"/>
      <c r="DH25" s="284"/>
      <c r="DI25" s="284"/>
      <c r="DJ25" s="284"/>
      <c r="DK25" s="284"/>
      <c r="DL25" s="284"/>
      <c r="DM25" s="284"/>
    </row>
    <row r="26" spans="1:117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  <c r="CZ26" s="284"/>
      <c r="DA26" s="284"/>
      <c r="DB26" s="284"/>
      <c r="DC26" s="284"/>
      <c r="DD26" s="284"/>
      <c r="DE26" s="284"/>
      <c r="DF26" s="284"/>
      <c r="DG26" s="284"/>
      <c r="DH26" s="284"/>
      <c r="DI26" s="284"/>
      <c r="DJ26" s="284"/>
      <c r="DK26" s="284"/>
      <c r="DL26" s="284"/>
      <c r="DM26" s="284"/>
    </row>
    <row r="27" spans="1:117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</row>
    <row r="28" spans="1:117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</row>
    <row r="29" spans="1:117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</row>
    <row r="30" spans="1:117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</row>
    <row r="31" spans="1:117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</row>
    <row r="32" spans="1:117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22">
    <sortCondition ref="A8:A22"/>
    <sortCondition ref="B8:B22"/>
    <sortCondition ref="C8:C2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21" man="1"/>
    <brk id="25" min="1" max="21" man="1"/>
    <brk id="38" min="1" max="21" man="1"/>
    <brk id="50" min="1" max="21" man="1"/>
    <brk id="62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富山県</v>
      </c>
      <c r="B7" s="294" t="str">
        <f>ごみ処理概要!B7</f>
        <v>16000</v>
      </c>
      <c r="C7" s="295" t="s">
        <v>3</v>
      </c>
      <c r="D7" s="296">
        <f t="shared" ref="D7:D22" si="0">SUM(E7,T7,AI7,AX7,BM7,CB7,CQ7,DF7,DU7,DZ7)</f>
        <v>372965</v>
      </c>
      <c r="E7" s="296">
        <f t="shared" ref="E7:E22" si="1">SUM(F7,M7)</f>
        <v>286615</v>
      </c>
      <c r="F7" s="296">
        <f t="shared" ref="F7:F22" si="2">SUM(G7:L7)</f>
        <v>266569</v>
      </c>
      <c r="G7" s="296">
        <f t="shared" ref="G7:L7" si="3">SUM(G$8:G$207)</f>
        <v>0</v>
      </c>
      <c r="H7" s="296">
        <f t="shared" si="3"/>
        <v>266179</v>
      </c>
      <c r="I7" s="296">
        <f t="shared" si="3"/>
        <v>390</v>
      </c>
      <c r="J7" s="296">
        <f t="shared" si="3"/>
        <v>0</v>
      </c>
      <c r="K7" s="296">
        <f t="shared" si="3"/>
        <v>0</v>
      </c>
      <c r="L7" s="296">
        <f t="shared" si="3"/>
        <v>0</v>
      </c>
      <c r="M7" s="296">
        <f t="shared" ref="M7:M22" si="4">SUM(N7:S7)</f>
        <v>20046</v>
      </c>
      <c r="N7" s="296">
        <f t="shared" ref="N7:S7" si="5">SUM(N$8:N$207)</f>
        <v>0</v>
      </c>
      <c r="O7" s="296">
        <f t="shared" si="5"/>
        <v>20042</v>
      </c>
      <c r="P7" s="296">
        <f t="shared" si="5"/>
        <v>4</v>
      </c>
      <c r="Q7" s="296">
        <f t="shared" si="5"/>
        <v>0</v>
      </c>
      <c r="R7" s="296">
        <f t="shared" si="5"/>
        <v>0</v>
      </c>
      <c r="S7" s="296">
        <f t="shared" si="5"/>
        <v>0</v>
      </c>
      <c r="T7" s="296">
        <f t="shared" ref="T7:T22" si="6">SUM(U7,AB7)</f>
        <v>17094</v>
      </c>
      <c r="U7" s="296">
        <f t="shared" ref="U7:U22" si="7">SUM(V7:AA7)</f>
        <v>14267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13422</v>
      </c>
      <c r="Y7" s="296">
        <f t="shared" si="8"/>
        <v>108</v>
      </c>
      <c r="Z7" s="296">
        <f t="shared" si="8"/>
        <v>21</v>
      </c>
      <c r="AA7" s="296">
        <f t="shared" si="8"/>
        <v>716</v>
      </c>
      <c r="AB7" s="296">
        <f t="shared" ref="AB7:AB22" si="9">SUM(AC7:AH7)</f>
        <v>2827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1120</v>
      </c>
      <c r="AF7" s="296">
        <f t="shared" si="10"/>
        <v>60</v>
      </c>
      <c r="AG7" s="296">
        <f t="shared" si="10"/>
        <v>0</v>
      </c>
      <c r="AH7" s="296">
        <f t="shared" si="10"/>
        <v>1647</v>
      </c>
      <c r="AI7" s="296">
        <f t="shared" ref="AI7:AI22" si="11">SUM(AJ7,AQ7)</f>
        <v>9425</v>
      </c>
      <c r="AJ7" s="296">
        <f t="shared" ref="AJ7:AJ22" si="12">SUM(AK7:AP7)</f>
        <v>0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0</v>
      </c>
      <c r="AO7" s="296">
        <f t="shared" si="13"/>
        <v>0</v>
      </c>
      <c r="AP7" s="296">
        <f t="shared" si="13"/>
        <v>0</v>
      </c>
      <c r="AQ7" s="296">
        <f t="shared" ref="AQ7:AQ22" si="14">SUM(AR7:AW7)</f>
        <v>9425</v>
      </c>
      <c r="AR7" s="296">
        <f t="shared" ref="AR7:AW7" si="15">SUM(AR$8:AR$207)</f>
        <v>0</v>
      </c>
      <c r="AS7" s="296">
        <f t="shared" si="15"/>
        <v>359</v>
      </c>
      <c r="AT7" s="296">
        <f t="shared" si="15"/>
        <v>0</v>
      </c>
      <c r="AU7" s="296">
        <f t="shared" si="15"/>
        <v>8025</v>
      </c>
      <c r="AV7" s="296">
        <f t="shared" si="15"/>
        <v>0</v>
      </c>
      <c r="AW7" s="296">
        <f t="shared" si="15"/>
        <v>1041</v>
      </c>
      <c r="AX7" s="296">
        <f t="shared" ref="AX7:AX22" si="16">SUM(AY7,BF7)</f>
        <v>2925</v>
      </c>
      <c r="AY7" s="296">
        <f t="shared" ref="AY7:AY22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22" si="19">SUM(BG7:BL7)</f>
        <v>2925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2925</v>
      </c>
      <c r="BK7" s="296">
        <f t="shared" si="20"/>
        <v>0</v>
      </c>
      <c r="BL7" s="296">
        <f t="shared" si="20"/>
        <v>0</v>
      </c>
      <c r="BM7" s="296">
        <f t="shared" ref="BM7:BM22" si="21">SUM(BN7,BU7)</f>
        <v>3708</v>
      </c>
      <c r="BN7" s="296">
        <f t="shared" ref="BN7:BN22" si="22">SUM(BO7:BT7)</f>
        <v>639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639</v>
      </c>
      <c r="BS7" s="296">
        <f t="shared" si="23"/>
        <v>0</v>
      </c>
      <c r="BT7" s="296">
        <f t="shared" si="23"/>
        <v>0</v>
      </c>
      <c r="BU7" s="296">
        <f t="shared" ref="BU7:BU22" si="24">SUM(BV7:CA7)</f>
        <v>3069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3069</v>
      </c>
      <c r="BZ7" s="296">
        <f t="shared" si="25"/>
        <v>0</v>
      </c>
      <c r="CA7" s="296">
        <f t="shared" si="25"/>
        <v>0</v>
      </c>
      <c r="CB7" s="296">
        <f t="shared" ref="CB7:CB22" si="26">SUM(CC7,CJ7)</f>
        <v>25129</v>
      </c>
      <c r="CC7" s="296">
        <f t="shared" ref="CC7:CC22" si="27">SUM(CD7:CI7)</f>
        <v>677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44</v>
      </c>
      <c r="CG7" s="296">
        <f t="shared" si="28"/>
        <v>633</v>
      </c>
      <c r="CH7" s="296">
        <f t="shared" si="28"/>
        <v>0</v>
      </c>
      <c r="CI7" s="296">
        <f t="shared" si="28"/>
        <v>0</v>
      </c>
      <c r="CJ7" s="296">
        <f t="shared" ref="CJ7:CJ22" si="29">SUM(CK7:CP7)</f>
        <v>24452</v>
      </c>
      <c r="CK7" s="296">
        <f t="shared" ref="CK7:CP7" si="30">SUM(CK$8:CK$207)</f>
        <v>0</v>
      </c>
      <c r="CL7" s="296">
        <f t="shared" si="30"/>
        <v>115</v>
      </c>
      <c r="CM7" s="296">
        <f t="shared" si="30"/>
        <v>55</v>
      </c>
      <c r="CN7" s="296">
        <f t="shared" si="30"/>
        <v>24092</v>
      </c>
      <c r="CO7" s="296">
        <f t="shared" si="30"/>
        <v>0</v>
      </c>
      <c r="CP7" s="296">
        <f t="shared" si="30"/>
        <v>190</v>
      </c>
      <c r="CQ7" s="296">
        <f t="shared" ref="CQ7:CQ22" si="31">SUM(CR7,CY7)</f>
        <v>13237</v>
      </c>
      <c r="CR7" s="296">
        <f t="shared" ref="CR7:CR22" si="32">SUM(CS7:CX7)</f>
        <v>11225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439</v>
      </c>
      <c r="CV7" s="296">
        <f t="shared" si="33"/>
        <v>10761</v>
      </c>
      <c r="CW7" s="296">
        <f t="shared" si="33"/>
        <v>25</v>
      </c>
      <c r="CX7" s="296">
        <f t="shared" si="33"/>
        <v>0</v>
      </c>
      <c r="CY7" s="296">
        <f t="shared" ref="CY7:CY22" si="34">SUM(CZ7:DE7)</f>
        <v>2012</v>
      </c>
      <c r="CZ7" s="296">
        <f t="shared" ref="CZ7:DE7" si="35">SUM(CZ$8:CZ$207)</f>
        <v>0</v>
      </c>
      <c r="DA7" s="296">
        <f t="shared" si="35"/>
        <v>5</v>
      </c>
      <c r="DB7" s="296">
        <f t="shared" si="35"/>
        <v>418</v>
      </c>
      <c r="DC7" s="296">
        <f t="shared" si="35"/>
        <v>847</v>
      </c>
      <c r="DD7" s="296">
        <f t="shared" si="35"/>
        <v>0</v>
      </c>
      <c r="DE7" s="296">
        <f t="shared" si="35"/>
        <v>742</v>
      </c>
      <c r="DF7" s="296">
        <f t="shared" ref="DF7:DF22" si="36">SUM(DG7,DN7)</f>
        <v>5</v>
      </c>
      <c r="DG7" s="296">
        <f t="shared" ref="DG7:DG22" si="37">SUM(DH7:DM7)</f>
        <v>5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0</v>
      </c>
      <c r="DK7" s="296">
        <f t="shared" si="38"/>
        <v>0</v>
      </c>
      <c r="DL7" s="296">
        <f t="shared" si="38"/>
        <v>5</v>
      </c>
      <c r="DM7" s="296">
        <f t="shared" si="38"/>
        <v>0</v>
      </c>
      <c r="DN7" s="296">
        <f t="shared" ref="DN7:DN22" si="39">SUM(DO7:DT7)</f>
        <v>0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22" si="41">SUM(DV7:DY7)</f>
        <v>11840</v>
      </c>
      <c r="DV7" s="296">
        <f>SUM(DV$8:DV$207)</f>
        <v>11574</v>
      </c>
      <c r="DW7" s="296">
        <f>SUM(DW$8:DW$207)</f>
        <v>16</v>
      </c>
      <c r="DX7" s="296">
        <f>SUM(DX$8:DX$207)</f>
        <v>250</v>
      </c>
      <c r="DY7" s="296">
        <f>SUM(DY$8:DY$207)</f>
        <v>0</v>
      </c>
      <c r="DZ7" s="296">
        <f t="shared" ref="DZ7:DZ22" si="42">SUM(EA7,EH7)</f>
        <v>2987</v>
      </c>
      <c r="EA7" s="296">
        <f t="shared" ref="EA7:EA22" si="43">SUM(EB7:EG7)</f>
        <v>1508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652</v>
      </c>
      <c r="EE7" s="296">
        <f t="shared" si="44"/>
        <v>0</v>
      </c>
      <c r="EF7" s="296">
        <f t="shared" si="44"/>
        <v>856</v>
      </c>
      <c r="EG7" s="296">
        <f t="shared" si="44"/>
        <v>0</v>
      </c>
      <c r="EH7" s="296">
        <f t="shared" ref="EH7:EH22" si="45">SUM(EI7:EN7)</f>
        <v>1479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1367</v>
      </c>
      <c r="EL7" s="296">
        <f t="shared" si="46"/>
        <v>0</v>
      </c>
      <c r="EM7" s="296">
        <f t="shared" si="46"/>
        <v>112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145159</v>
      </c>
      <c r="E8" s="284">
        <f t="shared" si="1"/>
        <v>117385</v>
      </c>
      <c r="F8" s="284">
        <f t="shared" si="2"/>
        <v>116681</v>
      </c>
      <c r="G8" s="284">
        <v>0</v>
      </c>
      <c r="H8" s="284">
        <v>116681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704</v>
      </c>
      <c r="N8" s="284">
        <v>0</v>
      </c>
      <c r="O8" s="284">
        <v>704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4932</v>
      </c>
      <c r="U8" s="284">
        <f t="shared" si="7"/>
        <v>4932</v>
      </c>
      <c r="V8" s="284">
        <v>0</v>
      </c>
      <c r="W8" s="284">
        <v>0</v>
      </c>
      <c r="X8" s="284">
        <v>4932</v>
      </c>
      <c r="Y8" s="284">
        <v>0</v>
      </c>
      <c r="Z8" s="284">
        <v>0</v>
      </c>
      <c r="AA8" s="284">
        <v>0</v>
      </c>
      <c r="AB8" s="284">
        <f t="shared" si="9"/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f t="shared" si="11"/>
        <v>2544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2544</v>
      </c>
      <c r="AR8" s="284">
        <v>0</v>
      </c>
      <c r="AS8" s="284">
        <v>0</v>
      </c>
      <c r="AT8" s="284">
        <v>0</v>
      </c>
      <c r="AU8" s="284">
        <v>2544</v>
      </c>
      <c r="AV8" s="284">
        <v>0</v>
      </c>
      <c r="AW8" s="284">
        <v>0</v>
      </c>
      <c r="AX8" s="284">
        <f t="shared" si="16"/>
        <v>739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739</v>
      </c>
      <c r="BG8" s="284">
        <v>0</v>
      </c>
      <c r="BH8" s="284">
        <v>0</v>
      </c>
      <c r="BI8" s="284">
        <v>0</v>
      </c>
      <c r="BJ8" s="284">
        <v>739</v>
      </c>
      <c r="BK8" s="284">
        <v>0</v>
      </c>
      <c r="BL8" s="284">
        <v>0</v>
      </c>
      <c r="BM8" s="284">
        <f t="shared" si="21"/>
        <v>2255</v>
      </c>
      <c r="BN8" s="284">
        <f t="shared" si="22"/>
        <v>639</v>
      </c>
      <c r="BO8" s="284">
        <v>0</v>
      </c>
      <c r="BP8" s="284">
        <v>0</v>
      </c>
      <c r="BQ8" s="284">
        <v>0</v>
      </c>
      <c r="BR8" s="284">
        <v>639</v>
      </c>
      <c r="BS8" s="284">
        <v>0</v>
      </c>
      <c r="BT8" s="284">
        <v>0</v>
      </c>
      <c r="BU8" s="284">
        <f t="shared" si="24"/>
        <v>1616</v>
      </c>
      <c r="BV8" s="284">
        <v>0</v>
      </c>
      <c r="BW8" s="284">
        <v>0</v>
      </c>
      <c r="BX8" s="284">
        <v>0</v>
      </c>
      <c r="BY8" s="284">
        <v>1616</v>
      </c>
      <c r="BZ8" s="284">
        <v>0</v>
      </c>
      <c r="CA8" s="284">
        <v>0</v>
      </c>
      <c r="CB8" s="284">
        <f t="shared" si="26"/>
        <v>9291</v>
      </c>
      <c r="CC8" s="284">
        <f t="shared" si="27"/>
        <v>9</v>
      </c>
      <c r="CD8" s="284">
        <v>0</v>
      </c>
      <c r="CE8" s="284">
        <v>0</v>
      </c>
      <c r="CF8" s="284">
        <v>0</v>
      </c>
      <c r="CG8" s="284">
        <v>9</v>
      </c>
      <c r="CH8" s="284">
        <v>0</v>
      </c>
      <c r="CI8" s="284">
        <v>0</v>
      </c>
      <c r="CJ8" s="284">
        <f t="shared" si="29"/>
        <v>9282</v>
      </c>
      <c r="CK8" s="284">
        <v>0</v>
      </c>
      <c r="CL8" s="284">
        <v>0</v>
      </c>
      <c r="CM8" s="284">
        <v>0</v>
      </c>
      <c r="CN8" s="284">
        <v>9282</v>
      </c>
      <c r="CO8" s="284">
        <v>0</v>
      </c>
      <c r="CP8" s="284">
        <v>0</v>
      </c>
      <c r="CQ8" s="284">
        <f t="shared" si="31"/>
        <v>2838</v>
      </c>
      <c r="CR8" s="284">
        <f t="shared" si="32"/>
        <v>2637</v>
      </c>
      <c r="CS8" s="284">
        <v>0</v>
      </c>
      <c r="CT8" s="284">
        <v>0</v>
      </c>
      <c r="CU8" s="284">
        <v>0</v>
      </c>
      <c r="CV8" s="284">
        <v>2637</v>
      </c>
      <c r="CW8" s="284">
        <v>0</v>
      </c>
      <c r="CX8" s="284">
        <v>0</v>
      </c>
      <c r="CY8" s="284">
        <f t="shared" si="34"/>
        <v>201</v>
      </c>
      <c r="CZ8" s="284">
        <v>0</v>
      </c>
      <c r="DA8" s="284">
        <v>0</v>
      </c>
      <c r="DB8" s="284">
        <v>0</v>
      </c>
      <c r="DC8" s="284">
        <v>201</v>
      </c>
      <c r="DD8" s="284">
        <v>0</v>
      </c>
      <c r="DE8" s="284">
        <v>0</v>
      </c>
      <c r="DF8" s="284">
        <f t="shared" si="36"/>
        <v>5</v>
      </c>
      <c r="DG8" s="284">
        <f t="shared" si="37"/>
        <v>5</v>
      </c>
      <c r="DH8" s="284">
        <v>0</v>
      </c>
      <c r="DI8" s="284">
        <v>0</v>
      </c>
      <c r="DJ8" s="284">
        <v>0</v>
      </c>
      <c r="DK8" s="284">
        <v>0</v>
      </c>
      <c r="DL8" s="284">
        <v>5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4314</v>
      </c>
      <c r="DV8" s="284">
        <v>4314</v>
      </c>
      <c r="DW8" s="284">
        <v>0</v>
      </c>
      <c r="DX8" s="284">
        <v>0</v>
      </c>
      <c r="DY8" s="284">
        <v>0</v>
      </c>
      <c r="DZ8" s="284">
        <f t="shared" si="42"/>
        <v>856</v>
      </c>
      <c r="EA8" s="284">
        <f t="shared" si="43"/>
        <v>856</v>
      </c>
      <c r="EB8" s="284">
        <v>0</v>
      </c>
      <c r="EC8" s="284">
        <v>0</v>
      </c>
      <c r="ED8" s="284">
        <v>0</v>
      </c>
      <c r="EE8" s="284">
        <v>0</v>
      </c>
      <c r="EF8" s="284">
        <v>856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56661</v>
      </c>
      <c r="E9" s="284">
        <f t="shared" si="1"/>
        <v>44517</v>
      </c>
      <c r="F9" s="284">
        <f t="shared" si="2"/>
        <v>41659</v>
      </c>
      <c r="G9" s="284">
        <v>0</v>
      </c>
      <c r="H9" s="284">
        <v>41659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2858</v>
      </c>
      <c r="N9" s="284">
        <v>0</v>
      </c>
      <c r="O9" s="284">
        <v>2858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588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588</v>
      </c>
      <c r="AR9" s="284">
        <v>0</v>
      </c>
      <c r="AS9" s="284">
        <v>0</v>
      </c>
      <c r="AT9" s="284">
        <v>0</v>
      </c>
      <c r="AU9" s="284">
        <v>588</v>
      </c>
      <c r="AV9" s="284">
        <v>0</v>
      </c>
      <c r="AW9" s="284">
        <v>0</v>
      </c>
      <c r="AX9" s="284">
        <f t="shared" si="16"/>
        <v>565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565</v>
      </c>
      <c r="BG9" s="284">
        <v>0</v>
      </c>
      <c r="BH9" s="284">
        <v>0</v>
      </c>
      <c r="BI9" s="284">
        <v>0</v>
      </c>
      <c r="BJ9" s="284">
        <v>565</v>
      </c>
      <c r="BK9" s="284">
        <v>0</v>
      </c>
      <c r="BL9" s="284">
        <v>0</v>
      </c>
      <c r="BM9" s="284">
        <f t="shared" si="21"/>
        <v>151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151</v>
      </c>
      <c r="BV9" s="284">
        <v>0</v>
      </c>
      <c r="BW9" s="284">
        <v>0</v>
      </c>
      <c r="BX9" s="284">
        <v>0</v>
      </c>
      <c r="BY9" s="284">
        <v>151</v>
      </c>
      <c r="BZ9" s="284">
        <v>0</v>
      </c>
      <c r="CA9" s="284">
        <v>0</v>
      </c>
      <c r="CB9" s="284">
        <f t="shared" si="26"/>
        <v>4142</v>
      </c>
      <c r="CC9" s="284">
        <f t="shared" si="27"/>
        <v>624</v>
      </c>
      <c r="CD9" s="284">
        <v>0</v>
      </c>
      <c r="CE9" s="284">
        <v>0</v>
      </c>
      <c r="CF9" s="284">
        <v>0</v>
      </c>
      <c r="CG9" s="284">
        <v>624</v>
      </c>
      <c r="CH9" s="284">
        <v>0</v>
      </c>
      <c r="CI9" s="284">
        <v>0</v>
      </c>
      <c r="CJ9" s="284">
        <f t="shared" si="29"/>
        <v>3518</v>
      </c>
      <c r="CK9" s="284">
        <v>0</v>
      </c>
      <c r="CL9" s="284">
        <v>0</v>
      </c>
      <c r="CM9" s="284">
        <v>0</v>
      </c>
      <c r="CN9" s="284">
        <v>3328</v>
      </c>
      <c r="CO9" s="284">
        <v>0</v>
      </c>
      <c r="CP9" s="284">
        <v>190</v>
      </c>
      <c r="CQ9" s="284">
        <f t="shared" si="31"/>
        <v>5730</v>
      </c>
      <c r="CR9" s="284">
        <f t="shared" si="32"/>
        <v>4975</v>
      </c>
      <c r="CS9" s="284">
        <v>0</v>
      </c>
      <c r="CT9" s="284">
        <v>0</v>
      </c>
      <c r="CU9" s="284">
        <v>0</v>
      </c>
      <c r="CV9" s="284">
        <v>4975</v>
      </c>
      <c r="CW9" s="284">
        <v>0</v>
      </c>
      <c r="CX9" s="284">
        <v>0</v>
      </c>
      <c r="CY9" s="284">
        <f t="shared" si="34"/>
        <v>755</v>
      </c>
      <c r="CZ9" s="284">
        <v>0</v>
      </c>
      <c r="DA9" s="284">
        <v>0</v>
      </c>
      <c r="DB9" s="284">
        <v>0</v>
      </c>
      <c r="DC9" s="284">
        <v>98</v>
      </c>
      <c r="DD9" s="284">
        <v>0</v>
      </c>
      <c r="DE9" s="284">
        <v>657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0</v>
      </c>
      <c r="DV9" s="284">
        <v>0</v>
      </c>
      <c r="DW9" s="284">
        <v>0</v>
      </c>
      <c r="DX9" s="284">
        <v>0</v>
      </c>
      <c r="DY9" s="284">
        <v>0</v>
      </c>
      <c r="DZ9" s="284">
        <f t="shared" si="42"/>
        <v>968</v>
      </c>
      <c r="EA9" s="284">
        <f t="shared" si="43"/>
        <v>389</v>
      </c>
      <c r="EB9" s="284">
        <v>0</v>
      </c>
      <c r="EC9" s="284">
        <v>0</v>
      </c>
      <c r="ED9" s="284">
        <v>389</v>
      </c>
      <c r="EE9" s="284">
        <v>0</v>
      </c>
      <c r="EF9" s="284">
        <v>0</v>
      </c>
      <c r="EG9" s="284">
        <v>0</v>
      </c>
      <c r="EH9" s="284">
        <f t="shared" si="45"/>
        <v>579</v>
      </c>
      <c r="EI9" s="284">
        <v>0</v>
      </c>
      <c r="EJ9" s="284">
        <v>0</v>
      </c>
      <c r="EK9" s="284">
        <v>579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15076</v>
      </c>
      <c r="E10" s="284">
        <f t="shared" si="1"/>
        <v>9961</v>
      </c>
      <c r="F10" s="284">
        <f t="shared" si="2"/>
        <v>9777</v>
      </c>
      <c r="G10" s="284">
        <v>0</v>
      </c>
      <c r="H10" s="284">
        <v>9777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184</v>
      </c>
      <c r="N10" s="284">
        <v>0</v>
      </c>
      <c r="O10" s="284">
        <v>184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2337</v>
      </c>
      <c r="U10" s="284">
        <f t="shared" si="7"/>
        <v>2249</v>
      </c>
      <c r="V10" s="284">
        <v>0</v>
      </c>
      <c r="W10" s="284">
        <v>0</v>
      </c>
      <c r="X10" s="284">
        <v>2249</v>
      </c>
      <c r="Y10" s="284">
        <v>0</v>
      </c>
      <c r="Z10" s="284">
        <v>0</v>
      </c>
      <c r="AA10" s="284">
        <v>0</v>
      </c>
      <c r="AB10" s="284">
        <f t="shared" si="9"/>
        <v>88</v>
      </c>
      <c r="AC10" s="284">
        <v>0</v>
      </c>
      <c r="AD10" s="284">
        <v>0</v>
      </c>
      <c r="AE10" s="284">
        <v>88</v>
      </c>
      <c r="AF10" s="284">
        <v>0</v>
      </c>
      <c r="AG10" s="284">
        <v>0</v>
      </c>
      <c r="AH10" s="284">
        <v>0</v>
      </c>
      <c r="AI10" s="284">
        <f t="shared" si="11"/>
        <v>383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383</v>
      </c>
      <c r="AR10" s="284">
        <v>0</v>
      </c>
      <c r="AS10" s="284">
        <v>0</v>
      </c>
      <c r="AT10" s="284">
        <v>0</v>
      </c>
      <c r="AU10" s="284">
        <v>383</v>
      </c>
      <c r="AV10" s="284">
        <v>0</v>
      </c>
      <c r="AW10" s="284">
        <v>0</v>
      </c>
      <c r="AX10" s="284">
        <f t="shared" si="16"/>
        <v>260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260</v>
      </c>
      <c r="BG10" s="284">
        <v>0</v>
      </c>
      <c r="BH10" s="284">
        <v>0</v>
      </c>
      <c r="BI10" s="284">
        <v>0</v>
      </c>
      <c r="BJ10" s="284">
        <v>260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501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501</v>
      </c>
      <c r="CK10" s="284">
        <v>0</v>
      </c>
      <c r="CL10" s="284">
        <v>0</v>
      </c>
      <c r="CM10" s="284">
        <v>0</v>
      </c>
      <c r="CN10" s="284">
        <v>501</v>
      </c>
      <c r="CO10" s="284">
        <v>0</v>
      </c>
      <c r="CP10" s="284">
        <v>0</v>
      </c>
      <c r="CQ10" s="284">
        <f t="shared" si="31"/>
        <v>0</v>
      </c>
      <c r="CR10" s="284">
        <f t="shared" si="32"/>
        <v>0</v>
      </c>
      <c r="CS10" s="284">
        <v>0</v>
      </c>
      <c r="CT10" s="284">
        <v>0</v>
      </c>
      <c r="CU10" s="284">
        <v>0</v>
      </c>
      <c r="CV10" s="284">
        <v>0</v>
      </c>
      <c r="CW10" s="284">
        <v>0</v>
      </c>
      <c r="CX10" s="284">
        <v>0</v>
      </c>
      <c r="CY10" s="284">
        <f t="shared" si="34"/>
        <v>0</v>
      </c>
      <c r="CZ10" s="284">
        <v>0</v>
      </c>
      <c r="DA10" s="284">
        <v>0</v>
      </c>
      <c r="DB10" s="284">
        <v>0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1634</v>
      </c>
      <c r="DV10" s="284">
        <v>1634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16330</v>
      </c>
      <c r="E11" s="284">
        <f t="shared" si="1"/>
        <v>11701</v>
      </c>
      <c r="F11" s="284">
        <f t="shared" si="2"/>
        <v>11344</v>
      </c>
      <c r="G11" s="284">
        <v>0</v>
      </c>
      <c r="H11" s="284">
        <v>11344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357</v>
      </c>
      <c r="N11" s="284">
        <v>0</v>
      </c>
      <c r="O11" s="284">
        <v>357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898</v>
      </c>
      <c r="U11" s="284">
        <f t="shared" si="7"/>
        <v>727</v>
      </c>
      <c r="V11" s="284">
        <v>0</v>
      </c>
      <c r="W11" s="284">
        <v>0</v>
      </c>
      <c r="X11" s="284">
        <v>727</v>
      </c>
      <c r="Y11" s="284">
        <v>0</v>
      </c>
      <c r="Z11" s="284">
        <v>0</v>
      </c>
      <c r="AA11" s="284">
        <v>0</v>
      </c>
      <c r="AB11" s="284">
        <f t="shared" si="9"/>
        <v>171</v>
      </c>
      <c r="AC11" s="284">
        <v>0</v>
      </c>
      <c r="AD11" s="284">
        <v>0</v>
      </c>
      <c r="AE11" s="284">
        <v>171</v>
      </c>
      <c r="AF11" s="284">
        <v>0</v>
      </c>
      <c r="AG11" s="284">
        <v>0</v>
      </c>
      <c r="AH11" s="284">
        <v>0</v>
      </c>
      <c r="AI11" s="284">
        <f t="shared" si="11"/>
        <v>99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99</v>
      </c>
      <c r="AR11" s="284">
        <v>0</v>
      </c>
      <c r="AS11" s="284">
        <v>0</v>
      </c>
      <c r="AT11" s="284">
        <v>0</v>
      </c>
      <c r="AU11" s="284">
        <v>99</v>
      </c>
      <c r="AV11" s="284">
        <v>0</v>
      </c>
      <c r="AW11" s="284">
        <v>0</v>
      </c>
      <c r="AX11" s="284">
        <f t="shared" si="16"/>
        <v>310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310</v>
      </c>
      <c r="BG11" s="284">
        <v>0</v>
      </c>
      <c r="BH11" s="284">
        <v>0</v>
      </c>
      <c r="BI11" s="284">
        <v>0</v>
      </c>
      <c r="BJ11" s="284">
        <v>310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1073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1073</v>
      </c>
      <c r="CK11" s="284">
        <v>0</v>
      </c>
      <c r="CL11" s="284">
        <v>0</v>
      </c>
      <c r="CM11" s="284">
        <v>0</v>
      </c>
      <c r="CN11" s="284">
        <v>1073</v>
      </c>
      <c r="CO11" s="284">
        <v>0</v>
      </c>
      <c r="CP11" s="284">
        <v>0</v>
      </c>
      <c r="CQ11" s="284">
        <f t="shared" si="31"/>
        <v>1271</v>
      </c>
      <c r="CR11" s="284">
        <f t="shared" si="32"/>
        <v>937</v>
      </c>
      <c r="CS11" s="284">
        <v>0</v>
      </c>
      <c r="CT11" s="284">
        <v>0</v>
      </c>
      <c r="CU11" s="284">
        <v>0</v>
      </c>
      <c r="CV11" s="284">
        <v>937</v>
      </c>
      <c r="CW11" s="284">
        <v>0</v>
      </c>
      <c r="CX11" s="284">
        <v>0</v>
      </c>
      <c r="CY11" s="284">
        <f t="shared" si="34"/>
        <v>334</v>
      </c>
      <c r="CZ11" s="284">
        <v>0</v>
      </c>
      <c r="DA11" s="284">
        <v>0</v>
      </c>
      <c r="DB11" s="284">
        <v>0</v>
      </c>
      <c r="DC11" s="284">
        <v>334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463</v>
      </c>
      <c r="DV11" s="284">
        <v>463</v>
      </c>
      <c r="DW11" s="284">
        <v>0</v>
      </c>
      <c r="DX11" s="284">
        <v>0</v>
      </c>
      <c r="DY11" s="284">
        <v>0</v>
      </c>
      <c r="DZ11" s="284">
        <f t="shared" si="42"/>
        <v>515</v>
      </c>
      <c r="EA11" s="284">
        <f t="shared" si="43"/>
        <v>227</v>
      </c>
      <c r="EB11" s="284">
        <v>0</v>
      </c>
      <c r="EC11" s="284">
        <v>0</v>
      </c>
      <c r="ED11" s="284">
        <v>227</v>
      </c>
      <c r="EE11" s="284">
        <v>0</v>
      </c>
      <c r="EF11" s="284">
        <v>0</v>
      </c>
      <c r="EG11" s="284">
        <v>0</v>
      </c>
      <c r="EH11" s="284">
        <f t="shared" si="45"/>
        <v>288</v>
      </c>
      <c r="EI11" s="284">
        <v>0</v>
      </c>
      <c r="EJ11" s="284">
        <v>0</v>
      </c>
      <c r="EK11" s="284">
        <v>288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14064</v>
      </c>
      <c r="E12" s="284">
        <f t="shared" si="1"/>
        <v>10220</v>
      </c>
      <c r="F12" s="284">
        <f t="shared" si="2"/>
        <v>9468</v>
      </c>
      <c r="G12" s="284">
        <v>0</v>
      </c>
      <c r="H12" s="284">
        <v>9468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752</v>
      </c>
      <c r="N12" s="284">
        <v>0</v>
      </c>
      <c r="O12" s="284">
        <v>752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381</v>
      </c>
      <c r="U12" s="284">
        <f t="shared" si="7"/>
        <v>381</v>
      </c>
      <c r="V12" s="284">
        <v>0</v>
      </c>
      <c r="W12" s="284">
        <v>0</v>
      </c>
      <c r="X12" s="284">
        <v>381</v>
      </c>
      <c r="Y12" s="284">
        <v>0</v>
      </c>
      <c r="Z12" s="284">
        <v>0</v>
      </c>
      <c r="AA12" s="284">
        <v>0</v>
      </c>
      <c r="AB12" s="284">
        <f t="shared" si="9"/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f t="shared" si="11"/>
        <v>59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59</v>
      </c>
      <c r="AR12" s="284">
        <v>0</v>
      </c>
      <c r="AS12" s="284">
        <v>0</v>
      </c>
      <c r="AT12" s="284">
        <v>0</v>
      </c>
      <c r="AU12" s="284">
        <v>59</v>
      </c>
      <c r="AV12" s="284">
        <v>0</v>
      </c>
      <c r="AW12" s="284">
        <v>0</v>
      </c>
      <c r="AX12" s="284">
        <f t="shared" si="16"/>
        <v>125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125</v>
      </c>
      <c r="BG12" s="284">
        <v>0</v>
      </c>
      <c r="BH12" s="284">
        <v>0</v>
      </c>
      <c r="BI12" s="284">
        <v>0</v>
      </c>
      <c r="BJ12" s="284">
        <v>125</v>
      </c>
      <c r="BK12" s="284">
        <v>0</v>
      </c>
      <c r="BL12" s="284">
        <v>0</v>
      </c>
      <c r="BM12" s="284">
        <f t="shared" si="21"/>
        <v>85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85</v>
      </c>
      <c r="BV12" s="284">
        <v>0</v>
      </c>
      <c r="BW12" s="284">
        <v>0</v>
      </c>
      <c r="BX12" s="284">
        <v>0</v>
      </c>
      <c r="BY12" s="284">
        <v>85</v>
      </c>
      <c r="BZ12" s="284">
        <v>0</v>
      </c>
      <c r="CA12" s="284">
        <v>0</v>
      </c>
      <c r="CB12" s="284">
        <f t="shared" si="26"/>
        <v>2078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2078</v>
      </c>
      <c r="CK12" s="284">
        <v>0</v>
      </c>
      <c r="CL12" s="284">
        <v>0</v>
      </c>
      <c r="CM12" s="284">
        <v>0</v>
      </c>
      <c r="CN12" s="284">
        <v>2078</v>
      </c>
      <c r="CO12" s="284">
        <v>0</v>
      </c>
      <c r="CP12" s="284">
        <v>0</v>
      </c>
      <c r="CQ12" s="284">
        <f t="shared" si="31"/>
        <v>243</v>
      </c>
      <c r="CR12" s="284">
        <f t="shared" si="32"/>
        <v>228</v>
      </c>
      <c r="CS12" s="284">
        <v>0</v>
      </c>
      <c r="CT12" s="284">
        <v>0</v>
      </c>
      <c r="CU12" s="284">
        <v>0</v>
      </c>
      <c r="CV12" s="284">
        <v>228</v>
      </c>
      <c r="CW12" s="284">
        <v>0</v>
      </c>
      <c r="CX12" s="284">
        <v>0</v>
      </c>
      <c r="CY12" s="284">
        <f t="shared" si="34"/>
        <v>15</v>
      </c>
      <c r="CZ12" s="284">
        <v>0</v>
      </c>
      <c r="DA12" s="284">
        <v>0</v>
      </c>
      <c r="DB12" s="284">
        <v>0</v>
      </c>
      <c r="DC12" s="284">
        <v>15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873</v>
      </c>
      <c r="DV12" s="284">
        <v>873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14429</v>
      </c>
      <c r="E13" s="284">
        <f t="shared" si="1"/>
        <v>9719</v>
      </c>
      <c r="F13" s="284">
        <f t="shared" si="2"/>
        <v>9033</v>
      </c>
      <c r="G13" s="284">
        <v>0</v>
      </c>
      <c r="H13" s="284">
        <v>9033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686</v>
      </c>
      <c r="N13" s="284">
        <v>0</v>
      </c>
      <c r="O13" s="284">
        <v>686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2423</v>
      </c>
      <c r="U13" s="284">
        <f t="shared" si="7"/>
        <v>2230</v>
      </c>
      <c r="V13" s="284">
        <v>0</v>
      </c>
      <c r="W13" s="284">
        <v>0</v>
      </c>
      <c r="X13" s="284">
        <v>2230</v>
      </c>
      <c r="Y13" s="284">
        <v>0</v>
      </c>
      <c r="Z13" s="284">
        <v>0</v>
      </c>
      <c r="AA13" s="284">
        <v>0</v>
      </c>
      <c r="AB13" s="284">
        <f t="shared" si="9"/>
        <v>193</v>
      </c>
      <c r="AC13" s="284">
        <v>0</v>
      </c>
      <c r="AD13" s="284">
        <v>0</v>
      </c>
      <c r="AE13" s="284">
        <v>193</v>
      </c>
      <c r="AF13" s="284">
        <v>0</v>
      </c>
      <c r="AG13" s="284">
        <v>0</v>
      </c>
      <c r="AH13" s="284">
        <v>0</v>
      </c>
      <c r="AI13" s="284">
        <f t="shared" si="11"/>
        <v>2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2</v>
      </c>
      <c r="AR13" s="284">
        <v>0</v>
      </c>
      <c r="AS13" s="284">
        <v>0</v>
      </c>
      <c r="AT13" s="284">
        <v>0</v>
      </c>
      <c r="AU13" s="284">
        <v>2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71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71</v>
      </c>
      <c r="BV13" s="284">
        <v>0</v>
      </c>
      <c r="BW13" s="284">
        <v>0</v>
      </c>
      <c r="BX13" s="284">
        <v>0</v>
      </c>
      <c r="BY13" s="284">
        <v>71</v>
      </c>
      <c r="BZ13" s="284">
        <v>0</v>
      </c>
      <c r="CA13" s="284">
        <v>0</v>
      </c>
      <c r="CB13" s="284">
        <f t="shared" si="26"/>
        <v>1171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1171</v>
      </c>
      <c r="CK13" s="284">
        <v>0</v>
      </c>
      <c r="CL13" s="284">
        <v>0</v>
      </c>
      <c r="CM13" s="284">
        <v>0</v>
      </c>
      <c r="CN13" s="284">
        <v>1171</v>
      </c>
      <c r="CO13" s="284">
        <v>0</v>
      </c>
      <c r="CP13" s="284">
        <v>0</v>
      </c>
      <c r="CQ13" s="284">
        <f t="shared" si="31"/>
        <v>0</v>
      </c>
      <c r="CR13" s="284">
        <f t="shared" si="32"/>
        <v>0</v>
      </c>
      <c r="CS13" s="284">
        <v>0</v>
      </c>
      <c r="CT13" s="284">
        <v>0</v>
      </c>
      <c r="CU13" s="284">
        <v>0</v>
      </c>
      <c r="CV13" s="284">
        <v>0</v>
      </c>
      <c r="CW13" s="284">
        <v>0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1043</v>
      </c>
      <c r="DV13" s="284">
        <v>1043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17071</v>
      </c>
      <c r="E14" s="284">
        <f t="shared" si="1"/>
        <v>11458</v>
      </c>
      <c r="F14" s="284">
        <f t="shared" si="2"/>
        <v>11234</v>
      </c>
      <c r="G14" s="284">
        <v>0</v>
      </c>
      <c r="H14" s="284">
        <v>11234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224</v>
      </c>
      <c r="N14" s="284">
        <v>0</v>
      </c>
      <c r="O14" s="284">
        <v>224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1218</v>
      </c>
      <c r="U14" s="284">
        <f t="shared" si="7"/>
        <v>121</v>
      </c>
      <c r="V14" s="284">
        <v>0</v>
      </c>
      <c r="W14" s="284">
        <v>0</v>
      </c>
      <c r="X14" s="284">
        <v>101</v>
      </c>
      <c r="Y14" s="284">
        <v>6</v>
      </c>
      <c r="Z14" s="284">
        <v>14</v>
      </c>
      <c r="AA14" s="284">
        <v>0</v>
      </c>
      <c r="AB14" s="284">
        <f t="shared" si="9"/>
        <v>1097</v>
      </c>
      <c r="AC14" s="284">
        <v>0</v>
      </c>
      <c r="AD14" s="284">
        <v>0</v>
      </c>
      <c r="AE14" s="284">
        <v>46</v>
      </c>
      <c r="AF14" s="284">
        <v>0</v>
      </c>
      <c r="AG14" s="284">
        <v>0</v>
      </c>
      <c r="AH14" s="284">
        <v>1051</v>
      </c>
      <c r="AI14" s="284">
        <f t="shared" si="11"/>
        <v>922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922</v>
      </c>
      <c r="AR14" s="284">
        <v>0</v>
      </c>
      <c r="AS14" s="284">
        <v>0</v>
      </c>
      <c r="AT14" s="284">
        <v>0</v>
      </c>
      <c r="AU14" s="284">
        <v>111</v>
      </c>
      <c r="AV14" s="284">
        <v>0</v>
      </c>
      <c r="AW14" s="284">
        <v>811</v>
      </c>
      <c r="AX14" s="284">
        <f t="shared" si="16"/>
        <v>180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180</v>
      </c>
      <c r="BG14" s="284">
        <v>0</v>
      </c>
      <c r="BH14" s="284">
        <v>0</v>
      </c>
      <c r="BI14" s="284">
        <v>0</v>
      </c>
      <c r="BJ14" s="284">
        <v>180</v>
      </c>
      <c r="BK14" s="284">
        <v>0</v>
      </c>
      <c r="BL14" s="284">
        <v>0</v>
      </c>
      <c r="BM14" s="284">
        <f t="shared" si="21"/>
        <v>972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972</v>
      </c>
      <c r="BV14" s="284">
        <v>0</v>
      </c>
      <c r="BW14" s="284">
        <v>0</v>
      </c>
      <c r="BX14" s="284">
        <v>0</v>
      </c>
      <c r="BY14" s="284">
        <v>972</v>
      </c>
      <c r="BZ14" s="284">
        <v>0</v>
      </c>
      <c r="CA14" s="284">
        <v>0</v>
      </c>
      <c r="CB14" s="284">
        <f t="shared" si="26"/>
        <v>1646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1646</v>
      </c>
      <c r="CK14" s="284">
        <v>0</v>
      </c>
      <c r="CL14" s="284">
        <v>0</v>
      </c>
      <c r="CM14" s="284">
        <v>0</v>
      </c>
      <c r="CN14" s="284">
        <v>1646</v>
      </c>
      <c r="CO14" s="284">
        <v>0</v>
      </c>
      <c r="CP14" s="284">
        <v>0</v>
      </c>
      <c r="CQ14" s="284">
        <f t="shared" si="31"/>
        <v>373</v>
      </c>
      <c r="CR14" s="284">
        <f t="shared" si="32"/>
        <v>311</v>
      </c>
      <c r="CS14" s="284">
        <v>0</v>
      </c>
      <c r="CT14" s="284">
        <v>0</v>
      </c>
      <c r="CU14" s="284">
        <v>0</v>
      </c>
      <c r="CV14" s="284">
        <v>311</v>
      </c>
      <c r="CW14" s="284">
        <v>0</v>
      </c>
      <c r="CX14" s="284">
        <v>0</v>
      </c>
      <c r="CY14" s="284">
        <f t="shared" si="34"/>
        <v>62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62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261</v>
      </c>
      <c r="DV14" s="284">
        <v>105</v>
      </c>
      <c r="DW14" s="284">
        <v>0</v>
      </c>
      <c r="DX14" s="284">
        <v>156</v>
      </c>
      <c r="DY14" s="284">
        <v>0</v>
      </c>
      <c r="DZ14" s="284">
        <f t="shared" si="42"/>
        <v>41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41</v>
      </c>
      <c r="EI14" s="284">
        <v>0</v>
      </c>
      <c r="EJ14" s="284">
        <v>0</v>
      </c>
      <c r="EK14" s="284">
        <v>41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9388</v>
      </c>
      <c r="E15" s="284">
        <f t="shared" si="1"/>
        <v>7687</v>
      </c>
      <c r="F15" s="284">
        <f t="shared" si="2"/>
        <v>6741</v>
      </c>
      <c r="G15" s="284">
        <v>0</v>
      </c>
      <c r="H15" s="284">
        <v>6741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946</v>
      </c>
      <c r="N15" s="284">
        <v>0</v>
      </c>
      <c r="O15" s="284">
        <v>946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338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338</v>
      </c>
      <c r="AR15" s="284">
        <v>0</v>
      </c>
      <c r="AS15" s="284">
        <v>260</v>
      </c>
      <c r="AT15" s="284">
        <v>0</v>
      </c>
      <c r="AU15" s="284">
        <v>78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124</v>
      </c>
      <c r="CC15" s="284">
        <f t="shared" si="27"/>
        <v>44</v>
      </c>
      <c r="CD15" s="284">
        <v>0</v>
      </c>
      <c r="CE15" s="284">
        <v>0</v>
      </c>
      <c r="CF15" s="284">
        <v>44</v>
      </c>
      <c r="CG15" s="284">
        <v>0</v>
      </c>
      <c r="CH15" s="284">
        <v>0</v>
      </c>
      <c r="CI15" s="284">
        <v>0</v>
      </c>
      <c r="CJ15" s="284">
        <f t="shared" si="29"/>
        <v>80</v>
      </c>
      <c r="CK15" s="284">
        <v>0</v>
      </c>
      <c r="CL15" s="284">
        <v>0</v>
      </c>
      <c r="CM15" s="284">
        <v>55</v>
      </c>
      <c r="CN15" s="284">
        <v>25</v>
      </c>
      <c r="CO15" s="284">
        <v>0</v>
      </c>
      <c r="CP15" s="284">
        <v>0</v>
      </c>
      <c r="CQ15" s="284">
        <f t="shared" si="31"/>
        <v>693</v>
      </c>
      <c r="CR15" s="284">
        <f t="shared" si="32"/>
        <v>442</v>
      </c>
      <c r="CS15" s="284">
        <v>0</v>
      </c>
      <c r="CT15" s="284">
        <v>0</v>
      </c>
      <c r="CU15" s="284">
        <v>255</v>
      </c>
      <c r="CV15" s="284">
        <v>187</v>
      </c>
      <c r="CW15" s="284">
        <v>0</v>
      </c>
      <c r="CX15" s="284">
        <v>0</v>
      </c>
      <c r="CY15" s="284">
        <f t="shared" si="34"/>
        <v>251</v>
      </c>
      <c r="CZ15" s="284">
        <v>0</v>
      </c>
      <c r="DA15" s="284">
        <v>0</v>
      </c>
      <c r="DB15" s="284">
        <v>196</v>
      </c>
      <c r="DC15" s="284">
        <v>55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158</v>
      </c>
      <c r="DV15" s="284">
        <v>135</v>
      </c>
      <c r="DW15" s="284">
        <v>16</v>
      </c>
      <c r="DX15" s="284">
        <v>7</v>
      </c>
      <c r="DY15" s="284">
        <v>0</v>
      </c>
      <c r="DZ15" s="284">
        <f t="shared" si="42"/>
        <v>388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388</v>
      </c>
      <c r="EI15" s="284">
        <v>0</v>
      </c>
      <c r="EJ15" s="284">
        <v>0</v>
      </c>
      <c r="EK15" s="284">
        <v>388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16596</v>
      </c>
      <c r="E16" s="284">
        <f t="shared" si="1"/>
        <v>10749</v>
      </c>
      <c r="F16" s="284">
        <f t="shared" si="2"/>
        <v>10310</v>
      </c>
      <c r="G16" s="284">
        <v>0</v>
      </c>
      <c r="H16" s="284">
        <v>10310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439</v>
      </c>
      <c r="N16" s="284">
        <v>0</v>
      </c>
      <c r="O16" s="284">
        <v>439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601</v>
      </c>
      <c r="U16" s="284">
        <f t="shared" si="7"/>
        <v>123</v>
      </c>
      <c r="V16" s="284">
        <v>0</v>
      </c>
      <c r="W16" s="284">
        <v>0</v>
      </c>
      <c r="X16" s="284">
        <v>113</v>
      </c>
      <c r="Y16" s="284">
        <v>3</v>
      </c>
      <c r="Z16" s="284">
        <v>7</v>
      </c>
      <c r="AA16" s="284">
        <v>0</v>
      </c>
      <c r="AB16" s="284">
        <f t="shared" si="9"/>
        <v>478</v>
      </c>
      <c r="AC16" s="284">
        <v>0</v>
      </c>
      <c r="AD16" s="284">
        <v>0</v>
      </c>
      <c r="AE16" s="284">
        <v>13</v>
      </c>
      <c r="AF16" s="284">
        <v>0</v>
      </c>
      <c r="AG16" s="284">
        <v>0</v>
      </c>
      <c r="AH16" s="284">
        <v>465</v>
      </c>
      <c r="AI16" s="284">
        <f t="shared" si="11"/>
        <v>574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574</v>
      </c>
      <c r="AR16" s="284">
        <v>0</v>
      </c>
      <c r="AS16" s="284">
        <v>99</v>
      </c>
      <c r="AT16" s="284">
        <v>0</v>
      </c>
      <c r="AU16" s="284">
        <v>245</v>
      </c>
      <c r="AV16" s="284">
        <v>0</v>
      </c>
      <c r="AW16" s="284">
        <v>230</v>
      </c>
      <c r="AX16" s="284">
        <f t="shared" si="16"/>
        <v>143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143</v>
      </c>
      <c r="BG16" s="284">
        <v>0</v>
      </c>
      <c r="BH16" s="284">
        <v>0</v>
      </c>
      <c r="BI16" s="284">
        <v>0</v>
      </c>
      <c r="BJ16" s="284">
        <v>143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3444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3444</v>
      </c>
      <c r="CK16" s="284">
        <v>0</v>
      </c>
      <c r="CL16" s="284">
        <v>115</v>
      </c>
      <c r="CM16" s="284">
        <v>0</v>
      </c>
      <c r="CN16" s="284">
        <v>3329</v>
      </c>
      <c r="CO16" s="284">
        <v>0</v>
      </c>
      <c r="CP16" s="284">
        <v>0</v>
      </c>
      <c r="CQ16" s="284">
        <f t="shared" si="31"/>
        <v>505</v>
      </c>
      <c r="CR16" s="284">
        <f t="shared" si="32"/>
        <v>255</v>
      </c>
      <c r="CS16" s="284">
        <v>0</v>
      </c>
      <c r="CT16" s="284">
        <v>0</v>
      </c>
      <c r="CU16" s="284">
        <v>113</v>
      </c>
      <c r="CV16" s="284">
        <v>142</v>
      </c>
      <c r="CW16" s="284">
        <v>0</v>
      </c>
      <c r="CX16" s="284">
        <v>0</v>
      </c>
      <c r="CY16" s="284">
        <f t="shared" si="34"/>
        <v>250</v>
      </c>
      <c r="CZ16" s="284">
        <v>0</v>
      </c>
      <c r="DA16" s="284">
        <v>5</v>
      </c>
      <c r="DB16" s="284">
        <v>222</v>
      </c>
      <c r="DC16" s="284">
        <v>0</v>
      </c>
      <c r="DD16" s="284">
        <v>0</v>
      </c>
      <c r="DE16" s="284">
        <v>23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473</v>
      </c>
      <c r="DV16" s="284">
        <v>386</v>
      </c>
      <c r="DW16" s="284">
        <v>0</v>
      </c>
      <c r="DX16" s="284">
        <v>87</v>
      </c>
      <c r="DY16" s="284">
        <v>0</v>
      </c>
      <c r="DZ16" s="284">
        <f t="shared" si="42"/>
        <v>107</v>
      </c>
      <c r="EA16" s="284">
        <f t="shared" si="43"/>
        <v>36</v>
      </c>
      <c r="EB16" s="284">
        <v>0</v>
      </c>
      <c r="EC16" s="284">
        <v>0</v>
      </c>
      <c r="ED16" s="284">
        <v>36</v>
      </c>
      <c r="EE16" s="284">
        <v>0</v>
      </c>
      <c r="EF16" s="284">
        <v>0</v>
      </c>
      <c r="EG16" s="284">
        <v>0</v>
      </c>
      <c r="EH16" s="284">
        <f t="shared" si="45"/>
        <v>71</v>
      </c>
      <c r="EI16" s="284">
        <v>0</v>
      </c>
      <c r="EJ16" s="284">
        <v>0</v>
      </c>
      <c r="EK16" s="284">
        <v>71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34391</v>
      </c>
      <c r="E17" s="284">
        <f t="shared" si="1"/>
        <v>26819</v>
      </c>
      <c r="F17" s="284">
        <f t="shared" si="2"/>
        <v>15683</v>
      </c>
      <c r="G17" s="284">
        <v>0</v>
      </c>
      <c r="H17" s="284">
        <v>15683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11136</v>
      </c>
      <c r="N17" s="284">
        <v>0</v>
      </c>
      <c r="O17" s="284">
        <v>11136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1990</v>
      </c>
      <c r="U17" s="284">
        <f t="shared" si="7"/>
        <v>1330</v>
      </c>
      <c r="V17" s="284">
        <v>0</v>
      </c>
      <c r="W17" s="284">
        <v>0</v>
      </c>
      <c r="X17" s="284">
        <v>1330</v>
      </c>
      <c r="Y17" s="284">
        <v>0</v>
      </c>
      <c r="Z17" s="284">
        <v>0</v>
      </c>
      <c r="AA17" s="284">
        <v>0</v>
      </c>
      <c r="AB17" s="284">
        <f t="shared" si="9"/>
        <v>660</v>
      </c>
      <c r="AC17" s="284">
        <v>0</v>
      </c>
      <c r="AD17" s="284">
        <v>0</v>
      </c>
      <c r="AE17" s="284">
        <v>600</v>
      </c>
      <c r="AF17" s="284">
        <v>60</v>
      </c>
      <c r="AG17" s="284">
        <v>0</v>
      </c>
      <c r="AH17" s="284">
        <v>0</v>
      </c>
      <c r="AI17" s="284">
        <f t="shared" si="11"/>
        <v>3914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3914</v>
      </c>
      <c r="AR17" s="284">
        <v>0</v>
      </c>
      <c r="AS17" s="284">
        <v>0</v>
      </c>
      <c r="AT17" s="284">
        <v>0</v>
      </c>
      <c r="AU17" s="284">
        <v>3914</v>
      </c>
      <c r="AV17" s="284">
        <v>0</v>
      </c>
      <c r="AW17" s="284">
        <v>0</v>
      </c>
      <c r="AX17" s="284">
        <f t="shared" si="16"/>
        <v>385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385</v>
      </c>
      <c r="BG17" s="284">
        <v>0</v>
      </c>
      <c r="BH17" s="284">
        <v>0</v>
      </c>
      <c r="BI17" s="284">
        <v>0</v>
      </c>
      <c r="BJ17" s="284">
        <v>385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90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90</v>
      </c>
      <c r="CK17" s="284">
        <v>0</v>
      </c>
      <c r="CL17" s="284">
        <v>0</v>
      </c>
      <c r="CM17" s="284">
        <v>0</v>
      </c>
      <c r="CN17" s="284">
        <v>90</v>
      </c>
      <c r="CO17" s="284">
        <v>0</v>
      </c>
      <c r="CP17" s="284">
        <v>0</v>
      </c>
      <c r="CQ17" s="284">
        <f t="shared" si="31"/>
        <v>1081</v>
      </c>
      <c r="CR17" s="284">
        <f t="shared" si="32"/>
        <v>937</v>
      </c>
      <c r="CS17" s="284">
        <v>0</v>
      </c>
      <c r="CT17" s="284">
        <v>0</v>
      </c>
      <c r="CU17" s="284">
        <v>0</v>
      </c>
      <c r="CV17" s="284">
        <v>937</v>
      </c>
      <c r="CW17" s="284">
        <v>0</v>
      </c>
      <c r="CX17" s="284">
        <v>0</v>
      </c>
      <c r="CY17" s="284">
        <f t="shared" si="34"/>
        <v>144</v>
      </c>
      <c r="CZ17" s="284">
        <v>0</v>
      </c>
      <c r="DA17" s="284">
        <v>0</v>
      </c>
      <c r="DB17" s="284">
        <v>0</v>
      </c>
      <c r="DC17" s="284">
        <v>144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0</v>
      </c>
      <c r="DV17" s="284">
        <v>0</v>
      </c>
      <c r="DW17" s="284">
        <v>0</v>
      </c>
      <c r="DX17" s="284">
        <v>0</v>
      </c>
      <c r="DY17" s="284">
        <v>0</v>
      </c>
      <c r="DZ17" s="284">
        <f t="shared" si="42"/>
        <v>112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112</v>
      </c>
      <c r="EI17" s="284">
        <v>0</v>
      </c>
      <c r="EJ17" s="284">
        <v>0</v>
      </c>
      <c r="EK17" s="284">
        <v>0</v>
      </c>
      <c r="EL17" s="284">
        <v>0</v>
      </c>
      <c r="EM17" s="284">
        <v>112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1087</v>
      </c>
      <c r="E18" s="284">
        <f t="shared" si="1"/>
        <v>970</v>
      </c>
      <c r="F18" s="284">
        <f t="shared" si="2"/>
        <v>824</v>
      </c>
      <c r="G18" s="284">
        <v>0</v>
      </c>
      <c r="H18" s="284">
        <v>808</v>
      </c>
      <c r="I18" s="284">
        <v>16</v>
      </c>
      <c r="J18" s="284">
        <v>0</v>
      </c>
      <c r="K18" s="284">
        <v>0</v>
      </c>
      <c r="L18" s="284">
        <v>0</v>
      </c>
      <c r="M18" s="284">
        <f t="shared" si="4"/>
        <v>146</v>
      </c>
      <c r="N18" s="284">
        <v>0</v>
      </c>
      <c r="O18" s="284">
        <v>146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8</v>
      </c>
      <c r="U18" s="284">
        <f t="shared" si="7"/>
        <v>8</v>
      </c>
      <c r="V18" s="284">
        <v>0</v>
      </c>
      <c r="W18" s="284">
        <v>0</v>
      </c>
      <c r="X18" s="284">
        <v>8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29</v>
      </c>
      <c r="CR18" s="284">
        <f t="shared" si="32"/>
        <v>29</v>
      </c>
      <c r="CS18" s="284">
        <v>0</v>
      </c>
      <c r="CT18" s="284">
        <v>0</v>
      </c>
      <c r="CU18" s="284">
        <v>12</v>
      </c>
      <c r="CV18" s="284">
        <v>17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80</v>
      </c>
      <c r="DV18" s="284">
        <v>80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8015</v>
      </c>
      <c r="E19" s="284">
        <f t="shared" si="1"/>
        <v>6515</v>
      </c>
      <c r="F19" s="284">
        <f t="shared" si="2"/>
        <v>6414</v>
      </c>
      <c r="G19" s="284">
        <v>0</v>
      </c>
      <c r="H19" s="284">
        <v>6414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101</v>
      </c>
      <c r="N19" s="284">
        <v>0</v>
      </c>
      <c r="O19" s="284">
        <v>101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265</v>
      </c>
      <c r="U19" s="284">
        <f t="shared" si="7"/>
        <v>265</v>
      </c>
      <c r="V19" s="284">
        <v>0</v>
      </c>
      <c r="W19" s="284">
        <v>0</v>
      </c>
      <c r="X19" s="284">
        <v>265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35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35</v>
      </c>
      <c r="BG19" s="284">
        <v>0</v>
      </c>
      <c r="BH19" s="284">
        <v>0</v>
      </c>
      <c r="BI19" s="284">
        <v>0</v>
      </c>
      <c r="BJ19" s="284">
        <v>35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32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32</v>
      </c>
      <c r="CK19" s="284">
        <v>0</v>
      </c>
      <c r="CL19" s="284">
        <v>0</v>
      </c>
      <c r="CM19" s="284">
        <v>0</v>
      </c>
      <c r="CN19" s="284">
        <v>32</v>
      </c>
      <c r="CO19" s="284">
        <v>0</v>
      </c>
      <c r="CP19" s="284">
        <v>0</v>
      </c>
      <c r="CQ19" s="284">
        <f t="shared" si="31"/>
        <v>449</v>
      </c>
      <c r="CR19" s="284">
        <f t="shared" si="32"/>
        <v>449</v>
      </c>
      <c r="CS19" s="284">
        <v>0</v>
      </c>
      <c r="CT19" s="284">
        <v>0</v>
      </c>
      <c r="CU19" s="284">
        <v>59</v>
      </c>
      <c r="CV19" s="284">
        <v>390</v>
      </c>
      <c r="CW19" s="284">
        <v>0</v>
      </c>
      <c r="CX19" s="284">
        <v>0</v>
      </c>
      <c r="CY19" s="284">
        <f t="shared" si="34"/>
        <v>0</v>
      </c>
      <c r="CZ19" s="284">
        <v>0</v>
      </c>
      <c r="DA19" s="284">
        <v>0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719</v>
      </c>
      <c r="DV19" s="284">
        <v>719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9983</v>
      </c>
      <c r="E20" s="284">
        <f t="shared" si="1"/>
        <v>8403</v>
      </c>
      <c r="F20" s="284">
        <f t="shared" si="2"/>
        <v>8337</v>
      </c>
      <c r="G20" s="284">
        <v>0</v>
      </c>
      <c r="H20" s="284">
        <v>8337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66</v>
      </c>
      <c r="N20" s="284">
        <v>0</v>
      </c>
      <c r="O20" s="284">
        <v>66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133</v>
      </c>
      <c r="U20" s="284">
        <f t="shared" si="7"/>
        <v>133</v>
      </c>
      <c r="V20" s="284">
        <v>0</v>
      </c>
      <c r="W20" s="284">
        <v>0</v>
      </c>
      <c r="X20" s="284">
        <v>34</v>
      </c>
      <c r="Y20" s="284">
        <v>99</v>
      </c>
      <c r="Z20" s="284">
        <v>0</v>
      </c>
      <c r="AA20" s="284">
        <v>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2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2</v>
      </c>
      <c r="AR20" s="284">
        <v>0</v>
      </c>
      <c r="AS20" s="284">
        <v>0</v>
      </c>
      <c r="AT20" s="284">
        <v>0</v>
      </c>
      <c r="AU20" s="284">
        <v>2</v>
      </c>
      <c r="AV20" s="284">
        <v>0</v>
      </c>
      <c r="AW20" s="284">
        <v>0</v>
      </c>
      <c r="AX20" s="284">
        <f t="shared" si="16"/>
        <v>100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100</v>
      </c>
      <c r="BG20" s="284">
        <v>0</v>
      </c>
      <c r="BH20" s="284">
        <v>0</v>
      </c>
      <c r="BI20" s="284">
        <v>0</v>
      </c>
      <c r="BJ20" s="284">
        <v>100</v>
      </c>
      <c r="BK20" s="284">
        <v>0</v>
      </c>
      <c r="BL20" s="284">
        <v>0</v>
      </c>
      <c r="BM20" s="284">
        <f t="shared" si="21"/>
        <v>174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174</v>
      </c>
      <c r="BV20" s="284">
        <v>0</v>
      </c>
      <c r="BW20" s="284">
        <v>0</v>
      </c>
      <c r="BX20" s="284">
        <v>0</v>
      </c>
      <c r="BY20" s="284">
        <v>174</v>
      </c>
      <c r="BZ20" s="284">
        <v>0</v>
      </c>
      <c r="CA20" s="284">
        <v>0</v>
      </c>
      <c r="CB20" s="284">
        <f t="shared" si="26"/>
        <v>714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714</v>
      </c>
      <c r="CK20" s="284">
        <v>0</v>
      </c>
      <c r="CL20" s="284">
        <v>0</v>
      </c>
      <c r="CM20" s="284">
        <v>0</v>
      </c>
      <c r="CN20" s="284">
        <v>714</v>
      </c>
      <c r="CO20" s="284">
        <v>0</v>
      </c>
      <c r="CP20" s="284">
        <v>0</v>
      </c>
      <c r="CQ20" s="284">
        <f t="shared" si="31"/>
        <v>25</v>
      </c>
      <c r="CR20" s="284">
        <f t="shared" si="32"/>
        <v>25</v>
      </c>
      <c r="CS20" s="284">
        <v>0</v>
      </c>
      <c r="CT20" s="284">
        <v>0</v>
      </c>
      <c r="CU20" s="284">
        <v>0</v>
      </c>
      <c r="CV20" s="284">
        <v>0</v>
      </c>
      <c r="CW20" s="284">
        <v>25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432</v>
      </c>
      <c r="DV20" s="284">
        <v>432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10081</v>
      </c>
      <c r="E21" s="284">
        <f t="shared" si="1"/>
        <v>7311</v>
      </c>
      <c r="F21" s="284">
        <f t="shared" si="2"/>
        <v>6354</v>
      </c>
      <c r="G21" s="284">
        <v>0</v>
      </c>
      <c r="H21" s="284">
        <v>5980</v>
      </c>
      <c r="I21" s="284">
        <v>374</v>
      </c>
      <c r="J21" s="284">
        <v>0</v>
      </c>
      <c r="K21" s="284">
        <v>0</v>
      </c>
      <c r="L21" s="284">
        <v>0</v>
      </c>
      <c r="M21" s="284">
        <f t="shared" si="4"/>
        <v>957</v>
      </c>
      <c r="N21" s="284">
        <v>0</v>
      </c>
      <c r="O21" s="284">
        <v>953</v>
      </c>
      <c r="P21" s="284">
        <v>4</v>
      </c>
      <c r="Q21" s="284">
        <v>0</v>
      </c>
      <c r="R21" s="284">
        <v>0</v>
      </c>
      <c r="S21" s="284">
        <v>0</v>
      </c>
      <c r="T21" s="284">
        <f t="shared" si="6"/>
        <v>1177</v>
      </c>
      <c r="U21" s="284">
        <f t="shared" si="7"/>
        <v>1077</v>
      </c>
      <c r="V21" s="284">
        <v>0</v>
      </c>
      <c r="W21" s="284">
        <v>0</v>
      </c>
      <c r="X21" s="284">
        <v>602</v>
      </c>
      <c r="Y21" s="284">
        <v>0</v>
      </c>
      <c r="Z21" s="284">
        <v>0</v>
      </c>
      <c r="AA21" s="284">
        <v>475</v>
      </c>
      <c r="AB21" s="284">
        <f t="shared" si="9"/>
        <v>100</v>
      </c>
      <c r="AC21" s="284">
        <v>0</v>
      </c>
      <c r="AD21" s="284">
        <v>0</v>
      </c>
      <c r="AE21" s="284">
        <v>6</v>
      </c>
      <c r="AF21" s="284">
        <v>0</v>
      </c>
      <c r="AG21" s="284">
        <v>0</v>
      </c>
      <c r="AH21" s="284">
        <v>94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83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83</v>
      </c>
      <c r="BG21" s="284">
        <v>0</v>
      </c>
      <c r="BH21" s="284">
        <v>0</v>
      </c>
      <c r="BI21" s="284">
        <v>0</v>
      </c>
      <c r="BJ21" s="284">
        <v>83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522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522</v>
      </c>
      <c r="CK21" s="284">
        <v>0</v>
      </c>
      <c r="CL21" s="284">
        <v>0</v>
      </c>
      <c r="CM21" s="284">
        <v>0</v>
      </c>
      <c r="CN21" s="284">
        <v>522</v>
      </c>
      <c r="CO21" s="284">
        <v>0</v>
      </c>
      <c r="CP21" s="284">
        <v>0</v>
      </c>
      <c r="CQ21" s="284">
        <f t="shared" si="31"/>
        <v>0</v>
      </c>
      <c r="CR21" s="284">
        <f t="shared" si="32"/>
        <v>0</v>
      </c>
      <c r="CS21" s="284">
        <v>0</v>
      </c>
      <c r="CT21" s="284">
        <v>0</v>
      </c>
      <c r="CU21" s="284">
        <v>0</v>
      </c>
      <c r="CV21" s="284">
        <v>0</v>
      </c>
      <c r="CW21" s="284">
        <v>0</v>
      </c>
      <c r="CX21" s="284">
        <v>0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988</v>
      </c>
      <c r="DV21" s="284">
        <v>988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4634</v>
      </c>
      <c r="E22" s="284">
        <f t="shared" si="1"/>
        <v>3200</v>
      </c>
      <c r="F22" s="284">
        <f t="shared" si="2"/>
        <v>2710</v>
      </c>
      <c r="G22" s="284">
        <v>0</v>
      </c>
      <c r="H22" s="284">
        <v>2710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490</v>
      </c>
      <c r="N22" s="284">
        <v>0</v>
      </c>
      <c r="O22" s="284">
        <v>490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731</v>
      </c>
      <c r="U22" s="284">
        <f t="shared" si="7"/>
        <v>691</v>
      </c>
      <c r="V22" s="284">
        <v>0</v>
      </c>
      <c r="W22" s="284">
        <v>0</v>
      </c>
      <c r="X22" s="284">
        <v>450</v>
      </c>
      <c r="Y22" s="284">
        <v>0</v>
      </c>
      <c r="Z22" s="284">
        <v>0</v>
      </c>
      <c r="AA22" s="284">
        <v>241</v>
      </c>
      <c r="AB22" s="284">
        <f t="shared" si="9"/>
        <v>40</v>
      </c>
      <c r="AC22" s="284">
        <v>0</v>
      </c>
      <c r="AD22" s="284">
        <v>0</v>
      </c>
      <c r="AE22" s="284">
        <v>3</v>
      </c>
      <c r="AF22" s="284">
        <v>0</v>
      </c>
      <c r="AG22" s="284">
        <v>0</v>
      </c>
      <c r="AH22" s="284">
        <v>37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301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301</v>
      </c>
      <c r="CK22" s="284">
        <v>0</v>
      </c>
      <c r="CL22" s="284">
        <v>0</v>
      </c>
      <c r="CM22" s="284">
        <v>0</v>
      </c>
      <c r="CN22" s="284">
        <v>301</v>
      </c>
      <c r="CO22" s="284">
        <v>0</v>
      </c>
      <c r="CP22" s="284">
        <v>0</v>
      </c>
      <c r="CQ22" s="284">
        <f t="shared" si="31"/>
        <v>0</v>
      </c>
      <c r="CR22" s="284">
        <f t="shared" si="32"/>
        <v>0</v>
      </c>
      <c r="CS22" s="284">
        <v>0</v>
      </c>
      <c r="CT22" s="284">
        <v>0</v>
      </c>
      <c r="CU22" s="284">
        <v>0</v>
      </c>
      <c r="CV22" s="284">
        <v>0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402</v>
      </c>
      <c r="DV22" s="284">
        <v>402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/>
      <c r="B23" s="283"/>
      <c r="C23" s="282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  <c r="BS23" s="284"/>
      <c r="BT23" s="284"/>
      <c r="BU23" s="284"/>
      <c r="BV23" s="284"/>
      <c r="BW23" s="284"/>
      <c r="BX23" s="284"/>
      <c r="BY23" s="284"/>
      <c r="BZ23" s="284"/>
      <c r="CA23" s="284"/>
      <c r="CB23" s="284"/>
      <c r="CC23" s="284"/>
      <c r="CD23" s="284"/>
      <c r="CE23" s="284"/>
      <c r="CF23" s="284"/>
      <c r="CG23" s="284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  <c r="CS23" s="284"/>
      <c r="CT23" s="284"/>
      <c r="CU23" s="284"/>
      <c r="CV23" s="284"/>
      <c r="CW23" s="284"/>
      <c r="CX23" s="284"/>
      <c r="CY23" s="284"/>
      <c r="CZ23" s="284"/>
      <c r="DA23" s="284"/>
      <c r="DB23" s="284"/>
      <c r="DC23" s="284"/>
      <c r="DD23" s="284"/>
      <c r="DE23" s="284"/>
      <c r="DF23" s="284"/>
      <c r="DG23" s="284"/>
      <c r="DH23" s="284"/>
      <c r="DI23" s="284"/>
      <c r="DJ23" s="284"/>
      <c r="DK23" s="284"/>
      <c r="DL23" s="284"/>
      <c r="DM23" s="284"/>
      <c r="DN23" s="284"/>
      <c r="DO23" s="284"/>
      <c r="DP23" s="284"/>
      <c r="DQ23" s="284"/>
      <c r="DR23" s="284"/>
      <c r="DS23" s="284"/>
      <c r="DT23" s="284"/>
      <c r="DU23" s="284"/>
      <c r="DV23" s="284"/>
      <c r="DW23" s="284"/>
      <c r="DX23" s="284"/>
      <c r="DY23" s="284"/>
      <c r="DZ23" s="284"/>
      <c r="EA23" s="284"/>
      <c r="EB23" s="284"/>
      <c r="EC23" s="284"/>
      <c r="ED23" s="284"/>
      <c r="EE23" s="284"/>
      <c r="EF23" s="284"/>
      <c r="EG23" s="284"/>
      <c r="EH23" s="284"/>
      <c r="EI23" s="284"/>
      <c r="EJ23" s="284"/>
      <c r="EK23" s="284"/>
      <c r="EL23" s="284"/>
      <c r="EM23" s="284"/>
      <c r="EN23" s="284"/>
    </row>
    <row r="24" spans="1:144" ht="13.5" customHeight="1" x14ac:dyDescent="0.15">
      <c r="A24" s="282"/>
      <c r="B24" s="283"/>
      <c r="C24" s="282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  <c r="BS24" s="284"/>
      <c r="BT24" s="284"/>
      <c r="BU24" s="284"/>
      <c r="BV24" s="284"/>
      <c r="BW24" s="284"/>
      <c r="BX24" s="284"/>
      <c r="BY24" s="284"/>
      <c r="BZ24" s="284"/>
      <c r="CA24" s="284"/>
      <c r="CB24" s="284"/>
      <c r="CC24" s="284"/>
      <c r="CD24" s="284"/>
      <c r="CE24" s="284"/>
      <c r="CF24" s="284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  <c r="CS24" s="284"/>
      <c r="CT24" s="284"/>
      <c r="CU24" s="284"/>
      <c r="CV24" s="284"/>
      <c r="CW24" s="284"/>
      <c r="CX24" s="284"/>
      <c r="CY24" s="284"/>
      <c r="CZ24" s="284"/>
      <c r="DA24" s="284"/>
      <c r="DB24" s="284"/>
      <c r="DC24" s="284"/>
      <c r="DD24" s="284"/>
      <c r="DE24" s="284"/>
      <c r="DF24" s="284"/>
      <c r="DG24" s="284"/>
      <c r="DH24" s="284"/>
      <c r="DI24" s="284"/>
      <c r="DJ24" s="284"/>
      <c r="DK24" s="284"/>
      <c r="DL24" s="284"/>
      <c r="DM24" s="284"/>
      <c r="DN24" s="284"/>
      <c r="DO24" s="284"/>
      <c r="DP24" s="284"/>
      <c r="DQ24" s="284"/>
      <c r="DR24" s="284"/>
      <c r="DS24" s="284"/>
      <c r="DT24" s="284"/>
      <c r="DU24" s="284"/>
      <c r="DV24" s="284"/>
      <c r="DW24" s="284"/>
      <c r="DX24" s="284"/>
      <c r="DY24" s="284"/>
      <c r="DZ24" s="284"/>
      <c r="EA24" s="284"/>
      <c r="EB24" s="284"/>
      <c r="EC24" s="284"/>
      <c r="ED24" s="284"/>
      <c r="EE24" s="284"/>
      <c r="EF24" s="284"/>
      <c r="EG24" s="284"/>
      <c r="EH24" s="284"/>
      <c r="EI24" s="284"/>
      <c r="EJ24" s="284"/>
      <c r="EK24" s="284"/>
      <c r="EL24" s="284"/>
      <c r="EM24" s="284"/>
      <c r="EN24" s="284"/>
    </row>
    <row r="25" spans="1:144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  <c r="CS25" s="284"/>
      <c r="CT25" s="284"/>
      <c r="CU25" s="284"/>
      <c r="CV25" s="284"/>
      <c r="CW25" s="284"/>
      <c r="CX25" s="284"/>
      <c r="CY25" s="284"/>
      <c r="CZ25" s="284"/>
      <c r="DA25" s="284"/>
      <c r="DB25" s="284"/>
      <c r="DC25" s="284"/>
      <c r="DD25" s="284"/>
      <c r="DE25" s="284"/>
      <c r="DF25" s="284"/>
      <c r="DG25" s="284"/>
      <c r="DH25" s="284"/>
      <c r="DI25" s="284"/>
      <c r="DJ25" s="284"/>
      <c r="DK25" s="284"/>
      <c r="DL25" s="284"/>
      <c r="DM25" s="284"/>
      <c r="DN25" s="284"/>
      <c r="DO25" s="284"/>
      <c r="DP25" s="284"/>
      <c r="DQ25" s="284"/>
      <c r="DR25" s="284"/>
      <c r="DS25" s="284"/>
      <c r="DT25" s="284"/>
      <c r="DU25" s="284"/>
      <c r="DV25" s="284"/>
      <c r="DW25" s="284"/>
      <c r="DX25" s="284"/>
      <c r="DY25" s="284"/>
      <c r="DZ25" s="284"/>
      <c r="EA25" s="284"/>
      <c r="EB25" s="284"/>
      <c r="EC25" s="284"/>
      <c r="ED25" s="284"/>
      <c r="EE25" s="284"/>
      <c r="EF25" s="284"/>
      <c r="EG25" s="284"/>
      <c r="EH25" s="284"/>
      <c r="EI25" s="284"/>
      <c r="EJ25" s="284"/>
      <c r="EK25" s="284"/>
      <c r="EL25" s="284"/>
      <c r="EM25" s="284"/>
      <c r="EN25" s="284"/>
    </row>
    <row r="26" spans="1:144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  <c r="CZ26" s="284"/>
      <c r="DA26" s="284"/>
      <c r="DB26" s="284"/>
      <c r="DC26" s="284"/>
      <c r="DD26" s="284"/>
      <c r="DE26" s="284"/>
      <c r="DF26" s="284"/>
      <c r="DG26" s="284"/>
      <c r="DH26" s="284"/>
      <c r="DI26" s="284"/>
      <c r="DJ26" s="284"/>
      <c r="DK26" s="284"/>
      <c r="DL26" s="284"/>
      <c r="DM26" s="284"/>
      <c r="DN26" s="284"/>
      <c r="DO26" s="284"/>
      <c r="DP26" s="284"/>
      <c r="DQ26" s="284"/>
      <c r="DR26" s="284"/>
      <c r="DS26" s="284"/>
      <c r="DT26" s="284"/>
      <c r="DU26" s="284"/>
      <c r="DV26" s="284"/>
      <c r="DW26" s="284"/>
      <c r="DX26" s="284"/>
      <c r="DY26" s="284"/>
      <c r="DZ26" s="284"/>
      <c r="EA26" s="284"/>
      <c r="EB26" s="284"/>
      <c r="EC26" s="284"/>
      <c r="ED26" s="284"/>
      <c r="EE26" s="284"/>
      <c r="EF26" s="284"/>
      <c r="EG26" s="284"/>
      <c r="EH26" s="284"/>
      <c r="EI26" s="284"/>
      <c r="EJ26" s="284"/>
      <c r="EK26" s="284"/>
      <c r="EL26" s="284"/>
      <c r="EM26" s="284"/>
      <c r="EN26" s="284"/>
    </row>
    <row r="27" spans="1:144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  <c r="DN27" s="284"/>
      <c r="DO27" s="284"/>
      <c r="DP27" s="284"/>
      <c r="DQ27" s="284"/>
      <c r="DR27" s="284"/>
      <c r="DS27" s="284"/>
      <c r="DT27" s="284"/>
      <c r="DU27" s="284"/>
      <c r="DV27" s="284"/>
      <c r="DW27" s="284"/>
      <c r="DX27" s="284"/>
      <c r="DY27" s="284"/>
      <c r="DZ27" s="284"/>
      <c r="EA27" s="284"/>
      <c r="EB27" s="284"/>
      <c r="EC27" s="284"/>
      <c r="ED27" s="284"/>
      <c r="EE27" s="284"/>
      <c r="EF27" s="284"/>
      <c r="EG27" s="284"/>
      <c r="EH27" s="284"/>
      <c r="EI27" s="284"/>
      <c r="EJ27" s="284"/>
      <c r="EK27" s="284"/>
      <c r="EL27" s="284"/>
      <c r="EM27" s="284"/>
      <c r="EN27" s="284"/>
    </row>
    <row r="28" spans="1:144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  <c r="EL28" s="284"/>
      <c r="EM28" s="284"/>
      <c r="EN28" s="284"/>
    </row>
    <row r="29" spans="1:144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  <c r="DN29" s="284"/>
      <c r="DO29" s="284"/>
      <c r="DP29" s="284"/>
      <c r="DQ29" s="284"/>
      <c r="DR29" s="284"/>
      <c r="DS29" s="284"/>
      <c r="DT29" s="284"/>
      <c r="DU29" s="284"/>
      <c r="DV29" s="284"/>
      <c r="DW29" s="284"/>
      <c r="DX29" s="284"/>
      <c r="DY29" s="284"/>
      <c r="DZ29" s="284"/>
      <c r="EA29" s="284"/>
      <c r="EB29" s="284"/>
      <c r="EC29" s="284"/>
      <c r="ED29" s="284"/>
      <c r="EE29" s="284"/>
      <c r="EF29" s="284"/>
      <c r="EG29" s="284"/>
      <c r="EH29" s="284"/>
      <c r="EI29" s="284"/>
      <c r="EJ29" s="284"/>
      <c r="EK29" s="284"/>
      <c r="EL29" s="284"/>
      <c r="EM29" s="284"/>
      <c r="EN29" s="284"/>
    </row>
    <row r="30" spans="1:144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</row>
    <row r="31" spans="1:144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</row>
    <row r="32" spans="1:144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22">
    <sortCondition ref="A8:A22"/>
    <sortCondition ref="B8:B22"/>
    <sortCondition ref="C8:C2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21" man="1"/>
    <brk id="34" min="1" max="21" man="1"/>
    <brk id="49" min="1" max="21" man="1"/>
    <brk id="64" min="1" max="21" man="1"/>
    <brk id="79" min="1" max="21" man="1"/>
    <brk id="94" min="1" max="21" man="1"/>
    <brk id="109" min="1" max="21" man="1"/>
    <brk id="124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富山県</v>
      </c>
      <c r="B7" s="294" t="str">
        <f>ごみ処理概要!B7</f>
        <v>16000</v>
      </c>
      <c r="C7" s="295" t="s">
        <v>3</v>
      </c>
      <c r="D7" s="296">
        <f t="shared" ref="D7:D22" si="0">SUM(E7,F7,N7,O7)</f>
        <v>375154</v>
      </c>
      <c r="E7" s="296">
        <f t="shared" ref="E7:E22" si="1">+Q7</f>
        <v>288803</v>
      </c>
      <c r="F7" s="296">
        <f t="shared" ref="F7:F22" si="2">SUM(G7:M7)</f>
        <v>71524</v>
      </c>
      <c r="G7" s="296">
        <f t="shared" ref="G7:M7" si="3">SUM(G$8:G$207)</f>
        <v>17095</v>
      </c>
      <c r="H7" s="296">
        <f t="shared" si="3"/>
        <v>9425</v>
      </c>
      <c r="I7" s="296">
        <f t="shared" si="3"/>
        <v>2925</v>
      </c>
      <c r="J7" s="296">
        <f t="shared" si="3"/>
        <v>3708</v>
      </c>
      <c r="K7" s="296">
        <f t="shared" si="3"/>
        <v>25129</v>
      </c>
      <c r="L7" s="296">
        <f t="shared" si="3"/>
        <v>13237</v>
      </c>
      <c r="M7" s="296">
        <f t="shared" si="3"/>
        <v>5</v>
      </c>
      <c r="N7" s="296">
        <f t="shared" ref="N7:N22" si="4">+AA7</f>
        <v>2987</v>
      </c>
      <c r="O7" s="296">
        <f>+資源化量内訳!Y7</f>
        <v>11840</v>
      </c>
      <c r="P7" s="296">
        <f t="shared" ref="P7:P22" si="5">+SUM(Q7,R7)</f>
        <v>297189</v>
      </c>
      <c r="Q7" s="296">
        <f>SUM(Q$8:Q$207)</f>
        <v>288803</v>
      </c>
      <c r="R7" s="296">
        <f t="shared" ref="R7:R22" si="6">+SUM(S7,T7,U7,V7,W7,X7,Y7)</f>
        <v>8386</v>
      </c>
      <c r="S7" s="296">
        <f t="shared" ref="S7:Y7" si="7">SUM(S$8:S$207)</f>
        <v>7338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195</v>
      </c>
      <c r="X7" s="296">
        <f t="shared" si="7"/>
        <v>848</v>
      </c>
      <c r="Y7" s="296">
        <f t="shared" si="7"/>
        <v>5</v>
      </c>
      <c r="Z7" s="296">
        <f t="shared" ref="Z7:Z22" si="8">SUM(AA7:AC7)</f>
        <v>35628</v>
      </c>
      <c r="AA7" s="296">
        <f>SUM(AA$8:AA$207)</f>
        <v>2987</v>
      </c>
      <c r="AB7" s="296">
        <f>SUM(AB$8:AB$207)</f>
        <v>29804</v>
      </c>
      <c r="AC7" s="296">
        <f t="shared" ref="AC7:AC22" si="9">SUM(AD7:AJ7)</f>
        <v>2837</v>
      </c>
      <c r="AD7" s="296">
        <f t="shared" ref="AD7:AJ7" si="10">SUM(AD$8:AD$207)</f>
        <v>2473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23</v>
      </c>
      <c r="AI7" s="296">
        <f t="shared" si="10"/>
        <v>341</v>
      </c>
      <c r="AJ7" s="296">
        <f t="shared" si="10"/>
        <v>0</v>
      </c>
      <c r="AK7" s="296">
        <f t="shared" ref="AK7:AK22" si="11">SUM(AL7:AS7)</f>
        <v>38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38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147347</v>
      </c>
      <c r="E8" s="284">
        <f t="shared" si="1"/>
        <v>119573</v>
      </c>
      <c r="F8" s="284">
        <f t="shared" si="2"/>
        <v>22604</v>
      </c>
      <c r="G8" s="284">
        <v>4932</v>
      </c>
      <c r="H8" s="284">
        <v>2544</v>
      </c>
      <c r="I8" s="284">
        <v>739</v>
      </c>
      <c r="J8" s="284">
        <v>2255</v>
      </c>
      <c r="K8" s="284">
        <v>9291</v>
      </c>
      <c r="L8" s="284">
        <v>2838</v>
      </c>
      <c r="M8" s="284">
        <v>5</v>
      </c>
      <c r="N8" s="284">
        <f t="shared" si="4"/>
        <v>856</v>
      </c>
      <c r="O8" s="284">
        <f>+資源化量内訳!Y8</f>
        <v>4314</v>
      </c>
      <c r="P8" s="284">
        <f t="shared" si="5"/>
        <v>121766</v>
      </c>
      <c r="Q8" s="284">
        <v>119573</v>
      </c>
      <c r="R8" s="284">
        <f t="shared" si="6"/>
        <v>2193</v>
      </c>
      <c r="S8" s="284">
        <v>2188</v>
      </c>
      <c r="T8" s="284">
        <v>0</v>
      </c>
      <c r="U8" s="284">
        <v>0</v>
      </c>
      <c r="V8" s="284">
        <v>0</v>
      </c>
      <c r="W8" s="284">
        <v>0</v>
      </c>
      <c r="X8" s="284">
        <v>0</v>
      </c>
      <c r="Y8" s="284">
        <v>5</v>
      </c>
      <c r="Z8" s="284">
        <f t="shared" si="8"/>
        <v>12622</v>
      </c>
      <c r="AA8" s="284">
        <v>856</v>
      </c>
      <c r="AB8" s="284">
        <v>11766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56661</v>
      </c>
      <c r="E9" s="284">
        <f t="shared" si="1"/>
        <v>44517</v>
      </c>
      <c r="F9" s="284">
        <f t="shared" si="2"/>
        <v>11176</v>
      </c>
      <c r="G9" s="284">
        <v>0</v>
      </c>
      <c r="H9" s="284">
        <v>588</v>
      </c>
      <c r="I9" s="284">
        <v>565</v>
      </c>
      <c r="J9" s="284">
        <v>151</v>
      </c>
      <c r="K9" s="284">
        <v>4142</v>
      </c>
      <c r="L9" s="284">
        <v>5730</v>
      </c>
      <c r="M9" s="284">
        <v>0</v>
      </c>
      <c r="N9" s="284">
        <f t="shared" si="4"/>
        <v>968</v>
      </c>
      <c r="O9" s="284">
        <f>+資源化量内訳!Y9</f>
        <v>0</v>
      </c>
      <c r="P9" s="284">
        <f t="shared" si="5"/>
        <v>45461</v>
      </c>
      <c r="Q9" s="284">
        <v>44517</v>
      </c>
      <c r="R9" s="284">
        <f t="shared" si="6"/>
        <v>944</v>
      </c>
      <c r="S9" s="284">
        <v>0</v>
      </c>
      <c r="T9" s="284">
        <v>0</v>
      </c>
      <c r="U9" s="284">
        <v>0</v>
      </c>
      <c r="V9" s="284">
        <v>0</v>
      </c>
      <c r="W9" s="284">
        <v>195</v>
      </c>
      <c r="X9" s="284">
        <v>749</v>
      </c>
      <c r="Y9" s="284">
        <v>0</v>
      </c>
      <c r="Z9" s="284">
        <f t="shared" si="8"/>
        <v>6262</v>
      </c>
      <c r="AA9" s="284">
        <v>968</v>
      </c>
      <c r="AB9" s="284">
        <v>5183</v>
      </c>
      <c r="AC9" s="284">
        <f t="shared" si="9"/>
        <v>111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111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15076</v>
      </c>
      <c r="E10" s="284">
        <f t="shared" si="1"/>
        <v>9961</v>
      </c>
      <c r="F10" s="284">
        <f t="shared" si="2"/>
        <v>3481</v>
      </c>
      <c r="G10" s="284">
        <v>2337</v>
      </c>
      <c r="H10" s="284">
        <v>383</v>
      </c>
      <c r="I10" s="284">
        <v>260</v>
      </c>
      <c r="J10" s="284">
        <v>0</v>
      </c>
      <c r="K10" s="284">
        <v>501</v>
      </c>
      <c r="L10" s="284">
        <v>0</v>
      </c>
      <c r="M10" s="284">
        <v>0</v>
      </c>
      <c r="N10" s="284">
        <f t="shared" si="4"/>
        <v>0</v>
      </c>
      <c r="O10" s="284">
        <f>+資源化量内訳!Y10</f>
        <v>1634</v>
      </c>
      <c r="P10" s="284">
        <f t="shared" si="5"/>
        <v>11578</v>
      </c>
      <c r="Q10" s="284">
        <v>9961</v>
      </c>
      <c r="R10" s="284">
        <f t="shared" si="6"/>
        <v>1617</v>
      </c>
      <c r="S10" s="284">
        <v>1617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1511</v>
      </c>
      <c r="AA10" s="284">
        <v>0</v>
      </c>
      <c r="AB10" s="284">
        <v>1036</v>
      </c>
      <c r="AC10" s="284">
        <f t="shared" si="9"/>
        <v>475</v>
      </c>
      <c r="AD10" s="284">
        <v>475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16330</v>
      </c>
      <c r="E11" s="284">
        <f t="shared" si="1"/>
        <v>11701</v>
      </c>
      <c r="F11" s="284">
        <f t="shared" si="2"/>
        <v>3651</v>
      </c>
      <c r="G11" s="284">
        <v>898</v>
      </c>
      <c r="H11" s="284">
        <v>99</v>
      </c>
      <c r="I11" s="284">
        <v>310</v>
      </c>
      <c r="J11" s="284">
        <v>0</v>
      </c>
      <c r="K11" s="284">
        <v>1073</v>
      </c>
      <c r="L11" s="284">
        <v>1271</v>
      </c>
      <c r="M11" s="284">
        <v>0</v>
      </c>
      <c r="N11" s="284">
        <f t="shared" si="4"/>
        <v>515</v>
      </c>
      <c r="O11" s="284">
        <f>+資源化量内訳!Y11</f>
        <v>463</v>
      </c>
      <c r="P11" s="284">
        <f t="shared" si="5"/>
        <v>11937</v>
      </c>
      <c r="Q11" s="284">
        <v>11701</v>
      </c>
      <c r="R11" s="284">
        <f t="shared" si="6"/>
        <v>236</v>
      </c>
      <c r="S11" s="284">
        <v>208</v>
      </c>
      <c r="T11" s="284">
        <v>0</v>
      </c>
      <c r="U11" s="284">
        <v>0</v>
      </c>
      <c r="V11" s="284">
        <v>0</v>
      </c>
      <c r="W11" s="284">
        <v>0</v>
      </c>
      <c r="X11" s="284">
        <v>28</v>
      </c>
      <c r="Y11" s="284">
        <v>0</v>
      </c>
      <c r="Z11" s="284">
        <f t="shared" si="8"/>
        <v>2466</v>
      </c>
      <c r="AA11" s="284">
        <v>515</v>
      </c>
      <c r="AB11" s="284">
        <v>1424</v>
      </c>
      <c r="AC11" s="284">
        <f t="shared" si="9"/>
        <v>527</v>
      </c>
      <c r="AD11" s="284">
        <v>527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14064</v>
      </c>
      <c r="E12" s="284">
        <f t="shared" si="1"/>
        <v>10220</v>
      </c>
      <c r="F12" s="284">
        <f t="shared" si="2"/>
        <v>2971</v>
      </c>
      <c r="G12" s="284">
        <v>381</v>
      </c>
      <c r="H12" s="284">
        <v>59</v>
      </c>
      <c r="I12" s="284">
        <v>125</v>
      </c>
      <c r="J12" s="284">
        <v>85</v>
      </c>
      <c r="K12" s="284">
        <v>2078</v>
      </c>
      <c r="L12" s="284">
        <v>243</v>
      </c>
      <c r="M12" s="284">
        <v>0</v>
      </c>
      <c r="N12" s="284">
        <f t="shared" si="4"/>
        <v>0</v>
      </c>
      <c r="O12" s="284">
        <f>+資源化量内訳!Y12</f>
        <v>873</v>
      </c>
      <c r="P12" s="284">
        <f t="shared" si="5"/>
        <v>10389</v>
      </c>
      <c r="Q12" s="284">
        <v>10220</v>
      </c>
      <c r="R12" s="284">
        <f t="shared" si="6"/>
        <v>169</v>
      </c>
      <c r="S12" s="284">
        <v>169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1170</v>
      </c>
      <c r="AA12" s="284">
        <v>0</v>
      </c>
      <c r="AB12" s="284">
        <v>1083</v>
      </c>
      <c r="AC12" s="284">
        <f t="shared" si="9"/>
        <v>87</v>
      </c>
      <c r="AD12" s="284">
        <v>87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14429</v>
      </c>
      <c r="E13" s="284">
        <f t="shared" si="1"/>
        <v>9719</v>
      </c>
      <c r="F13" s="284">
        <f t="shared" si="2"/>
        <v>3667</v>
      </c>
      <c r="G13" s="284">
        <v>2423</v>
      </c>
      <c r="H13" s="284">
        <v>2</v>
      </c>
      <c r="I13" s="284">
        <v>0</v>
      </c>
      <c r="J13" s="284">
        <v>71</v>
      </c>
      <c r="K13" s="284">
        <v>1171</v>
      </c>
      <c r="L13" s="284">
        <v>0</v>
      </c>
      <c r="M13" s="284">
        <v>0</v>
      </c>
      <c r="N13" s="284">
        <f t="shared" si="4"/>
        <v>0</v>
      </c>
      <c r="O13" s="284">
        <f>+資源化量内訳!Y13</f>
        <v>1043</v>
      </c>
      <c r="P13" s="284">
        <f t="shared" si="5"/>
        <v>9719</v>
      </c>
      <c r="Q13" s="284">
        <v>9719</v>
      </c>
      <c r="R13" s="284">
        <f t="shared" si="6"/>
        <v>0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1014</v>
      </c>
      <c r="AA13" s="284">
        <v>0</v>
      </c>
      <c r="AB13" s="284">
        <v>1014</v>
      </c>
      <c r="AC13" s="284">
        <f t="shared" si="9"/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17071</v>
      </c>
      <c r="E14" s="284">
        <f t="shared" si="1"/>
        <v>11458</v>
      </c>
      <c r="F14" s="284">
        <f t="shared" si="2"/>
        <v>5311</v>
      </c>
      <c r="G14" s="284">
        <v>1218</v>
      </c>
      <c r="H14" s="284">
        <v>922</v>
      </c>
      <c r="I14" s="284">
        <v>180</v>
      </c>
      <c r="J14" s="284">
        <v>972</v>
      </c>
      <c r="K14" s="284">
        <v>1646</v>
      </c>
      <c r="L14" s="284">
        <v>373</v>
      </c>
      <c r="M14" s="284">
        <v>0</v>
      </c>
      <c r="N14" s="284">
        <f t="shared" si="4"/>
        <v>41</v>
      </c>
      <c r="O14" s="284">
        <f>+資源化量内訳!Y14</f>
        <v>261</v>
      </c>
      <c r="P14" s="284">
        <f t="shared" si="5"/>
        <v>12049</v>
      </c>
      <c r="Q14" s="284">
        <v>11458</v>
      </c>
      <c r="R14" s="284">
        <f t="shared" si="6"/>
        <v>591</v>
      </c>
      <c r="S14" s="284">
        <v>573</v>
      </c>
      <c r="T14" s="284">
        <v>0</v>
      </c>
      <c r="U14" s="284">
        <v>0</v>
      </c>
      <c r="V14" s="284">
        <v>0</v>
      </c>
      <c r="W14" s="284">
        <v>0</v>
      </c>
      <c r="X14" s="284">
        <v>18</v>
      </c>
      <c r="Y14" s="284">
        <v>0</v>
      </c>
      <c r="Z14" s="284">
        <f t="shared" si="8"/>
        <v>1768</v>
      </c>
      <c r="AA14" s="284">
        <v>41</v>
      </c>
      <c r="AB14" s="284">
        <v>1364</v>
      </c>
      <c r="AC14" s="284">
        <f t="shared" si="9"/>
        <v>363</v>
      </c>
      <c r="AD14" s="284">
        <v>363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27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27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9388</v>
      </c>
      <c r="E15" s="284">
        <f t="shared" si="1"/>
        <v>7687</v>
      </c>
      <c r="F15" s="284">
        <f t="shared" si="2"/>
        <v>1155</v>
      </c>
      <c r="G15" s="284">
        <v>0</v>
      </c>
      <c r="H15" s="284">
        <v>338</v>
      </c>
      <c r="I15" s="284">
        <v>0</v>
      </c>
      <c r="J15" s="284">
        <v>0</v>
      </c>
      <c r="K15" s="284">
        <v>124</v>
      </c>
      <c r="L15" s="284">
        <v>693</v>
      </c>
      <c r="M15" s="284">
        <v>0</v>
      </c>
      <c r="N15" s="284">
        <f t="shared" si="4"/>
        <v>388</v>
      </c>
      <c r="O15" s="284">
        <f>+資源化量内訳!Y15</f>
        <v>158</v>
      </c>
      <c r="P15" s="284">
        <f t="shared" si="5"/>
        <v>7687</v>
      </c>
      <c r="Q15" s="284">
        <v>7687</v>
      </c>
      <c r="R15" s="284">
        <f t="shared" si="6"/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1361</v>
      </c>
      <c r="AA15" s="284">
        <v>388</v>
      </c>
      <c r="AB15" s="284">
        <v>724</v>
      </c>
      <c r="AC15" s="284">
        <f t="shared" si="9"/>
        <v>249</v>
      </c>
      <c r="AD15" s="284">
        <v>0</v>
      </c>
      <c r="AE15" s="284">
        <v>0</v>
      </c>
      <c r="AF15" s="284">
        <v>0</v>
      </c>
      <c r="AG15" s="284">
        <v>0</v>
      </c>
      <c r="AH15" s="284">
        <v>23</v>
      </c>
      <c r="AI15" s="284">
        <v>226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16596</v>
      </c>
      <c r="E16" s="284">
        <f t="shared" si="1"/>
        <v>10749</v>
      </c>
      <c r="F16" s="284">
        <f t="shared" si="2"/>
        <v>5267</v>
      </c>
      <c r="G16" s="284">
        <v>601</v>
      </c>
      <c r="H16" s="284">
        <v>574</v>
      </c>
      <c r="I16" s="284">
        <v>143</v>
      </c>
      <c r="J16" s="284">
        <v>0</v>
      </c>
      <c r="K16" s="284">
        <v>3444</v>
      </c>
      <c r="L16" s="284">
        <v>505</v>
      </c>
      <c r="M16" s="284">
        <v>0</v>
      </c>
      <c r="N16" s="284">
        <f t="shared" si="4"/>
        <v>107</v>
      </c>
      <c r="O16" s="284">
        <f>+資源化量内訳!Y16</f>
        <v>473</v>
      </c>
      <c r="P16" s="284">
        <f t="shared" si="5"/>
        <v>11139</v>
      </c>
      <c r="Q16" s="284">
        <v>10749</v>
      </c>
      <c r="R16" s="284">
        <f t="shared" si="6"/>
        <v>390</v>
      </c>
      <c r="S16" s="284">
        <v>341</v>
      </c>
      <c r="T16" s="284">
        <v>0</v>
      </c>
      <c r="U16" s="284">
        <v>0</v>
      </c>
      <c r="V16" s="284">
        <v>0</v>
      </c>
      <c r="W16" s="284">
        <v>0</v>
      </c>
      <c r="X16" s="284">
        <v>49</v>
      </c>
      <c r="Y16" s="284">
        <v>0</v>
      </c>
      <c r="Z16" s="284">
        <f t="shared" si="8"/>
        <v>1458</v>
      </c>
      <c r="AA16" s="284">
        <v>107</v>
      </c>
      <c r="AB16" s="284">
        <v>1204</v>
      </c>
      <c r="AC16" s="284">
        <f t="shared" si="9"/>
        <v>147</v>
      </c>
      <c r="AD16" s="284">
        <v>147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11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11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34391</v>
      </c>
      <c r="E17" s="284">
        <f t="shared" si="1"/>
        <v>26819</v>
      </c>
      <c r="F17" s="284">
        <f t="shared" si="2"/>
        <v>7460</v>
      </c>
      <c r="G17" s="284">
        <v>1990</v>
      </c>
      <c r="H17" s="284">
        <v>3914</v>
      </c>
      <c r="I17" s="284">
        <v>385</v>
      </c>
      <c r="J17" s="284">
        <v>0</v>
      </c>
      <c r="K17" s="284">
        <v>90</v>
      </c>
      <c r="L17" s="284">
        <v>1081</v>
      </c>
      <c r="M17" s="284">
        <v>0</v>
      </c>
      <c r="N17" s="284">
        <f t="shared" si="4"/>
        <v>112</v>
      </c>
      <c r="O17" s="284">
        <f>+資源化量内訳!Y17</f>
        <v>0</v>
      </c>
      <c r="P17" s="284">
        <f t="shared" si="5"/>
        <v>27829</v>
      </c>
      <c r="Q17" s="284">
        <v>26819</v>
      </c>
      <c r="R17" s="284">
        <f t="shared" si="6"/>
        <v>1010</v>
      </c>
      <c r="S17" s="284">
        <v>1010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2514</v>
      </c>
      <c r="AA17" s="284">
        <v>112</v>
      </c>
      <c r="AB17" s="284">
        <v>2058</v>
      </c>
      <c r="AC17" s="284">
        <f t="shared" si="9"/>
        <v>344</v>
      </c>
      <c r="AD17" s="284">
        <v>344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1087</v>
      </c>
      <c r="E18" s="284">
        <f t="shared" si="1"/>
        <v>970</v>
      </c>
      <c r="F18" s="284">
        <f t="shared" si="2"/>
        <v>37</v>
      </c>
      <c r="G18" s="284">
        <v>8</v>
      </c>
      <c r="H18" s="284">
        <v>0</v>
      </c>
      <c r="I18" s="284">
        <v>0</v>
      </c>
      <c r="J18" s="284">
        <v>0</v>
      </c>
      <c r="K18" s="284">
        <v>0</v>
      </c>
      <c r="L18" s="284">
        <v>29</v>
      </c>
      <c r="M18" s="284">
        <v>0</v>
      </c>
      <c r="N18" s="284">
        <f t="shared" si="4"/>
        <v>0</v>
      </c>
      <c r="O18" s="284">
        <f>+資源化量内訳!Y18</f>
        <v>80</v>
      </c>
      <c r="P18" s="284">
        <f t="shared" si="5"/>
        <v>970</v>
      </c>
      <c r="Q18" s="284">
        <v>970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104</v>
      </c>
      <c r="AA18" s="284">
        <v>0</v>
      </c>
      <c r="AB18" s="284">
        <v>96</v>
      </c>
      <c r="AC18" s="284">
        <f t="shared" si="9"/>
        <v>8</v>
      </c>
      <c r="AD18" s="284">
        <v>8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8015</v>
      </c>
      <c r="E19" s="284">
        <f t="shared" si="1"/>
        <v>6515</v>
      </c>
      <c r="F19" s="284">
        <f t="shared" si="2"/>
        <v>781</v>
      </c>
      <c r="G19" s="284">
        <v>265</v>
      </c>
      <c r="H19" s="284">
        <v>0</v>
      </c>
      <c r="I19" s="284">
        <v>35</v>
      </c>
      <c r="J19" s="284">
        <v>0</v>
      </c>
      <c r="K19" s="284">
        <v>32</v>
      </c>
      <c r="L19" s="284">
        <v>449</v>
      </c>
      <c r="M19" s="284">
        <v>0</v>
      </c>
      <c r="N19" s="284">
        <f t="shared" si="4"/>
        <v>0</v>
      </c>
      <c r="O19" s="284">
        <f>+資源化量内訳!Y19</f>
        <v>719</v>
      </c>
      <c r="P19" s="284">
        <f t="shared" si="5"/>
        <v>6633</v>
      </c>
      <c r="Q19" s="284">
        <v>6515</v>
      </c>
      <c r="R19" s="284">
        <f t="shared" si="6"/>
        <v>118</v>
      </c>
      <c r="S19" s="284">
        <v>118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806</v>
      </c>
      <c r="AA19" s="284">
        <v>0</v>
      </c>
      <c r="AB19" s="284">
        <v>742</v>
      </c>
      <c r="AC19" s="284">
        <f t="shared" si="9"/>
        <v>64</v>
      </c>
      <c r="AD19" s="284">
        <v>60</v>
      </c>
      <c r="AE19" s="284">
        <v>0</v>
      </c>
      <c r="AF19" s="284">
        <v>0</v>
      </c>
      <c r="AG19" s="284">
        <v>0</v>
      </c>
      <c r="AH19" s="284">
        <v>0</v>
      </c>
      <c r="AI19" s="284">
        <v>4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9983</v>
      </c>
      <c r="E20" s="284">
        <f t="shared" si="1"/>
        <v>8403</v>
      </c>
      <c r="F20" s="284">
        <f t="shared" si="2"/>
        <v>1148</v>
      </c>
      <c r="G20" s="284">
        <v>133</v>
      </c>
      <c r="H20" s="284">
        <v>2</v>
      </c>
      <c r="I20" s="284">
        <v>100</v>
      </c>
      <c r="J20" s="284">
        <v>174</v>
      </c>
      <c r="K20" s="284">
        <v>714</v>
      </c>
      <c r="L20" s="284">
        <v>25</v>
      </c>
      <c r="M20" s="284">
        <v>0</v>
      </c>
      <c r="N20" s="284">
        <f t="shared" si="4"/>
        <v>0</v>
      </c>
      <c r="O20" s="284">
        <f>+資源化量内訳!Y20</f>
        <v>432</v>
      </c>
      <c r="P20" s="284">
        <f t="shared" si="5"/>
        <v>8407</v>
      </c>
      <c r="Q20" s="284">
        <v>8403</v>
      </c>
      <c r="R20" s="284">
        <f t="shared" si="6"/>
        <v>4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4</v>
      </c>
      <c r="Y20" s="284">
        <v>0</v>
      </c>
      <c r="Z20" s="284">
        <f t="shared" si="8"/>
        <v>1059</v>
      </c>
      <c r="AA20" s="284">
        <v>0</v>
      </c>
      <c r="AB20" s="284">
        <v>1059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10081</v>
      </c>
      <c r="E21" s="284">
        <f t="shared" si="1"/>
        <v>7311</v>
      </c>
      <c r="F21" s="284">
        <f t="shared" si="2"/>
        <v>1782</v>
      </c>
      <c r="G21" s="284">
        <v>1177</v>
      </c>
      <c r="H21" s="284">
        <v>0</v>
      </c>
      <c r="I21" s="284">
        <v>83</v>
      </c>
      <c r="J21" s="284">
        <v>0</v>
      </c>
      <c r="K21" s="284">
        <v>522</v>
      </c>
      <c r="L21" s="284">
        <v>0</v>
      </c>
      <c r="M21" s="284">
        <v>0</v>
      </c>
      <c r="N21" s="284">
        <f t="shared" si="4"/>
        <v>0</v>
      </c>
      <c r="O21" s="284">
        <f>+資源化量内訳!Y21</f>
        <v>988</v>
      </c>
      <c r="P21" s="284">
        <f t="shared" si="5"/>
        <v>7919</v>
      </c>
      <c r="Q21" s="284">
        <v>7311</v>
      </c>
      <c r="R21" s="284">
        <f t="shared" si="6"/>
        <v>608</v>
      </c>
      <c r="S21" s="284">
        <v>608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1032</v>
      </c>
      <c r="AA21" s="284">
        <v>0</v>
      </c>
      <c r="AB21" s="284">
        <v>719</v>
      </c>
      <c r="AC21" s="284">
        <f t="shared" si="9"/>
        <v>313</v>
      </c>
      <c r="AD21" s="284">
        <v>313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4635</v>
      </c>
      <c r="E22" s="284">
        <f t="shared" si="1"/>
        <v>3200</v>
      </c>
      <c r="F22" s="284">
        <f t="shared" si="2"/>
        <v>1033</v>
      </c>
      <c r="G22" s="284">
        <v>732</v>
      </c>
      <c r="H22" s="284">
        <v>0</v>
      </c>
      <c r="I22" s="284">
        <v>0</v>
      </c>
      <c r="J22" s="284">
        <v>0</v>
      </c>
      <c r="K22" s="284">
        <v>301</v>
      </c>
      <c r="L22" s="284">
        <v>0</v>
      </c>
      <c r="M22" s="284">
        <v>0</v>
      </c>
      <c r="N22" s="284">
        <f t="shared" si="4"/>
        <v>0</v>
      </c>
      <c r="O22" s="284">
        <f>+資源化量内訳!Y22</f>
        <v>402</v>
      </c>
      <c r="P22" s="284">
        <f t="shared" si="5"/>
        <v>3706</v>
      </c>
      <c r="Q22" s="284">
        <v>3200</v>
      </c>
      <c r="R22" s="284">
        <f t="shared" si="6"/>
        <v>506</v>
      </c>
      <c r="S22" s="284">
        <v>506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481</v>
      </c>
      <c r="AA22" s="284">
        <v>0</v>
      </c>
      <c r="AB22" s="284">
        <v>332</v>
      </c>
      <c r="AC22" s="284">
        <f t="shared" si="9"/>
        <v>149</v>
      </c>
      <c r="AD22" s="284">
        <v>149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/>
      <c r="B23" s="283"/>
      <c r="C23" s="282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2"/>
      <c r="AL23" s="282"/>
      <c r="AM23" s="282"/>
      <c r="AN23" s="282"/>
      <c r="AO23" s="282"/>
      <c r="AP23" s="282"/>
      <c r="AQ23" s="282"/>
      <c r="AR23" s="282"/>
      <c r="AS23" s="282"/>
    </row>
    <row r="24" spans="1:45" ht="13.5" customHeight="1" x14ac:dyDescent="0.15">
      <c r="A24" s="282"/>
      <c r="B24" s="283"/>
      <c r="C24" s="282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2"/>
      <c r="AL24" s="282"/>
      <c r="AM24" s="282"/>
      <c r="AN24" s="282"/>
      <c r="AO24" s="282"/>
      <c r="AP24" s="282"/>
      <c r="AQ24" s="282"/>
      <c r="AR24" s="282"/>
      <c r="AS24" s="282"/>
    </row>
    <row r="25" spans="1:45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2"/>
      <c r="AL25" s="282"/>
      <c r="AM25" s="282"/>
      <c r="AN25" s="282"/>
      <c r="AO25" s="282"/>
      <c r="AP25" s="282"/>
      <c r="AQ25" s="282"/>
      <c r="AR25" s="282"/>
      <c r="AS25" s="282"/>
    </row>
    <row r="26" spans="1:45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2"/>
      <c r="AL26" s="282"/>
      <c r="AM26" s="282"/>
      <c r="AN26" s="282"/>
      <c r="AO26" s="282"/>
      <c r="AP26" s="282"/>
      <c r="AQ26" s="282"/>
      <c r="AR26" s="282"/>
      <c r="AS26" s="282"/>
    </row>
    <row r="27" spans="1:45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2"/>
      <c r="AL27" s="282"/>
      <c r="AM27" s="282"/>
      <c r="AN27" s="282"/>
      <c r="AO27" s="282"/>
      <c r="AP27" s="282"/>
      <c r="AQ27" s="282"/>
      <c r="AR27" s="282"/>
      <c r="AS27" s="282"/>
    </row>
    <row r="28" spans="1:45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2"/>
      <c r="AL28" s="282"/>
      <c r="AM28" s="282"/>
      <c r="AN28" s="282"/>
      <c r="AO28" s="282"/>
      <c r="AP28" s="282"/>
      <c r="AQ28" s="282"/>
      <c r="AR28" s="282"/>
      <c r="AS28" s="282"/>
    </row>
    <row r="29" spans="1:45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2"/>
      <c r="AL29" s="282"/>
      <c r="AM29" s="282"/>
      <c r="AN29" s="282"/>
      <c r="AO29" s="282"/>
      <c r="AP29" s="282"/>
      <c r="AQ29" s="282"/>
      <c r="AR29" s="282"/>
      <c r="AS29" s="282"/>
    </row>
    <row r="30" spans="1:45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2"/>
      <c r="AL30" s="282"/>
      <c r="AM30" s="282"/>
      <c r="AN30" s="282"/>
      <c r="AO30" s="282"/>
      <c r="AP30" s="282"/>
      <c r="AQ30" s="282"/>
      <c r="AR30" s="282"/>
      <c r="AS30" s="282"/>
    </row>
    <row r="31" spans="1:45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2"/>
      <c r="AL31" s="282"/>
      <c r="AM31" s="282"/>
      <c r="AN31" s="282"/>
      <c r="AO31" s="282"/>
      <c r="AP31" s="282"/>
      <c r="AQ31" s="282"/>
      <c r="AR31" s="282"/>
      <c r="AS31" s="282"/>
    </row>
    <row r="32" spans="1:45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22">
    <sortCondition ref="A8:A22"/>
    <sortCondition ref="B8:B22"/>
    <sortCondition ref="C8:C2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21" man="1"/>
    <brk id="25" min="1" max="21" man="1"/>
    <brk id="36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富山県</v>
      </c>
      <c r="B7" s="294" t="str">
        <f>ごみ処理概要!B7</f>
        <v>16000</v>
      </c>
      <c r="C7" s="295" t="s">
        <v>3</v>
      </c>
      <c r="D7" s="297">
        <f t="shared" ref="D7:X7" si="0">SUM(Y7,AT7,BO7)</f>
        <v>87613.790000000008</v>
      </c>
      <c r="E7" s="297">
        <f t="shared" si="0"/>
        <v>24457</v>
      </c>
      <c r="F7" s="297">
        <f t="shared" si="0"/>
        <v>106</v>
      </c>
      <c r="G7" s="297">
        <f t="shared" si="0"/>
        <v>1875</v>
      </c>
      <c r="H7" s="297">
        <f t="shared" si="0"/>
        <v>6764</v>
      </c>
      <c r="I7" s="297">
        <f t="shared" si="0"/>
        <v>4620</v>
      </c>
      <c r="J7" s="297">
        <f t="shared" si="0"/>
        <v>1612</v>
      </c>
      <c r="K7" s="297">
        <f t="shared" si="0"/>
        <v>73</v>
      </c>
      <c r="L7" s="297">
        <f t="shared" si="0"/>
        <v>5625</v>
      </c>
      <c r="M7" s="297">
        <f t="shared" si="0"/>
        <v>28</v>
      </c>
      <c r="N7" s="297">
        <f t="shared" si="0"/>
        <v>256</v>
      </c>
      <c r="O7" s="297">
        <f t="shared" si="0"/>
        <v>9446</v>
      </c>
      <c r="P7" s="297">
        <f t="shared" si="0"/>
        <v>2925</v>
      </c>
      <c r="Q7" s="297">
        <f t="shared" si="0"/>
        <v>287</v>
      </c>
      <c r="R7" s="297">
        <f t="shared" si="0"/>
        <v>2798</v>
      </c>
      <c r="S7" s="297">
        <f t="shared" si="0"/>
        <v>25659</v>
      </c>
      <c r="T7" s="297">
        <f t="shared" si="0"/>
        <v>300</v>
      </c>
      <c r="U7" s="297">
        <f t="shared" si="0"/>
        <v>0</v>
      </c>
      <c r="V7" s="297">
        <f t="shared" si="0"/>
        <v>0</v>
      </c>
      <c r="W7" s="297">
        <f t="shared" si="0"/>
        <v>17</v>
      </c>
      <c r="X7" s="297">
        <f t="shared" si="0"/>
        <v>765.79</v>
      </c>
      <c r="Y7" s="297">
        <f t="shared" ref="Y7:Y22" si="1">SUM(Z7:AS7)</f>
        <v>11840</v>
      </c>
      <c r="Z7" s="297">
        <f t="shared" ref="Z7:AI7" si="2">SUM(Z$8:Z$207)</f>
        <v>5041</v>
      </c>
      <c r="AA7" s="297">
        <f t="shared" si="2"/>
        <v>33</v>
      </c>
      <c r="AB7" s="297">
        <f t="shared" si="2"/>
        <v>777</v>
      </c>
      <c r="AC7" s="297">
        <f t="shared" si="2"/>
        <v>476</v>
      </c>
      <c r="AD7" s="297">
        <f t="shared" si="2"/>
        <v>1031</v>
      </c>
      <c r="AE7" s="297">
        <f t="shared" si="2"/>
        <v>871</v>
      </c>
      <c r="AF7" s="297">
        <f t="shared" si="2"/>
        <v>1</v>
      </c>
      <c r="AG7" s="297">
        <f t="shared" si="2"/>
        <v>3290</v>
      </c>
      <c r="AH7" s="297">
        <f t="shared" si="2"/>
        <v>0</v>
      </c>
      <c r="AI7" s="297">
        <f t="shared" si="2"/>
        <v>12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8</v>
      </c>
      <c r="AS7" s="297">
        <f>SUM(AS$8:AS$207)</f>
        <v>300</v>
      </c>
      <c r="AT7" s="297">
        <f>施設資源化量内訳!D7</f>
        <v>57192.79</v>
      </c>
      <c r="AU7" s="297">
        <f>施設資源化量内訳!E7</f>
        <v>1642</v>
      </c>
      <c r="AV7" s="297">
        <f>施設資源化量内訳!F7</f>
        <v>50</v>
      </c>
      <c r="AW7" s="297">
        <f>施設資源化量内訳!G7</f>
        <v>573</v>
      </c>
      <c r="AX7" s="297">
        <f>施設資源化量内訳!H7</f>
        <v>6159</v>
      </c>
      <c r="AY7" s="297">
        <f>施設資源化量内訳!I7</f>
        <v>3589</v>
      </c>
      <c r="AZ7" s="297">
        <f>施設資源化量内訳!J7</f>
        <v>740</v>
      </c>
      <c r="BA7" s="297">
        <f>施設資源化量内訳!K7</f>
        <v>72</v>
      </c>
      <c r="BB7" s="297">
        <f>施設資源化量内訳!L7</f>
        <v>2335</v>
      </c>
      <c r="BC7" s="297">
        <f>施設資源化量内訳!M7</f>
        <v>28</v>
      </c>
      <c r="BD7" s="297">
        <f>施設資源化量内訳!N7</f>
        <v>115</v>
      </c>
      <c r="BE7" s="297">
        <f>施設資源化量内訳!O7</f>
        <v>9446</v>
      </c>
      <c r="BF7" s="297">
        <f>施設資源化量内訳!P7</f>
        <v>2925</v>
      </c>
      <c r="BG7" s="297">
        <f>施設資源化量内訳!Q7</f>
        <v>287</v>
      </c>
      <c r="BH7" s="297">
        <f>施設資源化量内訳!R7</f>
        <v>2798</v>
      </c>
      <c r="BI7" s="297">
        <f>施設資源化量内訳!S7</f>
        <v>25659</v>
      </c>
      <c r="BJ7" s="297">
        <f>施設資源化量内訳!T7</f>
        <v>300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9</v>
      </c>
      <c r="BN7" s="297">
        <f>施設資源化量内訳!X7</f>
        <v>465.79</v>
      </c>
      <c r="BO7" s="297">
        <f t="shared" ref="BO7:BO22" si="3">SUM(BP7:CI7)</f>
        <v>18581</v>
      </c>
      <c r="BP7" s="297">
        <f t="shared" ref="BP7:BY7" si="4">SUM(BP$8:BP$207)</f>
        <v>17774</v>
      </c>
      <c r="BQ7" s="297">
        <f t="shared" si="4"/>
        <v>23</v>
      </c>
      <c r="BR7" s="297">
        <f t="shared" si="4"/>
        <v>525</v>
      </c>
      <c r="BS7" s="297">
        <f t="shared" si="4"/>
        <v>129</v>
      </c>
      <c r="BT7" s="297">
        <f t="shared" si="4"/>
        <v>0</v>
      </c>
      <c r="BU7" s="297">
        <f t="shared" si="4"/>
        <v>1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129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0</v>
      </c>
      <c r="CJ7" s="298">
        <f>+COUNTIF(CJ$8:CJ$207,"有る")</f>
        <v>13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2" si="5">SUM(Y8,AT8,BO8)</f>
        <v>33628.79</v>
      </c>
      <c r="E8" s="284">
        <f t="shared" ref="E8:E22" si="6">SUM(Z8,AU8,BP8)</f>
        <v>10675</v>
      </c>
      <c r="F8" s="284">
        <f t="shared" ref="F8:F22" si="7">SUM(AA8,AV8,BQ8)</f>
        <v>2</v>
      </c>
      <c r="G8" s="284">
        <f t="shared" ref="G8:G22" si="8">SUM(AB8,AW8,BR8)</f>
        <v>445</v>
      </c>
      <c r="H8" s="284">
        <f t="shared" ref="H8:H22" si="9">SUM(AC8,AX8,BS8)</f>
        <v>2166</v>
      </c>
      <c r="I8" s="284">
        <f t="shared" ref="I8:I22" si="10">SUM(AD8,AY8,BT8)</f>
        <v>1991</v>
      </c>
      <c r="J8" s="284">
        <f t="shared" ref="J8:J22" si="11">SUM(AE8,AZ8,BU8)</f>
        <v>496</v>
      </c>
      <c r="K8" s="284">
        <f t="shared" ref="K8:K22" si="12">SUM(AF8,BA8,BV8)</f>
        <v>0</v>
      </c>
      <c r="L8" s="284">
        <f t="shared" ref="L8:L22" si="13">SUM(AG8,BB8,BW8)</f>
        <v>2514</v>
      </c>
      <c r="M8" s="284">
        <f t="shared" ref="M8:M22" si="14">SUM(AH8,BC8,BX8)</f>
        <v>0</v>
      </c>
      <c r="N8" s="284">
        <f t="shared" ref="N8:N22" si="15">SUM(AI8,BD8,BY8)</f>
        <v>231</v>
      </c>
      <c r="O8" s="284">
        <f t="shared" ref="O8:O22" si="16">SUM(AJ8,BE8,BZ8)</f>
        <v>2544</v>
      </c>
      <c r="P8" s="284">
        <f t="shared" ref="P8:P22" si="17">SUM(AK8,BF8,CA8)</f>
        <v>739</v>
      </c>
      <c r="Q8" s="284">
        <f t="shared" ref="Q8:Q22" si="18">SUM(AL8,BG8,CB8)</f>
        <v>179</v>
      </c>
      <c r="R8" s="284">
        <f t="shared" ref="R8:R22" si="19">SUM(AM8,BH8,CC8)</f>
        <v>767</v>
      </c>
      <c r="S8" s="284">
        <f t="shared" ref="S8:S22" si="20">SUM(AN8,BI8,CD8)</f>
        <v>10770</v>
      </c>
      <c r="T8" s="284">
        <f t="shared" ref="T8:T22" si="21">SUM(AO8,BJ8,CE8)</f>
        <v>0</v>
      </c>
      <c r="U8" s="284">
        <f t="shared" ref="U8:U22" si="22">SUM(AP8,BK8,CF8)</f>
        <v>0</v>
      </c>
      <c r="V8" s="284">
        <f t="shared" ref="V8:V22" si="23">SUM(AQ8,BL8,CG8)</f>
        <v>0</v>
      </c>
      <c r="W8" s="284">
        <f t="shared" ref="W8:W22" si="24">SUM(AR8,BM8,CH8)</f>
        <v>9</v>
      </c>
      <c r="X8" s="284">
        <f t="shared" ref="X8:X22" si="25">SUM(AS8,BN8,CI8)</f>
        <v>100.79</v>
      </c>
      <c r="Y8" s="284">
        <f t="shared" si="1"/>
        <v>4314</v>
      </c>
      <c r="Z8" s="284">
        <v>1245</v>
      </c>
      <c r="AA8" s="284">
        <v>0</v>
      </c>
      <c r="AB8" s="284">
        <v>59</v>
      </c>
      <c r="AC8" s="284">
        <v>0</v>
      </c>
      <c r="AD8" s="284">
        <v>0</v>
      </c>
      <c r="AE8" s="284">
        <v>496</v>
      </c>
      <c r="AF8" s="284">
        <v>0</v>
      </c>
      <c r="AG8" s="284">
        <v>2514</v>
      </c>
      <c r="AH8" s="284">
        <v>0</v>
      </c>
      <c r="AI8" s="287">
        <v>0</v>
      </c>
      <c r="AJ8" s="287" t="s">
        <v>792</v>
      </c>
      <c r="AK8" s="287" t="s">
        <v>792</v>
      </c>
      <c r="AL8" s="287" t="s">
        <v>792</v>
      </c>
      <c r="AM8" s="287" t="s">
        <v>792</v>
      </c>
      <c r="AN8" s="287" t="s">
        <v>792</v>
      </c>
      <c r="AO8" s="287" t="s">
        <v>792</v>
      </c>
      <c r="AP8" s="287" t="s">
        <v>792</v>
      </c>
      <c r="AQ8" s="287" t="s">
        <v>792</v>
      </c>
      <c r="AR8" s="284">
        <v>0</v>
      </c>
      <c r="AS8" s="284">
        <v>0</v>
      </c>
      <c r="AT8" s="284">
        <f>施設資源化量内訳!D8</f>
        <v>19465.79</v>
      </c>
      <c r="AU8" s="284">
        <f>施設資源化量内訳!E8</f>
        <v>100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2152</v>
      </c>
      <c r="AY8" s="284">
        <f>施設資源化量内訳!I8</f>
        <v>1991</v>
      </c>
      <c r="AZ8" s="284">
        <f>施設資源化量内訳!J8</f>
        <v>0</v>
      </c>
      <c r="BA8" s="284">
        <f>施設資源化量内訳!K8</f>
        <v>0</v>
      </c>
      <c r="BB8" s="284">
        <f>施設資源化量内訳!L8</f>
        <v>0</v>
      </c>
      <c r="BC8" s="284">
        <f>施設資源化量内訳!M8</f>
        <v>0</v>
      </c>
      <c r="BD8" s="284">
        <f>施設資源化量内訳!N8</f>
        <v>114</v>
      </c>
      <c r="BE8" s="284">
        <f>施設資源化量内訳!O8</f>
        <v>2544</v>
      </c>
      <c r="BF8" s="284">
        <f>施設資源化量内訳!P8</f>
        <v>739</v>
      </c>
      <c r="BG8" s="284">
        <f>施設資源化量内訳!Q8</f>
        <v>179</v>
      </c>
      <c r="BH8" s="284">
        <f>施設資源化量内訳!R8</f>
        <v>767</v>
      </c>
      <c r="BI8" s="284">
        <f>施設資源化量内訳!S8</f>
        <v>10770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9</v>
      </c>
      <c r="BN8" s="284">
        <f>施設資源化量内訳!X8</f>
        <v>100.79</v>
      </c>
      <c r="BO8" s="284">
        <f t="shared" si="3"/>
        <v>9849</v>
      </c>
      <c r="BP8" s="284">
        <v>9330</v>
      </c>
      <c r="BQ8" s="284">
        <v>2</v>
      </c>
      <c r="BR8" s="284">
        <v>386</v>
      </c>
      <c r="BS8" s="284">
        <v>14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117</v>
      </c>
      <c r="BZ8" s="287" t="s">
        <v>792</v>
      </c>
      <c r="CA8" s="287" t="s">
        <v>792</v>
      </c>
      <c r="CB8" s="287" t="s">
        <v>792</v>
      </c>
      <c r="CC8" s="287" t="s">
        <v>792</v>
      </c>
      <c r="CD8" s="287" t="s">
        <v>792</v>
      </c>
      <c r="CE8" s="287" t="s">
        <v>792</v>
      </c>
      <c r="CF8" s="287" t="s">
        <v>792</v>
      </c>
      <c r="CG8" s="287" t="s">
        <v>792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12970</v>
      </c>
      <c r="E9" s="284">
        <f t="shared" si="6"/>
        <v>4048</v>
      </c>
      <c r="F9" s="284">
        <f t="shared" si="7"/>
        <v>17</v>
      </c>
      <c r="G9" s="284">
        <f t="shared" si="8"/>
        <v>346</v>
      </c>
      <c r="H9" s="284">
        <f t="shared" si="9"/>
        <v>939</v>
      </c>
      <c r="I9" s="284">
        <f t="shared" si="10"/>
        <v>749</v>
      </c>
      <c r="J9" s="284">
        <f t="shared" si="11"/>
        <v>274</v>
      </c>
      <c r="K9" s="284">
        <f t="shared" si="12"/>
        <v>0</v>
      </c>
      <c r="L9" s="284">
        <f t="shared" si="13"/>
        <v>1199</v>
      </c>
      <c r="M9" s="284">
        <f t="shared" si="14"/>
        <v>0</v>
      </c>
      <c r="N9" s="284">
        <f t="shared" si="15"/>
        <v>0</v>
      </c>
      <c r="O9" s="284">
        <f t="shared" si="16"/>
        <v>588</v>
      </c>
      <c r="P9" s="284">
        <f t="shared" si="17"/>
        <v>565</v>
      </c>
      <c r="Q9" s="284">
        <f t="shared" si="18"/>
        <v>0</v>
      </c>
      <c r="R9" s="284">
        <f t="shared" si="19"/>
        <v>790</v>
      </c>
      <c r="S9" s="284">
        <f t="shared" si="20"/>
        <v>3155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300</v>
      </c>
      <c r="Y9" s="284">
        <f t="shared" si="1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792</v>
      </c>
      <c r="AK9" s="287" t="s">
        <v>792</v>
      </c>
      <c r="AL9" s="287" t="s">
        <v>792</v>
      </c>
      <c r="AM9" s="287" t="s">
        <v>792</v>
      </c>
      <c r="AN9" s="287" t="s">
        <v>792</v>
      </c>
      <c r="AO9" s="287" t="s">
        <v>792</v>
      </c>
      <c r="AP9" s="287" t="s">
        <v>792</v>
      </c>
      <c r="AQ9" s="287" t="s">
        <v>792</v>
      </c>
      <c r="AR9" s="284">
        <v>0</v>
      </c>
      <c r="AS9" s="284">
        <v>0</v>
      </c>
      <c r="AT9" s="284">
        <f>施設資源化量内訳!D9</f>
        <v>10119</v>
      </c>
      <c r="AU9" s="284">
        <f>施設資源化量内訳!E9</f>
        <v>1397</v>
      </c>
      <c r="AV9" s="284">
        <f>施設資源化量内訳!F9</f>
        <v>9</v>
      </c>
      <c r="AW9" s="284">
        <f>施設資源化量内訳!G9</f>
        <v>208</v>
      </c>
      <c r="AX9" s="284">
        <f>施設資源化量内訳!H9</f>
        <v>885</v>
      </c>
      <c r="AY9" s="284">
        <f>施設資源化量内訳!I9</f>
        <v>749</v>
      </c>
      <c r="AZ9" s="284">
        <f>施設資源化量内訳!J9</f>
        <v>274</v>
      </c>
      <c r="BA9" s="284">
        <f>施設資源化量内訳!K9</f>
        <v>0</v>
      </c>
      <c r="BB9" s="284">
        <f>施設資源化量内訳!L9</f>
        <v>1199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588</v>
      </c>
      <c r="BF9" s="284">
        <f>施設資源化量内訳!P9</f>
        <v>565</v>
      </c>
      <c r="BG9" s="284">
        <f>施設資源化量内訳!Q9</f>
        <v>0</v>
      </c>
      <c r="BH9" s="284">
        <f>施設資源化量内訳!R9</f>
        <v>790</v>
      </c>
      <c r="BI9" s="284">
        <f>施設資源化量内訳!S9</f>
        <v>3155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300</v>
      </c>
      <c r="BO9" s="284">
        <f t="shared" si="3"/>
        <v>2851</v>
      </c>
      <c r="BP9" s="284">
        <v>2651</v>
      </c>
      <c r="BQ9" s="284">
        <v>8</v>
      </c>
      <c r="BR9" s="284">
        <v>138</v>
      </c>
      <c r="BS9" s="284">
        <v>54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792</v>
      </c>
      <c r="CA9" s="287" t="s">
        <v>792</v>
      </c>
      <c r="CB9" s="287" t="s">
        <v>792</v>
      </c>
      <c r="CC9" s="287" t="s">
        <v>792</v>
      </c>
      <c r="CD9" s="287" t="s">
        <v>792</v>
      </c>
      <c r="CE9" s="287" t="s">
        <v>792</v>
      </c>
      <c r="CF9" s="287" t="s">
        <v>792</v>
      </c>
      <c r="CG9" s="287" t="s">
        <v>792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3314</v>
      </c>
      <c r="E10" s="284">
        <f t="shared" si="6"/>
        <v>1236</v>
      </c>
      <c r="F10" s="284">
        <f t="shared" si="7"/>
        <v>11</v>
      </c>
      <c r="G10" s="284">
        <f t="shared" si="8"/>
        <v>88</v>
      </c>
      <c r="H10" s="284">
        <f t="shared" si="9"/>
        <v>332</v>
      </c>
      <c r="I10" s="284">
        <f t="shared" si="10"/>
        <v>186</v>
      </c>
      <c r="J10" s="284">
        <f t="shared" si="11"/>
        <v>96</v>
      </c>
      <c r="K10" s="284">
        <f t="shared" si="12"/>
        <v>0</v>
      </c>
      <c r="L10" s="284">
        <f t="shared" si="13"/>
        <v>161</v>
      </c>
      <c r="M10" s="284">
        <f t="shared" si="14"/>
        <v>0</v>
      </c>
      <c r="N10" s="284">
        <f t="shared" si="15"/>
        <v>0</v>
      </c>
      <c r="O10" s="284">
        <f t="shared" si="16"/>
        <v>383</v>
      </c>
      <c r="P10" s="284">
        <f t="shared" si="17"/>
        <v>260</v>
      </c>
      <c r="Q10" s="284">
        <f t="shared" si="18"/>
        <v>0</v>
      </c>
      <c r="R10" s="284">
        <f t="shared" si="19"/>
        <v>110</v>
      </c>
      <c r="S10" s="284">
        <f t="shared" si="20"/>
        <v>391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60</v>
      </c>
      <c r="Y10" s="284">
        <f t="shared" si="1"/>
        <v>1634</v>
      </c>
      <c r="Z10" s="284">
        <v>946</v>
      </c>
      <c r="AA10" s="284">
        <v>10</v>
      </c>
      <c r="AB10" s="284">
        <v>88</v>
      </c>
      <c r="AC10" s="284">
        <v>87</v>
      </c>
      <c r="AD10" s="284">
        <v>186</v>
      </c>
      <c r="AE10" s="284">
        <v>96</v>
      </c>
      <c r="AF10" s="284">
        <v>0</v>
      </c>
      <c r="AG10" s="284">
        <v>161</v>
      </c>
      <c r="AH10" s="284">
        <v>0</v>
      </c>
      <c r="AI10" s="287">
        <v>0</v>
      </c>
      <c r="AJ10" s="287" t="s">
        <v>792</v>
      </c>
      <c r="AK10" s="287" t="s">
        <v>792</v>
      </c>
      <c r="AL10" s="287" t="s">
        <v>792</v>
      </c>
      <c r="AM10" s="287" t="s">
        <v>792</v>
      </c>
      <c r="AN10" s="287" t="s">
        <v>792</v>
      </c>
      <c r="AO10" s="287" t="s">
        <v>792</v>
      </c>
      <c r="AP10" s="287" t="s">
        <v>792</v>
      </c>
      <c r="AQ10" s="287" t="s">
        <v>792</v>
      </c>
      <c r="AR10" s="284">
        <v>0</v>
      </c>
      <c r="AS10" s="284">
        <v>60</v>
      </c>
      <c r="AT10" s="284">
        <f>施設資源化量内訳!D10</f>
        <v>1388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244</v>
      </c>
      <c r="AY10" s="284">
        <f>施設資源化量内訳!I10</f>
        <v>0</v>
      </c>
      <c r="AZ10" s="284">
        <f>施設資源化量内訳!J10</f>
        <v>0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383</v>
      </c>
      <c r="BF10" s="284">
        <f>施設資源化量内訳!P10</f>
        <v>260</v>
      </c>
      <c r="BG10" s="284">
        <f>施設資源化量内訳!Q10</f>
        <v>0</v>
      </c>
      <c r="BH10" s="284">
        <f>施設資源化量内訳!R10</f>
        <v>110</v>
      </c>
      <c r="BI10" s="284">
        <f>施設資源化量内訳!S10</f>
        <v>391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0</v>
      </c>
      <c r="BO10" s="284">
        <f t="shared" si="3"/>
        <v>292</v>
      </c>
      <c r="BP10" s="284">
        <v>290</v>
      </c>
      <c r="BQ10" s="284">
        <v>1</v>
      </c>
      <c r="BR10" s="284">
        <v>0</v>
      </c>
      <c r="BS10" s="284">
        <v>1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792</v>
      </c>
      <c r="CA10" s="287" t="s">
        <v>792</v>
      </c>
      <c r="CB10" s="287" t="s">
        <v>792</v>
      </c>
      <c r="CC10" s="287" t="s">
        <v>792</v>
      </c>
      <c r="CD10" s="287" t="s">
        <v>792</v>
      </c>
      <c r="CE10" s="287" t="s">
        <v>792</v>
      </c>
      <c r="CF10" s="287" t="s">
        <v>792</v>
      </c>
      <c r="CG10" s="287" t="s">
        <v>792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3965</v>
      </c>
      <c r="E11" s="284">
        <f t="shared" si="6"/>
        <v>966</v>
      </c>
      <c r="F11" s="284">
        <f t="shared" si="7"/>
        <v>20</v>
      </c>
      <c r="G11" s="284">
        <f t="shared" si="8"/>
        <v>66</v>
      </c>
      <c r="H11" s="284">
        <f t="shared" si="9"/>
        <v>459</v>
      </c>
      <c r="I11" s="284">
        <f t="shared" si="10"/>
        <v>282</v>
      </c>
      <c r="J11" s="284">
        <f t="shared" si="11"/>
        <v>216</v>
      </c>
      <c r="K11" s="284">
        <f t="shared" si="12"/>
        <v>40</v>
      </c>
      <c r="L11" s="284">
        <f t="shared" si="13"/>
        <v>323</v>
      </c>
      <c r="M11" s="284">
        <f t="shared" si="14"/>
        <v>24</v>
      </c>
      <c r="N11" s="284">
        <f t="shared" si="15"/>
        <v>1</v>
      </c>
      <c r="O11" s="284">
        <f t="shared" si="16"/>
        <v>99</v>
      </c>
      <c r="P11" s="284">
        <f t="shared" si="17"/>
        <v>310</v>
      </c>
      <c r="Q11" s="284">
        <f t="shared" si="18"/>
        <v>0</v>
      </c>
      <c r="R11" s="284">
        <f t="shared" si="19"/>
        <v>0</v>
      </c>
      <c r="S11" s="284">
        <f t="shared" si="20"/>
        <v>1073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6</v>
      </c>
      <c r="X11" s="284">
        <f t="shared" si="25"/>
        <v>80</v>
      </c>
      <c r="Y11" s="284">
        <f t="shared" si="1"/>
        <v>463</v>
      </c>
      <c r="Z11" s="284">
        <v>208</v>
      </c>
      <c r="AA11" s="284">
        <v>0</v>
      </c>
      <c r="AB11" s="284">
        <v>0</v>
      </c>
      <c r="AC11" s="284">
        <v>169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792</v>
      </c>
      <c r="AK11" s="287" t="s">
        <v>792</v>
      </c>
      <c r="AL11" s="287" t="s">
        <v>792</v>
      </c>
      <c r="AM11" s="287" t="s">
        <v>792</v>
      </c>
      <c r="AN11" s="287" t="s">
        <v>792</v>
      </c>
      <c r="AO11" s="287" t="s">
        <v>792</v>
      </c>
      <c r="AP11" s="287" t="s">
        <v>792</v>
      </c>
      <c r="AQ11" s="287" t="s">
        <v>792</v>
      </c>
      <c r="AR11" s="284">
        <v>6</v>
      </c>
      <c r="AS11" s="284">
        <v>80</v>
      </c>
      <c r="AT11" s="284">
        <f>施設資源化量内訳!D11</f>
        <v>2810</v>
      </c>
      <c r="AU11" s="284">
        <f>施設資源化量内訳!E11</f>
        <v>80</v>
      </c>
      <c r="AV11" s="284">
        <f>施設資源化量内訳!F11</f>
        <v>20</v>
      </c>
      <c r="AW11" s="284">
        <f>施設資源化量内訳!G11</f>
        <v>66</v>
      </c>
      <c r="AX11" s="284">
        <f>施設資源化量内訳!H11</f>
        <v>277</v>
      </c>
      <c r="AY11" s="284">
        <f>施設資源化量内訳!I11</f>
        <v>282</v>
      </c>
      <c r="AZ11" s="284">
        <f>施設資源化量内訳!J11</f>
        <v>216</v>
      </c>
      <c r="BA11" s="284">
        <f>施設資源化量内訳!K11</f>
        <v>40</v>
      </c>
      <c r="BB11" s="284">
        <f>施設資源化量内訳!L11</f>
        <v>323</v>
      </c>
      <c r="BC11" s="284">
        <f>施設資源化量内訳!M11</f>
        <v>24</v>
      </c>
      <c r="BD11" s="284">
        <f>施設資源化量内訳!N11</f>
        <v>0</v>
      </c>
      <c r="BE11" s="284">
        <f>施設資源化量内訳!O11</f>
        <v>99</v>
      </c>
      <c r="BF11" s="284">
        <f>施設資源化量内訳!P11</f>
        <v>310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1073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0</v>
      </c>
      <c r="BO11" s="284">
        <f t="shared" si="3"/>
        <v>692</v>
      </c>
      <c r="BP11" s="284">
        <v>678</v>
      </c>
      <c r="BQ11" s="284">
        <v>0</v>
      </c>
      <c r="BR11" s="284">
        <v>0</v>
      </c>
      <c r="BS11" s="284">
        <v>13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1</v>
      </c>
      <c r="BZ11" s="287" t="s">
        <v>792</v>
      </c>
      <c r="CA11" s="287" t="s">
        <v>792</v>
      </c>
      <c r="CB11" s="287" t="s">
        <v>792</v>
      </c>
      <c r="CC11" s="287" t="s">
        <v>792</v>
      </c>
      <c r="CD11" s="287" t="s">
        <v>792</v>
      </c>
      <c r="CE11" s="287" t="s">
        <v>792</v>
      </c>
      <c r="CF11" s="287" t="s">
        <v>792</v>
      </c>
      <c r="CG11" s="287" t="s">
        <v>792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4087</v>
      </c>
      <c r="E12" s="284">
        <f t="shared" si="6"/>
        <v>989</v>
      </c>
      <c r="F12" s="284">
        <f t="shared" si="7"/>
        <v>9</v>
      </c>
      <c r="G12" s="284">
        <f t="shared" si="8"/>
        <v>60</v>
      </c>
      <c r="H12" s="284">
        <f t="shared" si="9"/>
        <v>196</v>
      </c>
      <c r="I12" s="284">
        <f t="shared" si="10"/>
        <v>160</v>
      </c>
      <c r="J12" s="284">
        <f t="shared" si="11"/>
        <v>83</v>
      </c>
      <c r="K12" s="284">
        <f t="shared" si="12"/>
        <v>0</v>
      </c>
      <c r="L12" s="284">
        <f t="shared" si="13"/>
        <v>143</v>
      </c>
      <c r="M12" s="284">
        <f t="shared" si="14"/>
        <v>0</v>
      </c>
      <c r="N12" s="284">
        <f t="shared" si="15"/>
        <v>12</v>
      </c>
      <c r="O12" s="284">
        <f t="shared" si="16"/>
        <v>59</v>
      </c>
      <c r="P12" s="284">
        <f t="shared" si="17"/>
        <v>125</v>
      </c>
      <c r="Q12" s="284">
        <f t="shared" si="18"/>
        <v>59</v>
      </c>
      <c r="R12" s="284">
        <f t="shared" si="19"/>
        <v>0</v>
      </c>
      <c r="S12" s="284">
        <f t="shared" si="20"/>
        <v>2163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29</v>
      </c>
      <c r="Y12" s="284">
        <f t="shared" si="1"/>
        <v>873</v>
      </c>
      <c r="Z12" s="284">
        <v>537</v>
      </c>
      <c r="AA12" s="284">
        <v>9</v>
      </c>
      <c r="AB12" s="284">
        <v>60</v>
      </c>
      <c r="AC12" s="284">
        <v>0</v>
      </c>
      <c r="AD12" s="284">
        <v>0</v>
      </c>
      <c r="AE12" s="284">
        <v>83</v>
      </c>
      <c r="AF12" s="284">
        <v>0</v>
      </c>
      <c r="AG12" s="284">
        <v>143</v>
      </c>
      <c r="AH12" s="284">
        <v>0</v>
      </c>
      <c r="AI12" s="287">
        <v>12</v>
      </c>
      <c r="AJ12" s="287" t="s">
        <v>792</v>
      </c>
      <c r="AK12" s="287" t="s">
        <v>792</v>
      </c>
      <c r="AL12" s="287" t="s">
        <v>792</v>
      </c>
      <c r="AM12" s="287" t="s">
        <v>792</v>
      </c>
      <c r="AN12" s="287" t="s">
        <v>792</v>
      </c>
      <c r="AO12" s="287" t="s">
        <v>792</v>
      </c>
      <c r="AP12" s="287" t="s">
        <v>792</v>
      </c>
      <c r="AQ12" s="287" t="s">
        <v>792</v>
      </c>
      <c r="AR12" s="284">
        <v>0</v>
      </c>
      <c r="AS12" s="284">
        <v>29</v>
      </c>
      <c r="AT12" s="284">
        <f>施設資源化量内訳!D12</f>
        <v>2774</v>
      </c>
      <c r="AU12" s="284">
        <f>施設資源化量内訳!E12</f>
        <v>15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193</v>
      </c>
      <c r="AY12" s="284">
        <f>施設資源化量内訳!I12</f>
        <v>160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59</v>
      </c>
      <c r="BF12" s="284">
        <f>施設資源化量内訳!P12</f>
        <v>125</v>
      </c>
      <c r="BG12" s="284">
        <f>施設資源化量内訳!Q12</f>
        <v>59</v>
      </c>
      <c r="BH12" s="284">
        <f>施設資源化量内訳!R12</f>
        <v>0</v>
      </c>
      <c r="BI12" s="284">
        <f>施設資源化量内訳!S12</f>
        <v>2163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440</v>
      </c>
      <c r="BP12" s="284">
        <v>437</v>
      </c>
      <c r="BQ12" s="284">
        <v>0</v>
      </c>
      <c r="BR12" s="284">
        <v>0</v>
      </c>
      <c r="BS12" s="284">
        <v>3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792</v>
      </c>
      <c r="CA12" s="287" t="s">
        <v>792</v>
      </c>
      <c r="CB12" s="287" t="s">
        <v>792</v>
      </c>
      <c r="CC12" s="287" t="s">
        <v>792</v>
      </c>
      <c r="CD12" s="287" t="s">
        <v>792</v>
      </c>
      <c r="CE12" s="287" t="s">
        <v>792</v>
      </c>
      <c r="CF12" s="287" t="s">
        <v>792</v>
      </c>
      <c r="CG12" s="287" t="s">
        <v>792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2676</v>
      </c>
      <c r="E13" s="284">
        <f t="shared" si="6"/>
        <v>835</v>
      </c>
      <c r="F13" s="284">
        <f t="shared" si="7"/>
        <v>1</v>
      </c>
      <c r="G13" s="284">
        <f t="shared" si="8"/>
        <v>33</v>
      </c>
      <c r="H13" s="284">
        <f t="shared" si="9"/>
        <v>312</v>
      </c>
      <c r="I13" s="284">
        <f t="shared" si="10"/>
        <v>130</v>
      </c>
      <c r="J13" s="284">
        <f t="shared" si="11"/>
        <v>48</v>
      </c>
      <c r="K13" s="284">
        <f t="shared" si="12"/>
        <v>0</v>
      </c>
      <c r="L13" s="284">
        <f t="shared" si="13"/>
        <v>73</v>
      </c>
      <c r="M13" s="284">
        <f t="shared" si="14"/>
        <v>0</v>
      </c>
      <c r="N13" s="284">
        <f t="shared" si="15"/>
        <v>0</v>
      </c>
      <c r="O13" s="284">
        <f t="shared" si="16"/>
        <v>2</v>
      </c>
      <c r="P13" s="284">
        <f t="shared" si="17"/>
        <v>0</v>
      </c>
      <c r="Q13" s="284">
        <f t="shared" si="18"/>
        <v>0</v>
      </c>
      <c r="R13" s="284">
        <f t="shared" si="19"/>
        <v>84</v>
      </c>
      <c r="S13" s="284">
        <f t="shared" si="20"/>
        <v>1158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0</v>
      </c>
      <c r="Y13" s="284">
        <f t="shared" si="1"/>
        <v>1043</v>
      </c>
      <c r="Z13" s="284">
        <v>704</v>
      </c>
      <c r="AA13" s="284">
        <v>0</v>
      </c>
      <c r="AB13" s="284">
        <v>33</v>
      </c>
      <c r="AC13" s="284">
        <v>56</v>
      </c>
      <c r="AD13" s="284">
        <v>130</v>
      </c>
      <c r="AE13" s="284">
        <v>47</v>
      </c>
      <c r="AF13" s="284">
        <v>0</v>
      </c>
      <c r="AG13" s="284">
        <v>73</v>
      </c>
      <c r="AH13" s="284">
        <v>0</v>
      </c>
      <c r="AI13" s="287">
        <v>0</v>
      </c>
      <c r="AJ13" s="287" t="s">
        <v>792</v>
      </c>
      <c r="AK13" s="287" t="s">
        <v>792</v>
      </c>
      <c r="AL13" s="287" t="s">
        <v>792</v>
      </c>
      <c r="AM13" s="287" t="s">
        <v>792</v>
      </c>
      <c r="AN13" s="287" t="s">
        <v>792</v>
      </c>
      <c r="AO13" s="287" t="s">
        <v>792</v>
      </c>
      <c r="AP13" s="287" t="s">
        <v>792</v>
      </c>
      <c r="AQ13" s="287" t="s">
        <v>792</v>
      </c>
      <c r="AR13" s="284">
        <v>0</v>
      </c>
      <c r="AS13" s="284">
        <v>0</v>
      </c>
      <c r="AT13" s="284">
        <f>施設資源化量内訳!D13</f>
        <v>1497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253</v>
      </c>
      <c r="AY13" s="284">
        <f>施設資源化量内訳!I13</f>
        <v>0</v>
      </c>
      <c r="AZ13" s="284">
        <f>施設資源化量内訳!J13</f>
        <v>0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2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84</v>
      </c>
      <c r="BI13" s="284">
        <f>施設資源化量内訳!S13</f>
        <v>1158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136</v>
      </c>
      <c r="BP13" s="284">
        <v>131</v>
      </c>
      <c r="BQ13" s="284">
        <v>1</v>
      </c>
      <c r="BR13" s="284">
        <v>0</v>
      </c>
      <c r="BS13" s="284">
        <v>3</v>
      </c>
      <c r="BT13" s="284">
        <v>0</v>
      </c>
      <c r="BU13" s="284">
        <v>1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792</v>
      </c>
      <c r="CA13" s="287" t="s">
        <v>792</v>
      </c>
      <c r="CB13" s="287" t="s">
        <v>792</v>
      </c>
      <c r="CC13" s="287" t="s">
        <v>792</v>
      </c>
      <c r="CD13" s="287" t="s">
        <v>792</v>
      </c>
      <c r="CE13" s="287" t="s">
        <v>792</v>
      </c>
      <c r="CF13" s="287" t="s">
        <v>792</v>
      </c>
      <c r="CG13" s="287" t="s">
        <v>792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5195</v>
      </c>
      <c r="E14" s="284">
        <f t="shared" si="6"/>
        <v>694</v>
      </c>
      <c r="F14" s="284">
        <f t="shared" si="7"/>
        <v>2</v>
      </c>
      <c r="G14" s="284">
        <f t="shared" si="8"/>
        <v>66</v>
      </c>
      <c r="H14" s="284">
        <f t="shared" si="9"/>
        <v>345</v>
      </c>
      <c r="I14" s="284">
        <f t="shared" si="10"/>
        <v>129</v>
      </c>
      <c r="J14" s="284">
        <f t="shared" si="11"/>
        <v>19</v>
      </c>
      <c r="K14" s="284">
        <f t="shared" si="12"/>
        <v>1</v>
      </c>
      <c r="L14" s="284">
        <f t="shared" si="13"/>
        <v>146</v>
      </c>
      <c r="M14" s="284">
        <f t="shared" si="14"/>
        <v>0</v>
      </c>
      <c r="N14" s="284">
        <f t="shared" si="15"/>
        <v>0</v>
      </c>
      <c r="O14" s="284">
        <f t="shared" si="16"/>
        <v>922</v>
      </c>
      <c r="P14" s="284">
        <f t="shared" si="17"/>
        <v>180</v>
      </c>
      <c r="Q14" s="284">
        <f t="shared" si="18"/>
        <v>4</v>
      </c>
      <c r="R14" s="284">
        <f t="shared" si="19"/>
        <v>842</v>
      </c>
      <c r="S14" s="284">
        <f t="shared" si="20"/>
        <v>1776</v>
      </c>
      <c r="T14" s="284">
        <f t="shared" si="21"/>
        <v>51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18</v>
      </c>
      <c r="Y14" s="284">
        <f t="shared" si="1"/>
        <v>261</v>
      </c>
      <c r="Z14" s="284">
        <v>141</v>
      </c>
      <c r="AA14" s="284">
        <v>0</v>
      </c>
      <c r="AB14" s="284">
        <v>0</v>
      </c>
      <c r="AC14" s="284">
        <v>4</v>
      </c>
      <c r="AD14" s="284">
        <v>116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792</v>
      </c>
      <c r="AK14" s="287" t="s">
        <v>792</v>
      </c>
      <c r="AL14" s="287" t="s">
        <v>792</v>
      </c>
      <c r="AM14" s="287" t="s">
        <v>792</v>
      </c>
      <c r="AN14" s="287" t="s">
        <v>792</v>
      </c>
      <c r="AO14" s="287" t="s">
        <v>792</v>
      </c>
      <c r="AP14" s="287" t="s">
        <v>792</v>
      </c>
      <c r="AQ14" s="287" t="s">
        <v>792</v>
      </c>
      <c r="AR14" s="284">
        <v>0</v>
      </c>
      <c r="AS14" s="284">
        <v>0</v>
      </c>
      <c r="AT14" s="284">
        <f>施設資源化量内訳!D14</f>
        <v>4385</v>
      </c>
      <c r="AU14" s="284">
        <f>施設資源化量内訳!E14</f>
        <v>12</v>
      </c>
      <c r="AV14" s="284">
        <f>施設資源化量内訳!F14</f>
        <v>0</v>
      </c>
      <c r="AW14" s="284">
        <f>施設資源化量内訳!G14</f>
        <v>66</v>
      </c>
      <c r="AX14" s="284">
        <f>施設資源化量内訳!H14</f>
        <v>335</v>
      </c>
      <c r="AY14" s="284">
        <f>施設資源化量内訳!I14</f>
        <v>13</v>
      </c>
      <c r="AZ14" s="284">
        <f>施設資源化量内訳!J14</f>
        <v>19</v>
      </c>
      <c r="BA14" s="284">
        <f>施設資源化量内訳!K14</f>
        <v>1</v>
      </c>
      <c r="BB14" s="284">
        <f>施設資源化量内訳!L14</f>
        <v>146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922</v>
      </c>
      <c r="BF14" s="284">
        <f>施設資源化量内訳!P14</f>
        <v>180</v>
      </c>
      <c r="BG14" s="284">
        <f>施設資源化量内訳!Q14</f>
        <v>4</v>
      </c>
      <c r="BH14" s="284">
        <f>施設資源化量内訳!R14</f>
        <v>842</v>
      </c>
      <c r="BI14" s="284">
        <f>施設資源化量内訳!S14</f>
        <v>1776</v>
      </c>
      <c r="BJ14" s="284">
        <f>施設資源化量内訳!T14</f>
        <v>51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18</v>
      </c>
      <c r="BO14" s="284">
        <f t="shared" si="3"/>
        <v>549</v>
      </c>
      <c r="BP14" s="284">
        <v>541</v>
      </c>
      <c r="BQ14" s="284">
        <v>2</v>
      </c>
      <c r="BR14" s="284">
        <v>0</v>
      </c>
      <c r="BS14" s="284">
        <v>6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792</v>
      </c>
      <c r="CA14" s="287" t="s">
        <v>792</v>
      </c>
      <c r="CB14" s="287" t="s">
        <v>792</v>
      </c>
      <c r="CC14" s="287" t="s">
        <v>792</v>
      </c>
      <c r="CD14" s="287" t="s">
        <v>792</v>
      </c>
      <c r="CE14" s="287" t="s">
        <v>792</v>
      </c>
      <c r="CF14" s="287" t="s">
        <v>792</v>
      </c>
      <c r="CG14" s="287" t="s">
        <v>792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1301</v>
      </c>
      <c r="E15" s="284">
        <f t="shared" si="6"/>
        <v>255</v>
      </c>
      <c r="F15" s="284">
        <f t="shared" si="7"/>
        <v>6</v>
      </c>
      <c r="G15" s="284">
        <f t="shared" si="8"/>
        <v>43</v>
      </c>
      <c r="H15" s="284">
        <f t="shared" si="9"/>
        <v>245</v>
      </c>
      <c r="I15" s="284">
        <f t="shared" si="10"/>
        <v>122</v>
      </c>
      <c r="J15" s="284">
        <f t="shared" si="11"/>
        <v>32</v>
      </c>
      <c r="K15" s="284">
        <f t="shared" si="12"/>
        <v>0</v>
      </c>
      <c r="L15" s="284">
        <f t="shared" si="13"/>
        <v>143</v>
      </c>
      <c r="M15" s="284">
        <f t="shared" si="14"/>
        <v>0</v>
      </c>
      <c r="N15" s="284">
        <f t="shared" si="15"/>
        <v>0</v>
      </c>
      <c r="O15" s="284">
        <f t="shared" si="16"/>
        <v>338</v>
      </c>
      <c r="P15" s="284">
        <f t="shared" si="17"/>
        <v>0</v>
      </c>
      <c r="Q15" s="284">
        <f t="shared" si="18"/>
        <v>0</v>
      </c>
      <c r="R15" s="284">
        <f t="shared" si="19"/>
        <v>76</v>
      </c>
      <c r="S15" s="284">
        <f t="shared" si="20"/>
        <v>25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16</v>
      </c>
      <c r="Y15" s="284">
        <f t="shared" si="1"/>
        <v>158</v>
      </c>
      <c r="Z15" s="284">
        <v>0</v>
      </c>
      <c r="AA15" s="284">
        <v>0</v>
      </c>
      <c r="AB15" s="284">
        <v>0</v>
      </c>
      <c r="AC15" s="284">
        <v>20</v>
      </c>
      <c r="AD15" s="284">
        <v>122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792</v>
      </c>
      <c r="AK15" s="287" t="s">
        <v>792</v>
      </c>
      <c r="AL15" s="287" t="s">
        <v>792</v>
      </c>
      <c r="AM15" s="287" t="s">
        <v>792</v>
      </c>
      <c r="AN15" s="287" t="s">
        <v>792</v>
      </c>
      <c r="AO15" s="287" t="s">
        <v>792</v>
      </c>
      <c r="AP15" s="287" t="s">
        <v>792</v>
      </c>
      <c r="AQ15" s="287" t="s">
        <v>792</v>
      </c>
      <c r="AR15" s="284">
        <v>0</v>
      </c>
      <c r="AS15" s="284">
        <v>16</v>
      </c>
      <c r="AT15" s="284">
        <f>施設資源化量内訳!D15</f>
        <v>906</v>
      </c>
      <c r="AU15" s="284">
        <f>施設資源化量内訳!E15</f>
        <v>18</v>
      </c>
      <c r="AV15" s="284">
        <f>施設資源化量内訳!F15</f>
        <v>6</v>
      </c>
      <c r="AW15" s="284">
        <f>施設資源化量内訳!G15</f>
        <v>43</v>
      </c>
      <c r="AX15" s="284">
        <f>施設資源化量内訳!H15</f>
        <v>225</v>
      </c>
      <c r="AY15" s="284">
        <f>施設資源化量内訳!I15</f>
        <v>0</v>
      </c>
      <c r="AZ15" s="284">
        <f>施設資源化量内訳!J15</f>
        <v>32</v>
      </c>
      <c r="BA15" s="284">
        <f>施設資源化量内訳!K15</f>
        <v>0</v>
      </c>
      <c r="BB15" s="284">
        <f>施設資源化量内訳!L15</f>
        <v>143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338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76</v>
      </c>
      <c r="BI15" s="284">
        <f>施設資源化量内訳!S15</f>
        <v>25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237</v>
      </c>
      <c r="BP15" s="284">
        <v>237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792</v>
      </c>
      <c r="CA15" s="287" t="s">
        <v>792</v>
      </c>
      <c r="CB15" s="287" t="s">
        <v>792</v>
      </c>
      <c r="CC15" s="287" t="s">
        <v>792</v>
      </c>
      <c r="CD15" s="287" t="s">
        <v>792</v>
      </c>
      <c r="CE15" s="287" t="s">
        <v>792</v>
      </c>
      <c r="CF15" s="287" t="s">
        <v>792</v>
      </c>
      <c r="CG15" s="287" t="s">
        <v>792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5949</v>
      </c>
      <c r="E16" s="284">
        <f t="shared" si="6"/>
        <v>692</v>
      </c>
      <c r="F16" s="284">
        <f t="shared" si="7"/>
        <v>3</v>
      </c>
      <c r="G16" s="284">
        <f t="shared" si="8"/>
        <v>82</v>
      </c>
      <c r="H16" s="284">
        <f t="shared" si="9"/>
        <v>441</v>
      </c>
      <c r="I16" s="284">
        <f t="shared" si="10"/>
        <v>215</v>
      </c>
      <c r="J16" s="284">
        <f t="shared" si="11"/>
        <v>42</v>
      </c>
      <c r="K16" s="284">
        <f t="shared" si="12"/>
        <v>2</v>
      </c>
      <c r="L16" s="284">
        <f t="shared" si="13"/>
        <v>175</v>
      </c>
      <c r="M16" s="284">
        <f t="shared" si="14"/>
        <v>4</v>
      </c>
      <c r="N16" s="284">
        <f t="shared" si="15"/>
        <v>1</v>
      </c>
      <c r="O16" s="284">
        <f t="shared" si="16"/>
        <v>574</v>
      </c>
      <c r="P16" s="284">
        <f t="shared" si="17"/>
        <v>143</v>
      </c>
      <c r="Q16" s="284">
        <f t="shared" si="18"/>
        <v>9</v>
      </c>
      <c r="R16" s="284">
        <f t="shared" si="19"/>
        <v>115</v>
      </c>
      <c r="S16" s="284">
        <f t="shared" si="20"/>
        <v>3329</v>
      </c>
      <c r="T16" s="284">
        <f t="shared" si="21"/>
        <v>116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6</v>
      </c>
      <c r="Y16" s="284">
        <f t="shared" si="1"/>
        <v>473</v>
      </c>
      <c r="Z16" s="284">
        <v>78</v>
      </c>
      <c r="AA16" s="284">
        <v>0</v>
      </c>
      <c r="AB16" s="284">
        <v>44</v>
      </c>
      <c r="AC16" s="284">
        <v>3</v>
      </c>
      <c r="AD16" s="284">
        <v>208</v>
      </c>
      <c r="AE16" s="284">
        <v>24</v>
      </c>
      <c r="AF16" s="284">
        <v>1</v>
      </c>
      <c r="AG16" s="284">
        <v>115</v>
      </c>
      <c r="AH16" s="284">
        <v>0</v>
      </c>
      <c r="AI16" s="287">
        <v>0</v>
      </c>
      <c r="AJ16" s="287" t="s">
        <v>792</v>
      </c>
      <c r="AK16" s="287" t="s">
        <v>792</v>
      </c>
      <c r="AL16" s="287" t="s">
        <v>792</v>
      </c>
      <c r="AM16" s="287" t="s">
        <v>792</v>
      </c>
      <c r="AN16" s="287" t="s">
        <v>792</v>
      </c>
      <c r="AO16" s="287" t="s">
        <v>792</v>
      </c>
      <c r="AP16" s="287" t="s">
        <v>792</v>
      </c>
      <c r="AQ16" s="287" t="s">
        <v>792</v>
      </c>
      <c r="AR16" s="284">
        <v>0</v>
      </c>
      <c r="AS16" s="284">
        <v>0</v>
      </c>
      <c r="AT16" s="284">
        <f>施設資源化量内訳!D16</f>
        <v>4844</v>
      </c>
      <c r="AU16" s="284">
        <f>施設資源化量内訳!E16</f>
        <v>4</v>
      </c>
      <c r="AV16" s="284">
        <f>施設資源化量内訳!F16</f>
        <v>0</v>
      </c>
      <c r="AW16" s="284">
        <f>施設資源化量内訳!G16</f>
        <v>38</v>
      </c>
      <c r="AX16" s="284">
        <f>施設資源化量内訳!H16</f>
        <v>419</v>
      </c>
      <c r="AY16" s="284">
        <f>施設資源化量内訳!I16</f>
        <v>7</v>
      </c>
      <c r="AZ16" s="284">
        <f>施設資源化量内訳!J16</f>
        <v>18</v>
      </c>
      <c r="BA16" s="284">
        <f>施設資源化量内訳!K16</f>
        <v>1</v>
      </c>
      <c r="BB16" s="284">
        <f>施設資源化量内訳!L16</f>
        <v>60</v>
      </c>
      <c r="BC16" s="284">
        <f>施設資源化量内訳!M16</f>
        <v>4</v>
      </c>
      <c r="BD16" s="284">
        <f>施設資源化量内訳!N16</f>
        <v>1</v>
      </c>
      <c r="BE16" s="284">
        <f>施設資源化量内訳!O16</f>
        <v>574</v>
      </c>
      <c r="BF16" s="284">
        <f>施設資源化量内訳!P16</f>
        <v>143</v>
      </c>
      <c r="BG16" s="284">
        <f>施設資源化量内訳!Q16</f>
        <v>9</v>
      </c>
      <c r="BH16" s="284">
        <f>施設資源化量内訳!R16</f>
        <v>115</v>
      </c>
      <c r="BI16" s="284">
        <f>施設資源化量内訳!S16</f>
        <v>3329</v>
      </c>
      <c r="BJ16" s="284">
        <f>施設資源化量内訳!T16</f>
        <v>116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6</v>
      </c>
      <c r="BO16" s="284">
        <f t="shared" si="3"/>
        <v>632</v>
      </c>
      <c r="BP16" s="284">
        <v>610</v>
      </c>
      <c r="BQ16" s="284">
        <v>3</v>
      </c>
      <c r="BR16" s="284">
        <v>0</v>
      </c>
      <c r="BS16" s="284">
        <v>19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792</v>
      </c>
      <c r="CA16" s="287" t="s">
        <v>792</v>
      </c>
      <c r="CB16" s="287" t="s">
        <v>792</v>
      </c>
      <c r="CC16" s="287" t="s">
        <v>792</v>
      </c>
      <c r="CD16" s="287" t="s">
        <v>792</v>
      </c>
      <c r="CE16" s="287" t="s">
        <v>792</v>
      </c>
      <c r="CF16" s="287" t="s">
        <v>792</v>
      </c>
      <c r="CG16" s="287" t="s">
        <v>792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7981</v>
      </c>
      <c r="E17" s="284">
        <f t="shared" si="6"/>
        <v>1895</v>
      </c>
      <c r="F17" s="284">
        <f t="shared" si="7"/>
        <v>21</v>
      </c>
      <c r="G17" s="284">
        <f t="shared" si="8"/>
        <v>152</v>
      </c>
      <c r="H17" s="284">
        <f t="shared" si="9"/>
        <v>712</v>
      </c>
      <c r="I17" s="284">
        <f t="shared" si="10"/>
        <v>277</v>
      </c>
      <c r="J17" s="284">
        <f t="shared" si="11"/>
        <v>133</v>
      </c>
      <c r="K17" s="284">
        <f t="shared" si="12"/>
        <v>25</v>
      </c>
      <c r="L17" s="284">
        <f t="shared" si="13"/>
        <v>366</v>
      </c>
      <c r="M17" s="284">
        <f t="shared" si="14"/>
        <v>0</v>
      </c>
      <c r="N17" s="284">
        <f t="shared" si="15"/>
        <v>11</v>
      </c>
      <c r="O17" s="284">
        <f t="shared" si="16"/>
        <v>3914</v>
      </c>
      <c r="P17" s="284">
        <f t="shared" si="17"/>
        <v>385</v>
      </c>
      <c r="Q17" s="284">
        <f t="shared" si="18"/>
        <v>0</v>
      </c>
      <c r="R17" s="284">
        <f t="shared" si="19"/>
        <v>14</v>
      </c>
      <c r="S17" s="284">
        <f t="shared" si="20"/>
        <v>76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0</v>
      </c>
      <c r="Y17" s="284">
        <f t="shared" si="1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792</v>
      </c>
      <c r="AK17" s="287" t="s">
        <v>792</v>
      </c>
      <c r="AL17" s="287" t="s">
        <v>792</v>
      </c>
      <c r="AM17" s="287" t="s">
        <v>792</v>
      </c>
      <c r="AN17" s="287" t="s">
        <v>792</v>
      </c>
      <c r="AO17" s="287" t="s">
        <v>792</v>
      </c>
      <c r="AP17" s="287" t="s">
        <v>792</v>
      </c>
      <c r="AQ17" s="287" t="s">
        <v>792</v>
      </c>
      <c r="AR17" s="284">
        <v>0</v>
      </c>
      <c r="AS17" s="284">
        <v>0</v>
      </c>
      <c r="AT17" s="284">
        <f>施設資源化量内訳!D17</f>
        <v>6070</v>
      </c>
      <c r="AU17" s="284">
        <f>施設資源化量内訳!E17</f>
        <v>16</v>
      </c>
      <c r="AV17" s="284">
        <f>施設資源化量内訳!F17</f>
        <v>15</v>
      </c>
      <c r="AW17" s="284">
        <f>施設資源化量内訳!G17</f>
        <v>152</v>
      </c>
      <c r="AX17" s="284">
        <f>施設資源化量内訳!H17</f>
        <v>697</v>
      </c>
      <c r="AY17" s="284">
        <f>施設資源化量内訳!I17</f>
        <v>277</v>
      </c>
      <c r="AZ17" s="284">
        <f>施設資源化量内訳!J17</f>
        <v>133</v>
      </c>
      <c r="BA17" s="284">
        <f>施設資源化量内訳!K17</f>
        <v>25</v>
      </c>
      <c r="BB17" s="284">
        <f>施設資源化量内訳!L17</f>
        <v>366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3914</v>
      </c>
      <c r="BF17" s="284">
        <f>施設資源化量内訳!P17</f>
        <v>385</v>
      </c>
      <c r="BG17" s="284">
        <f>施設資源化量内訳!Q17</f>
        <v>0</v>
      </c>
      <c r="BH17" s="284">
        <f>施設資源化量内訳!R17</f>
        <v>14</v>
      </c>
      <c r="BI17" s="284">
        <f>施設資源化量内訳!S17</f>
        <v>76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1911</v>
      </c>
      <c r="BP17" s="284">
        <v>1879</v>
      </c>
      <c r="BQ17" s="284">
        <v>6</v>
      </c>
      <c r="BR17" s="284">
        <v>0</v>
      </c>
      <c r="BS17" s="284">
        <v>15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11</v>
      </c>
      <c r="BZ17" s="287" t="s">
        <v>792</v>
      </c>
      <c r="CA17" s="287" t="s">
        <v>792</v>
      </c>
      <c r="CB17" s="287" t="s">
        <v>792</v>
      </c>
      <c r="CC17" s="287" t="s">
        <v>792</v>
      </c>
      <c r="CD17" s="287" t="s">
        <v>792</v>
      </c>
      <c r="CE17" s="287" t="s">
        <v>792</v>
      </c>
      <c r="CF17" s="287" t="s">
        <v>792</v>
      </c>
      <c r="CG17" s="287" t="s">
        <v>792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136</v>
      </c>
      <c r="E18" s="284">
        <f t="shared" si="6"/>
        <v>52</v>
      </c>
      <c r="F18" s="284">
        <f t="shared" si="7"/>
        <v>0</v>
      </c>
      <c r="G18" s="284">
        <f t="shared" si="8"/>
        <v>5</v>
      </c>
      <c r="H18" s="284">
        <f t="shared" si="9"/>
        <v>18</v>
      </c>
      <c r="I18" s="284">
        <f t="shared" si="10"/>
        <v>12</v>
      </c>
      <c r="J18" s="284">
        <f t="shared" si="11"/>
        <v>2</v>
      </c>
      <c r="K18" s="284">
        <f t="shared" si="12"/>
        <v>0</v>
      </c>
      <c r="L18" s="284">
        <f t="shared" si="13"/>
        <v>21</v>
      </c>
      <c r="M18" s="284">
        <f t="shared" si="14"/>
        <v>0</v>
      </c>
      <c r="N18" s="284">
        <f t="shared" si="15"/>
        <v>0</v>
      </c>
      <c r="O18" s="284">
        <f t="shared" si="16"/>
        <v>0</v>
      </c>
      <c r="P18" s="284">
        <f t="shared" si="17"/>
        <v>0</v>
      </c>
      <c r="Q18" s="284">
        <f t="shared" si="18"/>
        <v>26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0</v>
      </c>
      <c r="Y18" s="284">
        <f t="shared" si="1"/>
        <v>80</v>
      </c>
      <c r="Z18" s="284">
        <v>52</v>
      </c>
      <c r="AA18" s="284">
        <v>0</v>
      </c>
      <c r="AB18" s="284">
        <v>5</v>
      </c>
      <c r="AC18" s="284">
        <v>0</v>
      </c>
      <c r="AD18" s="284">
        <v>0</v>
      </c>
      <c r="AE18" s="284">
        <v>2</v>
      </c>
      <c r="AF18" s="284">
        <v>0</v>
      </c>
      <c r="AG18" s="284">
        <v>21</v>
      </c>
      <c r="AH18" s="284">
        <v>0</v>
      </c>
      <c r="AI18" s="287">
        <v>0</v>
      </c>
      <c r="AJ18" s="287" t="s">
        <v>792</v>
      </c>
      <c r="AK18" s="287" t="s">
        <v>792</v>
      </c>
      <c r="AL18" s="287" t="s">
        <v>792</v>
      </c>
      <c r="AM18" s="287" t="s">
        <v>792</v>
      </c>
      <c r="AN18" s="287" t="s">
        <v>792</v>
      </c>
      <c r="AO18" s="287" t="s">
        <v>792</v>
      </c>
      <c r="AP18" s="287" t="s">
        <v>792</v>
      </c>
      <c r="AQ18" s="287" t="s">
        <v>792</v>
      </c>
      <c r="AR18" s="284">
        <v>0</v>
      </c>
      <c r="AS18" s="284">
        <v>0</v>
      </c>
      <c r="AT18" s="284">
        <f>施設資源化量内訳!D18</f>
        <v>56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18</v>
      </c>
      <c r="AY18" s="284">
        <f>施設資源化量内訳!I18</f>
        <v>12</v>
      </c>
      <c r="AZ18" s="284">
        <f>施設資源化量内訳!J18</f>
        <v>0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26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792</v>
      </c>
      <c r="CA18" s="287" t="s">
        <v>792</v>
      </c>
      <c r="CB18" s="287" t="s">
        <v>792</v>
      </c>
      <c r="CC18" s="287" t="s">
        <v>792</v>
      </c>
      <c r="CD18" s="287" t="s">
        <v>792</v>
      </c>
      <c r="CE18" s="287" t="s">
        <v>792</v>
      </c>
      <c r="CF18" s="287" t="s">
        <v>792</v>
      </c>
      <c r="CG18" s="287" t="s">
        <v>792</v>
      </c>
      <c r="CH18" s="284">
        <v>0</v>
      </c>
      <c r="CI18" s="284">
        <v>0</v>
      </c>
      <c r="CJ18" s="285" t="s">
        <v>783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1394</v>
      </c>
      <c r="E19" s="284">
        <f t="shared" si="6"/>
        <v>666</v>
      </c>
      <c r="F19" s="284">
        <f t="shared" si="7"/>
        <v>3</v>
      </c>
      <c r="G19" s="284">
        <f t="shared" si="8"/>
        <v>58</v>
      </c>
      <c r="H19" s="284">
        <f t="shared" si="9"/>
        <v>165</v>
      </c>
      <c r="I19" s="284">
        <f t="shared" si="10"/>
        <v>98</v>
      </c>
      <c r="J19" s="284">
        <f t="shared" si="11"/>
        <v>48</v>
      </c>
      <c r="K19" s="284">
        <f t="shared" si="12"/>
        <v>5</v>
      </c>
      <c r="L19" s="284">
        <f t="shared" si="13"/>
        <v>98</v>
      </c>
      <c r="M19" s="284">
        <f t="shared" si="14"/>
        <v>0</v>
      </c>
      <c r="N19" s="284">
        <f t="shared" si="15"/>
        <v>0</v>
      </c>
      <c r="O19" s="284">
        <f t="shared" si="16"/>
        <v>0</v>
      </c>
      <c r="P19" s="284">
        <f t="shared" si="17"/>
        <v>35</v>
      </c>
      <c r="Q19" s="284">
        <f t="shared" si="18"/>
        <v>10</v>
      </c>
      <c r="R19" s="284">
        <f t="shared" si="19"/>
        <v>0</v>
      </c>
      <c r="S19" s="284">
        <f t="shared" si="20"/>
        <v>32</v>
      </c>
      <c r="T19" s="284">
        <f t="shared" si="21"/>
        <v>133</v>
      </c>
      <c r="U19" s="284">
        <f t="shared" si="22"/>
        <v>0</v>
      </c>
      <c r="V19" s="284">
        <f t="shared" si="23"/>
        <v>0</v>
      </c>
      <c r="W19" s="284">
        <f t="shared" si="24"/>
        <v>2</v>
      </c>
      <c r="X19" s="284">
        <f t="shared" si="25"/>
        <v>41</v>
      </c>
      <c r="Y19" s="284">
        <f t="shared" si="1"/>
        <v>719</v>
      </c>
      <c r="Z19" s="284">
        <v>656</v>
      </c>
      <c r="AA19" s="284">
        <v>3</v>
      </c>
      <c r="AB19" s="284">
        <v>58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792</v>
      </c>
      <c r="AK19" s="287" t="s">
        <v>792</v>
      </c>
      <c r="AL19" s="287" t="s">
        <v>792</v>
      </c>
      <c r="AM19" s="287" t="s">
        <v>792</v>
      </c>
      <c r="AN19" s="287" t="s">
        <v>792</v>
      </c>
      <c r="AO19" s="287" t="s">
        <v>792</v>
      </c>
      <c r="AP19" s="287" t="s">
        <v>792</v>
      </c>
      <c r="AQ19" s="287" t="s">
        <v>792</v>
      </c>
      <c r="AR19" s="284">
        <v>2</v>
      </c>
      <c r="AS19" s="284">
        <v>0</v>
      </c>
      <c r="AT19" s="284">
        <f>施設資源化量内訳!D19</f>
        <v>665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165</v>
      </c>
      <c r="AY19" s="284">
        <f>施設資源化量内訳!I19</f>
        <v>98</v>
      </c>
      <c r="AZ19" s="284">
        <f>施設資源化量内訳!J19</f>
        <v>48</v>
      </c>
      <c r="BA19" s="284">
        <f>施設資源化量内訳!K19</f>
        <v>5</v>
      </c>
      <c r="BB19" s="284">
        <f>施設資源化量内訳!L19</f>
        <v>98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35</v>
      </c>
      <c r="BG19" s="284">
        <f>施設資源化量内訳!Q19</f>
        <v>10</v>
      </c>
      <c r="BH19" s="284">
        <f>施設資源化量内訳!R19</f>
        <v>0</v>
      </c>
      <c r="BI19" s="284">
        <f>施設資源化量内訳!S19</f>
        <v>32</v>
      </c>
      <c r="BJ19" s="284">
        <f>施設資源化量内訳!T19</f>
        <v>133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41</v>
      </c>
      <c r="BO19" s="284">
        <f t="shared" si="3"/>
        <v>10</v>
      </c>
      <c r="BP19" s="284">
        <v>10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792</v>
      </c>
      <c r="CA19" s="287" t="s">
        <v>792</v>
      </c>
      <c r="CB19" s="287" t="s">
        <v>792</v>
      </c>
      <c r="CC19" s="287" t="s">
        <v>792</v>
      </c>
      <c r="CD19" s="287" t="s">
        <v>792</v>
      </c>
      <c r="CE19" s="287" t="s">
        <v>792</v>
      </c>
      <c r="CF19" s="287" t="s">
        <v>792</v>
      </c>
      <c r="CG19" s="287" t="s">
        <v>792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2098</v>
      </c>
      <c r="E20" s="284">
        <f t="shared" si="6"/>
        <v>627</v>
      </c>
      <c r="F20" s="284">
        <f t="shared" si="7"/>
        <v>1</v>
      </c>
      <c r="G20" s="284">
        <f t="shared" si="8"/>
        <v>90</v>
      </c>
      <c r="H20" s="284">
        <f t="shared" si="9"/>
        <v>98</v>
      </c>
      <c r="I20" s="284">
        <f t="shared" si="10"/>
        <v>81</v>
      </c>
      <c r="J20" s="284">
        <f t="shared" si="11"/>
        <v>33</v>
      </c>
      <c r="K20" s="284">
        <f t="shared" si="12"/>
        <v>0</v>
      </c>
      <c r="L20" s="284">
        <f t="shared" si="13"/>
        <v>122</v>
      </c>
      <c r="M20" s="284">
        <f t="shared" si="14"/>
        <v>0</v>
      </c>
      <c r="N20" s="284">
        <f t="shared" si="15"/>
        <v>0</v>
      </c>
      <c r="O20" s="284">
        <f t="shared" si="16"/>
        <v>23</v>
      </c>
      <c r="P20" s="284">
        <f t="shared" si="17"/>
        <v>100</v>
      </c>
      <c r="Q20" s="284">
        <f t="shared" si="18"/>
        <v>0</v>
      </c>
      <c r="R20" s="284">
        <f t="shared" si="19"/>
        <v>0</v>
      </c>
      <c r="S20" s="284">
        <f t="shared" si="20"/>
        <v>888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35</v>
      </c>
      <c r="Y20" s="284">
        <f t="shared" si="1"/>
        <v>432</v>
      </c>
      <c r="Z20" s="284">
        <v>21</v>
      </c>
      <c r="AA20" s="284">
        <v>1</v>
      </c>
      <c r="AB20" s="284">
        <v>90</v>
      </c>
      <c r="AC20" s="284">
        <v>49</v>
      </c>
      <c r="AD20" s="284">
        <v>81</v>
      </c>
      <c r="AE20" s="284">
        <v>33</v>
      </c>
      <c r="AF20" s="284">
        <v>0</v>
      </c>
      <c r="AG20" s="284">
        <v>122</v>
      </c>
      <c r="AH20" s="284">
        <v>0</v>
      </c>
      <c r="AI20" s="287">
        <v>0</v>
      </c>
      <c r="AJ20" s="287" t="s">
        <v>792</v>
      </c>
      <c r="AK20" s="287" t="s">
        <v>792</v>
      </c>
      <c r="AL20" s="287" t="s">
        <v>792</v>
      </c>
      <c r="AM20" s="287" t="s">
        <v>792</v>
      </c>
      <c r="AN20" s="287" t="s">
        <v>792</v>
      </c>
      <c r="AO20" s="287" t="s">
        <v>792</v>
      </c>
      <c r="AP20" s="287" t="s">
        <v>792</v>
      </c>
      <c r="AQ20" s="287" t="s">
        <v>792</v>
      </c>
      <c r="AR20" s="284">
        <v>0</v>
      </c>
      <c r="AS20" s="284">
        <v>35</v>
      </c>
      <c r="AT20" s="284">
        <f>施設資源化量内訳!D20</f>
        <v>1060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49</v>
      </c>
      <c r="AY20" s="284">
        <f>施設資源化量内訳!I20</f>
        <v>0</v>
      </c>
      <c r="AZ20" s="284">
        <f>施設資源化量内訳!J20</f>
        <v>0</v>
      </c>
      <c r="BA20" s="284">
        <f>施設資源化量内訳!K20</f>
        <v>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23</v>
      </c>
      <c r="BF20" s="284">
        <f>施設資源化量内訳!P20</f>
        <v>100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888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606</v>
      </c>
      <c r="BP20" s="284">
        <v>606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792</v>
      </c>
      <c r="CA20" s="287" t="s">
        <v>792</v>
      </c>
      <c r="CB20" s="287" t="s">
        <v>792</v>
      </c>
      <c r="CC20" s="287" t="s">
        <v>792</v>
      </c>
      <c r="CD20" s="287" t="s">
        <v>792</v>
      </c>
      <c r="CE20" s="287" t="s">
        <v>792</v>
      </c>
      <c r="CF20" s="287" t="s">
        <v>792</v>
      </c>
      <c r="CG20" s="287" t="s">
        <v>792</v>
      </c>
      <c r="CH20" s="284">
        <v>0</v>
      </c>
      <c r="CI20" s="284">
        <v>0</v>
      </c>
      <c r="CJ20" s="285" t="s">
        <v>783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2106</v>
      </c>
      <c r="E21" s="284">
        <f t="shared" si="6"/>
        <v>539</v>
      </c>
      <c r="F21" s="284">
        <f t="shared" si="7"/>
        <v>10</v>
      </c>
      <c r="G21" s="284">
        <f t="shared" si="8"/>
        <v>317</v>
      </c>
      <c r="H21" s="284">
        <f t="shared" si="9"/>
        <v>239</v>
      </c>
      <c r="I21" s="284">
        <f t="shared" si="10"/>
        <v>132</v>
      </c>
      <c r="J21" s="284">
        <f t="shared" si="11"/>
        <v>65</v>
      </c>
      <c r="K21" s="284">
        <f t="shared" si="12"/>
        <v>0</v>
      </c>
      <c r="L21" s="284">
        <f t="shared" si="13"/>
        <v>125</v>
      </c>
      <c r="M21" s="284">
        <f t="shared" si="14"/>
        <v>0</v>
      </c>
      <c r="N21" s="284">
        <f t="shared" si="15"/>
        <v>0</v>
      </c>
      <c r="O21" s="284">
        <f t="shared" si="16"/>
        <v>0</v>
      </c>
      <c r="P21" s="284">
        <f t="shared" si="17"/>
        <v>83</v>
      </c>
      <c r="Q21" s="284">
        <f t="shared" si="18"/>
        <v>0</v>
      </c>
      <c r="R21" s="284">
        <f t="shared" si="19"/>
        <v>0</v>
      </c>
      <c r="S21" s="284">
        <f t="shared" si="20"/>
        <v>522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74</v>
      </c>
      <c r="Y21" s="284">
        <f t="shared" si="1"/>
        <v>988</v>
      </c>
      <c r="Z21" s="284">
        <v>197</v>
      </c>
      <c r="AA21" s="284">
        <v>10</v>
      </c>
      <c r="AB21" s="284">
        <v>316</v>
      </c>
      <c r="AC21" s="284">
        <v>69</v>
      </c>
      <c r="AD21" s="284">
        <v>132</v>
      </c>
      <c r="AE21" s="284">
        <v>65</v>
      </c>
      <c r="AF21" s="284">
        <v>0</v>
      </c>
      <c r="AG21" s="284">
        <v>125</v>
      </c>
      <c r="AH21" s="284">
        <v>0</v>
      </c>
      <c r="AI21" s="287">
        <v>0</v>
      </c>
      <c r="AJ21" s="287" t="s">
        <v>792</v>
      </c>
      <c r="AK21" s="287" t="s">
        <v>792</v>
      </c>
      <c r="AL21" s="287" t="s">
        <v>792</v>
      </c>
      <c r="AM21" s="287" t="s">
        <v>792</v>
      </c>
      <c r="AN21" s="287" t="s">
        <v>792</v>
      </c>
      <c r="AO21" s="287" t="s">
        <v>792</v>
      </c>
      <c r="AP21" s="287" t="s">
        <v>792</v>
      </c>
      <c r="AQ21" s="287" t="s">
        <v>792</v>
      </c>
      <c r="AR21" s="284">
        <v>0</v>
      </c>
      <c r="AS21" s="284">
        <v>74</v>
      </c>
      <c r="AT21" s="284">
        <f>施設資源化量内訳!D21</f>
        <v>775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170</v>
      </c>
      <c r="AY21" s="284">
        <f>施設資源化量内訳!I21</f>
        <v>0</v>
      </c>
      <c r="AZ21" s="284">
        <f>施設資源化量内訳!J21</f>
        <v>0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83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522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0</v>
      </c>
      <c r="BO21" s="284">
        <f t="shared" si="3"/>
        <v>343</v>
      </c>
      <c r="BP21" s="284">
        <v>342</v>
      </c>
      <c r="BQ21" s="284">
        <v>0</v>
      </c>
      <c r="BR21" s="284">
        <v>1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792</v>
      </c>
      <c r="CA21" s="287" t="s">
        <v>792</v>
      </c>
      <c r="CB21" s="287" t="s">
        <v>792</v>
      </c>
      <c r="CC21" s="287" t="s">
        <v>792</v>
      </c>
      <c r="CD21" s="287" t="s">
        <v>792</v>
      </c>
      <c r="CE21" s="287" t="s">
        <v>792</v>
      </c>
      <c r="CF21" s="287" t="s">
        <v>792</v>
      </c>
      <c r="CG21" s="287" t="s">
        <v>792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813</v>
      </c>
      <c r="E22" s="284">
        <f t="shared" si="6"/>
        <v>288</v>
      </c>
      <c r="F22" s="284">
        <f t="shared" si="7"/>
        <v>0</v>
      </c>
      <c r="G22" s="284">
        <f t="shared" si="8"/>
        <v>24</v>
      </c>
      <c r="H22" s="284">
        <f t="shared" si="9"/>
        <v>97</v>
      </c>
      <c r="I22" s="284">
        <f t="shared" si="10"/>
        <v>56</v>
      </c>
      <c r="J22" s="284">
        <f t="shared" si="11"/>
        <v>25</v>
      </c>
      <c r="K22" s="284">
        <f t="shared" si="12"/>
        <v>0</v>
      </c>
      <c r="L22" s="284">
        <f t="shared" si="13"/>
        <v>16</v>
      </c>
      <c r="M22" s="284">
        <f t="shared" si="14"/>
        <v>0</v>
      </c>
      <c r="N22" s="284">
        <f t="shared" si="15"/>
        <v>0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301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6</v>
      </c>
      <c r="Y22" s="284">
        <f t="shared" si="1"/>
        <v>402</v>
      </c>
      <c r="Z22" s="284">
        <v>256</v>
      </c>
      <c r="AA22" s="284">
        <v>0</v>
      </c>
      <c r="AB22" s="284">
        <v>24</v>
      </c>
      <c r="AC22" s="284">
        <v>19</v>
      </c>
      <c r="AD22" s="284">
        <v>56</v>
      </c>
      <c r="AE22" s="284">
        <v>25</v>
      </c>
      <c r="AF22" s="284">
        <v>0</v>
      </c>
      <c r="AG22" s="284">
        <v>16</v>
      </c>
      <c r="AH22" s="284">
        <v>0</v>
      </c>
      <c r="AI22" s="287">
        <v>0</v>
      </c>
      <c r="AJ22" s="287" t="s">
        <v>792</v>
      </c>
      <c r="AK22" s="287" t="s">
        <v>792</v>
      </c>
      <c r="AL22" s="287" t="s">
        <v>792</v>
      </c>
      <c r="AM22" s="287" t="s">
        <v>792</v>
      </c>
      <c r="AN22" s="287" t="s">
        <v>792</v>
      </c>
      <c r="AO22" s="287" t="s">
        <v>792</v>
      </c>
      <c r="AP22" s="287" t="s">
        <v>792</v>
      </c>
      <c r="AQ22" s="287" t="s">
        <v>792</v>
      </c>
      <c r="AR22" s="284">
        <v>0</v>
      </c>
      <c r="AS22" s="284">
        <v>6</v>
      </c>
      <c r="AT22" s="284">
        <f>施設資源化量内訳!D22</f>
        <v>378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77</v>
      </c>
      <c r="AY22" s="284">
        <f>施設資源化量内訳!I22</f>
        <v>0</v>
      </c>
      <c r="AZ22" s="284">
        <f>施設資源化量内訳!J22</f>
        <v>0</v>
      </c>
      <c r="BA22" s="284">
        <f>施設資源化量内訳!K22</f>
        <v>0</v>
      </c>
      <c r="BB22" s="284">
        <f>施設資源化量内訳!L22</f>
        <v>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301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33</v>
      </c>
      <c r="BP22" s="284">
        <v>32</v>
      </c>
      <c r="BQ22" s="284">
        <v>0</v>
      </c>
      <c r="BR22" s="284">
        <v>0</v>
      </c>
      <c r="BS22" s="284">
        <v>1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792</v>
      </c>
      <c r="CA22" s="287" t="s">
        <v>792</v>
      </c>
      <c r="CB22" s="287" t="s">
        <v>792</v>
      </c>
      <c r="CC22" s="287" t="s">
        <v>792</v>
      </c>
      <c r="CD22" s="287" t="s">
        <v>792</v>
      </c>
      <c r="CE22" s="287" t="s">
        <v>792</v>
      </c>
      <c r="CF22" s="287" t="s">
        <v>792</v>
      </c>
      <c r="CG22" s="287" t="s">
        <v>792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/>
      <c r="B23" s="283"/>
      <c r="C23" s="282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7"/>
      <c r="AJ23" s="287"/>
      <c r="AK23" s="287"/>
      <c r="AL23" s="287"/>
      <c r="AM23" s="287"/>
      <c r="AN23" s="287"/>
      <c r="AO23" s="287"/>
      <c r="AP23" s="287"/>
      <c r="AQ23" s="287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  <c r="BS23" s="284"/>
      <c r="BT23" s="284"/>
      <c r="BU23" s="284"/>
      <c r="BV23" s="284"/>
      <c r="BW23" s="284"/>
      <c r="BX23" s="284"/>
      <c r="BY23" s="284"/>
      <c r="BZ23" s="287"/>
      <c r="CA23" s="287"/>
      <c r="CB23" s="287"/>
      <c r="CC23" s="287"/>
      <c r="CD23" s="287"/>
      <c r="CE23" s="287"/>
      <c r="CF23" s="287"/>
      <c r="CG23" s="287"/>
      <c r="CH23" s="284"/>
      <c r="CI23" s="284"/>
      <c r="CJ23" s="285"/>
    </row>
    <row r="24" spans="1:88" ht="13.5" customHeight="1" x14ac:dyDescent="0.15">
      <c r="A24" s="282"/>
      <c r="B24" s="283"/>
      <c r="C24" s="282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7"/>
      <c r="AJ24" s="287"/>
      <c r="AK24" s="287"/>
      <c r="AL24" s="287"/>
      <c r="AM24" s="287"/>
      <c r="AN24" s="287"/>
      <c r="AO24" s="287"/>
      <c r="AP24" s="287"/>
      <c r="AQ24" s="287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  <c r="BS24" s="284"/>
      <c r="BT24" s="284"/>
      <c r="BU24" s="284"/>
      <c r="BV24" s="284"/>
      <c r="BW24" s="284"/>
      <c r="BX24" s="284"/>
      <c r="BY24" s="284"/>
      <c r="BZ24" s="287"/>
      <c r="CA24" s="287"/>
      <c r="CB24" s="287"/>
      <c r="CC24" s="287"/>
      <c r="CD24" s="287"/>
      <c r="CE24" s="287"/>
      <c r="CF24" s="287"/>
      <c r="CG24" s="287"/>
      <c r="CH24" s="284"/>
      <c r="CI24" s="284"/>
      <c r="CJ24" s="285"/>
    </row>
    <row r="25" spans="1:88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7"/>
      <c r="AJ25" s="287"/>
      <c r="AK25" s="287"/>
      <c r="AL25" s="287"/>
      <c r="AM25" s="287"/>
      <c r="AN25" s="287"/>
      <c r="AO25" s="287"/>
      <c r="AP25" s="287"/>
      <c r="AQ25" s="287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7"/>
      <c r="CA25" s="287"/>
      <c r="CB25" s="287"/>
      <c r="CC25" s="287"/>
      <c r="CD25" s="287"/>
      <c r="CE25" s="287"/>
      <c r="CF25" s="287"/>
      <c r="CG25" s="287"/>
      <c r="CH25" s="284"/>
      <c r="CI25" s="284"/>
      <c r="CJ25" s="285"/>
    </row>
    <row r="26" spans="1:88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7"/>
      <c r="AJ26" s="287"/>
      <c r="AK26" s="287"/>
      <c r="AL26" s="287"/>
      <c r="AM26" s="287"/>
      <c r="AN26" s="287"/>
      <c r="AO26" s="287"/>
      <c r="AP26" s="287"/>
      <c r="AQ26" s="287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7"/>
      <c r="CA26" s="287"/>
      <c r="CB26" s="287"/>
      <c r="CC26" s="287"/>
      <c r="CD26" s="287"/>
      <c r="CE26" s="287"/>
      <c r="CF26" s="287"/>
      <c r="CG26" s="287"/>
      <c r="CH26" s="284"/>
      <c r="CI26" s="284"/>
      <c r="CJ26" s="285"/>
    </row>
    <row r="27" spans="1:88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7"/>
      <c r="AJ27" s="287"/>
      <c r="AK27" s="287"/>
      <c r="AL27" s="287"/>
      <c r="AM27" s="287"/>
      <c r="AN27" s="287"/>
      <c r="AO27" s="287"/>
      <c r="AP27" s="287"/>
      <c r="AQ27" s="287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7"/>
      <c r="CA27" s="287"/>
      <c r="CB27" s="287"/>
      <c r="CC27" s="287"/>
      <c r="CD27" s="287"/>
      <c r="CE27" s="287"/>
      <c r="CF27" s="287"/>
      <c r="CG27" s="287"/>
      <c r="CH27" s="284"/>
      <c r="CI27" s="284"/>
      <c r="CJ27" s="285"/>
    </row>
    <row r="28" spans="1:88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7"/>
      <c r="AJ28" s="287"/>
      <c r="AK28" s="287"/>
      <c r="AL28" s="287"/>
      <c r="AM28" s="287"/>
      <c r="AN28" s="287"/>
      <c r="AO28" s="287"/>
      <c r="AP28" s="287"/>
      <c r="AQ28" s="287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7"/>
      <c r="CA28" s="287"/>
      <c r="CB28" s="287"/>
      <c r="CC28" s="287"/>
      <c r="CD28" s="287"/>
      <c r="CE28" s="287"/>
      <c r="CF28" s="287"/>
      <c r="CG28" s="287"/>
      <c r="CH28" s="284"/>
      <c r="CI28" s="284"/>
      <c r="CJ28" s="285"/>
    </row>
    <row r="29" spans="1:88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7"/>
      <c r="AJ29" s="287"/>
      <c r="AK29" s="287"/>
      <c r="AL29" s="287"/>
      <c r="AM29" s="287"/>
      <c r="AN29" s="287"/>
      <c r="AO29" s="287"/>
      <c r="AP29" s="287"/>
      <c r="AQ29" s="287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7"/>
      <c r="CA29" s="287"/>
      <c r="CB29" s="287"/>
      <c r="CC29" s="287"/>
      <c r="CD29" s="287"/>
      <c r="CE29" s="287"/>
      <c r="CF29" s="287"/>
      <c r="CG29" s="287"/>
      <c r="CH29" s="284"/>
      <c r="CI29" s="284"/>
      <c r="CJ29" s="285"/>
    </row>
    <row r="30" spans="1:88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7"/>
      <c r="AJ30" s="287"/>
      <c r="AK30" s="287"/>
      <c r="AL30" s="287"/>
      <c r="AM30" s="287"/>
      <c r="AN30" s="287"/>
      <c r="AO30" s="287"/>
      <c r="AP30" s="287"/>
      <c r="AQ30" s="287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7"/>
      <c r="CA30" s="287"/>
      <c r="CB30" s="287"/>
      <c r="CC30" s="287"/>
      <c r="CD30" s="287"/>
      <c r="CE30" s="287"/>
      <c r="CF30" s="287"/>
      <c r="CG30" s="287"/>
      <c r="CH30" s="284"/>
      <c r="CI30" s="284"/>
      <c r="CJ30" s="285"/>
    </row>
    <row r="31" spans="1:88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7"/>
      <c r="AJ31" s="287"/>
      <c r="AK31" s="287"/>
      <c r="AL31" s="287"/>
      <c r="AM31" s="287"/>
      <c r="AN31" s="287"/>
      <c r="AO31" s="287"/>
      <c r="AP31" s="287"/>
      <c r="AQ31" s="287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7"/>
      <c r="CA31" s="287"/>
      <c r="CB31" s="287"/>
      <c r="CC31" s="287"/>
      <c r="CD31" s="287"/>
      <c r="CE31" s="287"/>
      <c r="CF31" s="287"/>
      <c r="CG31" s="287"/>
      <c r="CH31" s="284"/>
      <c r="CI31" s="284"/>
      <c r="CJ31" s="285"/>
    </row>
    <row r="32" spans="1:88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7"/>
      <c r="AJ32" s="287"/>
      <c r="AK32" s="287"/>
      <c r="AL32" s="287"/>
      <c r="AM32" s="287"/>
      <c r="AN32" s="287"/>
      <c r="AO32" s="287"/>
      <c r="AP32" s="287"/>
      <c r="AQ32" s="287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7"/>
      <c r="CA32" s="287"/>
      <c r="CB32" s="287"/>
      <c r="CC32" s="287"/>
      <c r="CD32" s="287"/>
      <c r="CE32" s="287"/>
      <c r="CF32" s="287"/>
      <c r="CG32" s="287"/>
      <c r="CH32" s="284"/>
      <c r="CI32" s="284"/>
      <c r="CJ32" s="285"/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22">
    <sortCondition ref="A8:A22"/>
    <sortCondition ref="B8:B22"/>
    <sortCondition ref="C8:C2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21" man="1"/>
    <brk id="45" min="1" max="21" man="1"/>
    <brk id="66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富山県</v>
      </c>
      <c r="B7" s="294" t="str">
        <f>ごみ処理概要!B7</f>
        <v>16000</v>
      </c>
      <c r="C7" s="295" t="s">
        <v>3</v>
      </c>
      <c r="D7" s="297">
        <f t="shared" ref="D7:X7" si="0">SUM(Y7,AT7,BO7,CJ7,DE7,DZ7,EU7)</f>
        <v>57192.79</v>
      </c>
      <c r="E7" s="297">
        <f t="shared" ref="E7:E22" si="1">SUM(Z7,AU7,BP7,CK7,DF7,EA7,EV7)</f>
        <v>1642</v>
      </c>
      <c r="F7" s="297">
        <f t="shared" si="0"/>
        <v>50</v>
      </c>
      <c r="G7" s="297">
        <f t="shared" si="0"/>
        <v>573</v>
      </c>
      <c r="H7" s="297">
        <f t="shared" si="0"/>
        <v>6159</v>
      </c>
      <c r="I7" s="297">
        <f t="shared" si="0"/>
        <v>3589</v>
      </c>
      <c r="J7" s="297">
        <f t="shared" si="0"/>
        <v>740</v>
      </c>
      <c r="K7" s="297">
        <f t="shared" si="0"/>
        <v>72</v>
      </c>
      <c r="L7" s="297">
        <f t="shared" si="0"/>
        <v>2335</v>
      </c>
      <c r="M7" s="297">
        <f t="shared" si="0"/>
        <v>28</v>
      </c>
      <c r="N7" s="297">
        <f t="shared" si="0"/>
        <v>115</v>
      </c>
      <c r="O7" s="297">
        <f t="shared" si="0"/>
        <v>9446</v>
      </c>
      <c r="P7" s="297">
        <f t="shared" si="0"/>
        <v>2925</v>
      </c>
      <c r="Q7" s="297">
        <f t="shared" si="0"/>
        <v>287</v>
      </c>
      <c r="R7" s="297">
        <f t="shared" si="0"/>
        <v>2798</v>
      </c>
      <c r="S7" s="297">
        <f t="shared" si="0"/>
        <v>25659</v>
      </c>
      <c r="T7" s="297">
        <f t="shared" si="0"/>
        <v>300</v>
      </c>
      <c r="U7" s="297">
        <f t="shared" si="0"/>
        <v>0</v>
      </c>
      <c r="V7" s="297">
        <f t="shared" si="0"/>
        <v>0</v>
      </c>
      <c r="W7" s="297">
        <f t="shared" si="0"/>
        <v>9</v>
      </c>
      <c r="X7" s="297">
        <f t="shared" si="0"/>
        <v>465.79</v>
      </c>
      <c r="Y7" s="297">
        <f t="shared" ref="Y7:Y22" si="2">SUM(Z7:AS7)</f>
        <v>626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39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287</v>
      </c>
      <c r="AM7" s="301" t="s">
        <v>739</v>
      </c>
      <c r="AN7" s="301" t="s">
        <v>739</v>
      </c>
      <c r="AO7" s="297">
        <f>SUM(AO$8:AO$207)</f>
        <v>300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0</v>
      </c>
      <c r="AT7" s="297">
        <f t="shared" ref="AT7:AT22" si="4">SUM(AU7:BN7)</f>
        <v>3692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3676</v>
      </c>
      <c r="AY7" s="297">
        <f t="shared" si="5"/>
        <v>16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0</v>
      </c>
      <c r="BO7" s="297">
        <f t="shared" ref="BO7:BO22" si="6">SUM(BP7:CI7)</f>
        <v>9425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9425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22" si="8">SUM(CK7:DD7)</f>
        <v>2925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2925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22" si="10">SUM(DF7:DY7)</f>
        <v>3708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3557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151</v>
      </c>
      <c r="DZ7" s="297">
        <f t="shared" ref="DZ7:DZ22" si="12">SUM(EA7:ET7)</f>
        <v>24909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2798</v>
      </c>
      <c r="EO7" s="297">
        <f>SUM(EO$8:EO$207)</f>
        <v>22102</v>
      </c>
      <c r="EP7" s="301" t="s">
        <v>739</v>
      </c>
      <c r="EQ7" s="301" t="s">
        <v>739</v>
      </c>
      <c r="ER7" s="301" t="s">
        <v>739</v>
      </c>
      <c r="ES7" s="297">
        <f>SUM(ES$8:ES$207)</f>
        <v>9</v>
      </c>
      <c r="ET7" s="297">
        <f>SUM(ET$8:ET$207)</f>
        <v>0</v>
      </c>
      <c r="EU7" s="297">
        <f t="shared" ref="EU7:EU22" si="14">SUM(EV7:FO7)</f>
        <v>11907.79</v>
      </c>
      <c r="EV7" s="297">
        <f t="shared" ref="EV7:FG7" si="15">SUM(EV$8:EV$207)</f>
        <v>1642</v>
      </c>
      <c r="EW7" s="297">
        <f t="shared" si="15"/>
        <v>50</v>
      </c>
      <c r="EX7" s="297">
        <f t="shared" si="15"/>
        <v>573</v>
      </c>
      <c r="EY7" s="297">
        <f t="shared" si="15"/>
        <v>2444</v>
      </c>
      <c r="EZ7" s="297">
        <f t="shared" si="15"/>
        <v>3573</v>
      </c>
      <c r="FA7" s="297">
        <f t="shared" si="15"/>
        <v>740</v>
      </c>
      <c r="FB7" s="297">
        <f t="shared" si="15"/>
        <v>72</v>
      </c>
      <c r="FC7" s="297">
        <f t="shared" si="15"/>
        <v>2335</v>
      </c>
      <c r="FD7" s="297">
        <f t="shared" si="15"/>
        <v>28</v>
      </c>
      <c r="FE7" s="297">
        <f t="shared" si="15"/>
        <v>115</v>
      </c>
      <c r="FF7" s="297">
        <f t="shared" si="15"/>
        <v>21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0</v>
      </c>
      <c r="FO7" s="297">
        <f>SUM(FO$8:FO$207)</f>
        <v>314.79000000000002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2" si="16">SUM(Y8,AT8,BO8,CJ8,DE8,DZ8,EU8)</f>
        <v>19465.79</v>
      </c>
      <c r="E8" s="284">
        <f t="shared" si="1"/>
        <v>100</v>
      </c>
      <c r="F8" s="284">
        <f t="shared" ref="F8:F22" si="17">SUM(AA8,AV8,BQ8,CL8,DG8,EB8,EW8)</f>
        <v>0</v>
      </c>
      <c r="G8" s="284">
        <f t="shared" ref="G8:G22" si="18">SUM(AB8,AW8,BR8,CM8,DH8,EC8,EX8)</f>
        <v>0</v>
      </c>
      <c r="H8" s="284">
        <f t="shared" ref="H8:H22" si="19">SUM(AC8,AX8,BS8,CN8,DI8,ED8,EY8)</f>
        <v>2152</v>
      </c>
      <c r="I8" s="284">
        <f t="shared" ref="I8:I22" si="20">SUM(AD8,AY8,BT8,CO8,DJ8,EE8,EZ8)</f>
        <v>1991</v>
      </c>
      <c r="J8" s="284">
        <f t="shared" ref="J8:J22" si="21">SUM(AE8,AZ8,BU8,CP8,DK8,EF8,FA8)</f>
        <v>0</v>
      </c>
      <c r="K8" s="284">
        <f t="shared" ref="K8:K22" si="22">SUM(AF8,BA8,BV8,CQ8,DL8,EG8,FB8)</f>
        <v>0</v>
      </c>
      <c r="L8" s="284">
        <f t="shared" ref="L8:L22" si="23">SUM(AG8,BB8,BW8,CR8,DM8,EH8,FC8)</f>
        <v>0</v>
      </c>
      <c r="M8" s="284">
        <f t="shared" ref="M8:M22" si="24">SUM(AH8,BC8,BX8,CS8,DN8,EI8,FD8)</f>
        <v>0</v>
      </c>
      <c r="N8" s="284">
        <f t="shared" ref="N8:N22" si="25">SUM(AI8,BD8,BY8,CT8,DO8,EJ8,FE8)</f>
        <v>114</v>
      </c>
      <c r="O8" s="284">
        <f t="shared" ref="O8:O22" si="26">SUM(AJ8,BE8,BZ8,CU8,DP8,EK8,FF8)</f>
        <v>2544</v>
      </c>
      <c r="P8" s="284">
        <f t="shared" ref="P8:P22" si="27">SUM(AK8,BF8,CA8,CV8,DQ8,EL8,FG8)</f>
        <v>739</v>
      </c>
      <c r="Q8" s="284">
        <f t="shared" ref="Q8:Q22" si="28">SUM(AL8,BG8,CB8,CW8,DR8,EM8,FH8)</f>
        <v>179</v>
      </c>
      <c r="R8" s="284">
        <f t="shared" ref="R8:R22" si="29">SUM(AM8,BH8,CC8,CX8,DS8,EN8,FI8)</f>
        <v>767</v>
      </c>
      <c r="S8" s="284">
        <f t="shared" ref="S8:S22" si="30">SUM(AN8,BI8,CD8,CY8,DT8,EO8,FJ8)</f>
        <v>10770</v>
      </c>
      <c r="T8" s="284">
        <f t="shared" ref="T8:T22" si="31">SUM(AO8,BJ8,CE8,CZ8,DU8,EP8,FK8)</f>
        <v>0</v>
      </c>
      <c r="U8" s="284">
        <f t="shared" ref="U8:U22" si="32">SUM(AP8,BK8,CF8,DA8,DV8,EQ8,FL8)</f>
        <v>0</v>
      </c>
      <c r="V8" s="284">
        <f t="shared" ref="V8:V22" si="33">SUM(AQ8,BL8,CG8,DB8,DW8,ER8,FM8)</f>
        <v>0</v>
      </c>
      <c r="W8" s="284">
        <f t="shared" ref="W8:W22" si="34">SUM(AR8,BM8,CH8,DC8,DX8,ES8,FN8)</f>
        <v>9</v>
      </c>
      <c r="X8" s="284">
        <f t="shared" ref="X8:X22" si="35">SUM(AS8,BN8,CI8,DD8,DY8,ET8,FO8)</f>
        <v>100.79</v>
      </c>
      <c r="Y8" s="284">
        <f t="shared" si="2"/>
        <v>179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792</v>
      </c>
      <c r="AK8" s="287" t="s">
        <v>792</v>
      </c>
      <c r="AL8" s="284">
        <v>179</v>
      </c>
      <c r="AM8" s="287" t="s">
        <v>792</v>
      </c>
      <c r="AN8" s="287" t="s">
        <v>792</v>
      </c>
      <c r="AO8" s="284">
        <v>0</v>
      </c>
      <c r="AP8" s="287" t="s">
        <v>792</v>
      </c>
      <c r="AQ8" s="284">
        <v>0</v>
      </c>
      <c r="AR8" s="287" t="s">
        <v>792</v>
      </c>
      <c r="AS8" s="284">
        <v>0</v>
      </c>
      <c r="AT8" s="284">
        <f t="shared" si="4"/>
        <v>1620</v>
      </c>
      <c r="AU8" s="284">
        <v>0</v>
      </c>
      <c r="AV8" s="284">
        <v>0</v>
      </c>
      <c r="AW8" s="284">
        <v>0</v>
      </c>
      <c r="AX8" s="284">
        <v>1620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792</v>
      </c>
      <c r="BF8" s="287" t="s">
        <v>792</v>
      </c>
      <c r="BG8" s="287" t="s">
        <v>792</v>
      </c>
      <c r="BH8" s="287" t="s">
        <v>792</v>
      </c>
      <c r="BI8" s="287" t="s">
        <v>792</v>
      </c>
      <c r="BJ8" s="287" t="s">
        <v>792</v>
      </c>
      <c r="BK8" s="287" t="s">
        <v>792</v>
      </c>
      <c r="BL8" s="287" t="s">
        <v>792</v>
      </c>
      <c r="BM8" s="287" t="s">
        <v>792</v>
      </c>
      <c r="BN8" s="284">
        <v>0</v>
      </c>
      <c r="BO8" s="284">
        <f t="shared" si="6"/>
        <v>2544</v>
      </c>
      <c r="BP8" s="287" t="s">
        <v>792</v>
      </c>
      <c r="BQ8" s="287" t="s">
        <v>792</v>
      </c>
      <c r="BR8" s="287" t="s">
        <v>792</v>
      </c>
      <c r="BS8" s="287" t="s">
        <v>792</v>
      </c>
      <c r="BT8" s="287" t="s">
        <v>792</v>
      </c>
      <c r="BU8" s="287" t="s">
        <v>792</v>
      </c>
      <c r="BV8" s="287" t="s">
        <v>792</v>
      </c>
      <c r="BW8" s="287" t="s">
        <v>792</v>
      </c>
      <c r="BX8" s="287" t="s">
        <v>792</v>
      </c>
      <c r="BY8" s="287" t="s">
        <v>792</v>
      </c>
      <c r="BZ8" s="284">
        <v>2544</v>
      </c>
      <c r="CA8" s="287" t="s">
        <v>792</v>
      </c>
      <c r="CB8" s="287" t="s">
        <v>792</v>
      </c>
      <c r="CC8" s="287" t="s">
        <v>792</v>
      </c>
      <c r="CD8" s="287" t="s">
        <v>792</v>
      </c>
      <c r="CE8" s="287" t="s">
        <v>792</v>
      </c>
      <c r="CF8" s="287" t="s">
        <v>792</v>
      </c>
      <c r="CG8" s="287" t="s">
        <v>792</v>
      </c>
      <c r="CH8" s="287" t="s">
        <v>792</v>
      </c>
      <c r="CI8" s="284">
        <v>0</v>
      </c>
      <c r="CJ8" s="284">
        <f t="shared" si="8"/>
        <v>739</v>
      </c>
      <c r="CK8" s="287" t="s">
        <v>792</v>
      </c>
      <c r="CL8" s="287" t="s">
        <v>792</v>
      </c>
      <c r="CM8" s="287" t="s">
        <v>792</v>
      </c>
      <c r="CN8" s="287" t="s">
        <v>792</v>
      </c>
      <c r="CO8" s="287" t="s">
        <v>792</v>
      </c>
      <c r="CP8" s="287" t="s">
        <v>792</v>
      </c>
      <c r="CQ8" s="287" t="s">
        <v>792</v>
      </c>
      <c r="CR8" s="287" t="s">
        <v>792</v>
      </c>
      <c r="CS8" s="287" t="s">
        <v>792</v>
      </c>
      <c r="CT8" s="287" t="s">
        <v>792</v>
      </c>
      <c r="CU8" s="287" t="s">
        <v>792</v>
      </c>
      <c r="CV8" s="284">
        <v>739</v>
      </c>
      <c r="CW8" s="287" t="s">
        <v>792</v>
      </c>
      <c r="CX8" s="287" t="s">
        <v>792</v>
      </c>
      <c r="CY8" s="287" t="s">
        <v>792</v>
      </c>
      <c r="CZ8" s="287" t="s">
        <v>792</v>
      </c>
      <c r="DA8" s="287" t="s">
        <v>792</v>
      </c>
      <c r="DB8" s="287" t="s">
        <v>792</v>
      </c>
      <c r="DC8" s="287" t="s">
        <v>792</v>
      </c>
      <c r="DD8" s="284">
        <v>0</v>
      </c>
      <c r="DE8" s="284">
        <f t="shared" si="10"/>
        <v>2255</v>
      </c>
      <c r="DF8" s="287" t="s">
        <v>792</v>
      </c>
      <c r="DG8" s="287" t="s">
        <v>792</v>
      </c>
      <c r="DH8" s="287" t="s">
        <v>792</v>
      </c>
      <c r="DI8" s="287" t="s">
        <v>792</v>
      </c>
      <c r="DJ8" s="287" t="s">
        <v>792</v>
      </c>
      <c r="DK8" s="287" t="s">
        <v>792</v>
      </c>
      <c r="DL8" s="287" t="s">
        <v>792</v>
      </c>
      <c r="DM8" s="287" t="s">
        <v>792</v>
      </c>
      <c r="DN8" s="287" t="s">
        <v>792</v>
      </c>
      <c r="DO8" s="287" t="s">
        <v>792</v>
      </c>
      <c r="DP8" s="284">
        <v>0</v>
      </c>
      <c r="DQ8" s="287" t="s">
        <v>792</v>
      </c>
      <c r="DR8" s="287" t="s">
        <v>792</v>
      </c>
      <c r="DS8" s="287" t="s">
        <v>792</v>
      </c>
      <c r="DT8" s="284">
        <v>2255</v>
      </c>
      <c r="DU8" s="287" t="s">
        <v>792</v>
      </c>
      <c r="DV8" s="287" t="s">
        <v>792</v>
      </c>
      <c r="DW8" s="287" t="s">
        <v>792</v>
      </c>
      <c r="DX8" s="287" t="s">
        <v>792</v>
      </c>
      <c r="DY8" s="284">
        <v>0</v>
      </c>
      <c r="DZ8" s="284">
        <f t="shared" si="12"/>
        <v>9291</v>
      </c>
      <c r="EA8" s="284">
        <v>0</v>
      </c>
      <c r="EB8" s="287" t="s">
        <v>792</v>
      </c>
      <c r="EC8" s="287" t="s">
        <v>792</v>
      </c>
      <c r="ED8" s="284">
        <v>0</v>
      </c>
      <c r="EE8" s="287" t="s">
        <v>792</v>
      </c>
      <c r="EF8" s="287" t="s">
        <v>792</v>
      </c>
      <c r="EG8" s="287" t="s">
        <v>792</v>
      </c>
      <c r="EH8" s="284">
        <v>0</v>
      </c>
      <c r="EI8" s="284">
        <v>0</v>
      </c>
      <c r="EJ8" s="287" t="s">
        <v>792</v>
      </c>
      <c r="EK8" s="287" t="s">
        <v>792</v>
      </c>
      <c r="EL8" s="287" t="s">
        <v>792</v>
      </c>
      <c r="EM8" s="287" t="s">
        <v>792</v>
      </c>
      <c r="EN8" s="284">
        <v>767</v>
      </c>
      <c r="EO8" s="284">
        <v>8515</v>
      </c>
      <c r="EP8" s="287" t="s">
        <v>792</v>
      </c>
      <c r="EQ8" s="287" t="s">
        <v>792</v>
      </c>
      <c r="ER8" s="287" t="s">
        <v>792</v>
      </c>
      <c r="ES8" s="284">
        <v>9</v>
      </c>
      <c r="ET8" s="284">
        <v>0</v>
      </c>
      <c r="EU8" s="284">
        <f t="shared" si="14"/>
        <v>2837.79</v>
      </c>
      <c r="EV8" s="284">
        <v>100</v>
      </c>
      <c r="EW8" s="284">
        <v>0</v>
      </c>
      <c r="EX8" s="284">
        <v>0</v>
      </c>
      <c r="EY8" s="284">
        <v>532</v>
      </c>
      <c r="EZ8" s="284">
        <v>1991</v>
      </c>
      <c r="FA8" s="284">
        <v>0</v>
      </c>
      <c r="FB8" s="284">
        <v>0</v>
      </c>
      <c r="FC8" s="284">
        <v>0</v>
      </c>
      <c r="FD8" s="284">
        <v>0</v>
      </c>
      <c r="FE8" s="284">
        <v>114</v>
      </c>
      <c r="FF8" s="284">
        <v>0</v>
      </c>
      <c r="FG8" s="284">
        <v>0</v>
      </c>
      <c r="FH8" s="287" t="s">
        <v>792</v>
      </c>
      <c r="FI8" s="287" t="s">
        <v>792</v>
      </c>
      <c r="FJ8" s="287" t="s">
        <v>792</v>
      </c>
      <c r="FK8" s="284">
        <v>0</v>
      </c>
      <c r="FL8" s="284">
        <v>0</v>
      </c>
      <c r="FM8" s="284">
        <v>0</v>
      </c>
      <c r="FN8" s="284">
        <v>0</v>
      </c>
      <c r="FO8" s="284">
        <v>100.79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10119</v>
      </c>
      <c r="E9" s="284">
        <f t="shared" si="1"/>
        <v>1397</v>
      </c>
      <c r="F9" s="284">
        <f t="shared" si="17"/>
        <v>9</v>
      </c>
      <c r="G9" s="284">
        <f t="shared" si="18"/>
        <v>208</v>
      </c>
      <c r="H9" s="284">
        <f t="shared" si="19"/>
        <v>885</v>
      </c>
      <c r="I9" s="284">
        <f t="shared" si="20"/>
        <v>749</v>
      </c>
      <c r="J9" s="284">
        <f t="shared" si="21"/>
        <v>274</v>
      </c>
      <c r="K9" s="284">
        <f t="shared" si="22"/>
        <v>0</v>
      </c>
      <c r="L9" s="284">
        <f t="shared" si="23"/>
        <v>1199</v>
      </c>
      <c r="M9" s="284">
        <f t="shared" si="24"/>
        <v>0</v>
      </c>
      <c r="N9" s="284">
        <f t="shared" si="25"/>
        <v>0</v>
      </c>
      <c r="O9" s="284">
        <f t="shared" si="26"/>
        <v>588</v>
      </c>
      <c r="P9" s="284">
        <f t="shared" si="27"/>
        <v>565</v>
      </c>
      <c r="Q9" s="284">
        <f t="shared" si="28"/>
        <v>0</v>
      </c>
      <c r="R9" s="284">
        <f t="shared" si="29"/>
        <v>790</v>
      </c>
      <c r="S9" s="284">
        <f t="shared" si="30"/>
        <v>3155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300</v>
      </c>
      <c r="Y9" s="284">
        <f t="shared" si="2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792</v>
      </c>
      <c r="AK9" s="287" t="s">
        <v>792</v>
      </c>
      <c r="AL9" s="284">
        <v>0</v>
      </c>
      <c r="AM9" s="287" t="s">
        <v>792</v>
      </c>
      <c r="AN9" s="287" t="s">
        <v>792</v>
      </c>
      <c r="AO9" s="284">
        <v>0</v>
      </c>
      <c r="AP9" s="287" t="s">
        <v>792</v>
      </c>
      <c r="AQ9" s="284">
        <v>0</v>
      </c>
      <c r="AR9" s="287" t="s">
        <v>792</v>
      </c>
      <c r="AS9" s="284">
        <v>0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792</v>
      </c>
      <c r="BF9" s="287" t="s">
        <v>792</v>
      </c>
      <c r="BG9" s="287" t="s">
        <v>792</v>
      </c>
      <c r="BH9" s="287" t="s">
        <v>792</v>
      </c>
      <c r="BI9" s="287" t="s">
        <v>792</v>
      </c>
      <c r="BJ9" s="287" t="s">
        <v>792</v>
      </c>
      <c r="BK9" s="287" t="s">
        <v>792</v>
      </c>
      <c r="BL9" s="287" t="s">
        <v>792</v>
      </c>
      <c r="BM9" s="287" t="s">
        <v>792</v>
      </c>
      <c r="BN9" s="284">
        <v>0</v>
      </c>
      <c r="BO9" s="284">
        <f t="shared" si="6"/>
        <v>588</v>
      </c>
      <c r="BP9" s="287" t="s">
        <v>792</v>
      </c>
      <c r="BQ9" s="287" t="s">
        <v>792</v>
      </c>
      <c r="BR9" s="287" t="s">
        <v>792</v>
      </c>
      <c r="BS9" s="287" t="s">
        <v>792</v>
      </c>
      <c r="BT9" s="287" t="s">
        <v>792</v>
      </c>
      <c r="BU9" s="287" t="s">
        <v>792</v>
      </c>
      <c r="BV9" s="287" t="s">
        <v>792</v>
      </c>
      <c r="BW9" s="287" t="s">
        <v>792</v>
      </c>
      <c r="BX9" s="287" t="s">
        <v>792</v>
      </c>
      <c r="BY9" s="287" t="s">
        <v>792</v>
      </c>
      <c r="BZ9" s="284">
        <v>588</v>
      </c>
      <c r="CA9" s="287" t="s">
        <v>792</v>
      </c>
      <c r="CB9" s="287" t="s">
        <v>792</v>
      </c>
      <c r="CC9" s="287" t="s">
        <v>792</v>
      </c>
      <c r="CD9" s="287" t="s">
        <v>792</v>
      </c>
      <c r="CE9" s="287" t="s">
        <v>792</v>
      </c>
      <c r="CF9" s="287" t="s">
        <v>792</v>
      </c>
      <c r="CG9" s="287" t="s">
        <v>792</v>
      </c>
      <c r="CH9" s="287" t="s">
        <v>792</v>
      </c>
      <c r="CI9" s="284">
        <v>0</v>
      </c>
      <c r="CJ9" s="284">
        <f t="shared" si="8"/>
        <v>565</v>
      </c>
      <c r="CK9" s="287" t="s">
        <v>792</v>
      </c>
      <c r="CL9" s="287" t="s">
        <v>792</v>
      </c>
      <c r="CM9" s="287" t="s">
        <v>792</v>
      </c>
      <c r="CN9" s="287" t="s">
        <v>792</v>
      </c>
      <c r="CO9" s="287" t="s">
        <v>792</v>
      </c>
      <c r="CP9" s="287" t="s">
        <v>792</v>
      </c>
      <c r="CQ9" s="287" t="s">
        <v>792</v>
      </c>
      <c r="CR9" s="287" t="s">
        <v>792</v>
      </c>
      <c r="CS9" s="287" t="s">
        <v>792</v>
      </c>
      <c r="CT9" s="287" t="s">
        <v>792</v>
      </c>
      <c r="CU9" s="287" t="s">
        <v>792</v>
      </c>
      <c r="CV9" s="284">
        <v>565</v>
      </c>
      <c r="CW9" s="287" t="s">
        <v>792</v>
      </c>
      <c r="CX9" s="287" t="s">
        <v>792</v>
      </c>
      <c r="CY9" s="287" t="s">
        <v>792</v>
      </c>
      <c r="CZ9" s="287" t="s">
        <v>792</v>
      </c>
      <c r="DA9" s="287" t="s">
        <v>792</v>
      </c>
      <c r="DB9" s="287" t="s">
        <v>792</v>
      </c>
      <c r="DC9" s="287" t="s">
        <v>792</v>
      </c>
      <c r="DD9" s="284">
        <v>0</v>
      </c>
      <c r="DE9" s="284">
        <f t="shared" si="10"/>
        <v>151</v>
      </c>
      <c r="DF9" s="287" t="s">
        <v>792</v>
      </c>
      <c r="DG9" s="287" t="s">
        <v>792</v>
      </c>
      <c r="DH9" s="287" t="s">
        <v>792</v>
      </c>
      <c r="DI9" s="287" t="s">
        <v>792</v>
      </c>
      <c r="DJ9" s="287" t="s">
        <v>792</v>
      </c>
      <c r="DK9" s="287" t="s">
        <v>792</v>
      </c>
      <c r="DL9" s="287" t="s">
        <v>792</v>
      </c>
      <c r="DM9" s="287" t="s">
        <v>792</v>
      </c>
      <c r="DN9" s="287" t="s">
        <v>792</v>
      </c>
      <c r="DO9" s="287" t="s">
        <v>792</v>
      </c>
      <c r="DP9" s="284">
        <v>0</v>
      </c>
      <c r="DQ9" s="287" t="s">
        <v>792</v>
      </c>
      <c r="DR9" s="287" t="s">
        <v>792</v>
      </c>
      <c r="DS9" s="287" t="s">
        <v>792</v>
      </c>
      <c r="DT9" s="284">
        <v>0</v>
      </c>
      <c r="DU9" s="287" t="s">
        <v>792</v>
      </c>
      <c r="DV9" s="287" t="s">
        <v>792</v>
      </c>
      <c r="DW9" s="287" t="s">
        <v>792</v>
      </c>
      <c r="DX9" s="287" t="s">
        <v>792</v>
      </c>
      <c r="DY9" s="284">
        <v>151</v>
      </c>
      <c r="DZ9" s="284">
        <f t="shared" si="12"/>
        <v>3945</v>
      </c>
      <c r="EA9" s="284">
        <v>0</v>
      </c>
      <c r="EB9" s="287" t="s">
        <v>792</v>
      </c>
      <c r="EC9" s="287" t="s">
        <v>792</v>
      </c>
      <c r="ED9" s="284">
        <v>0</v>
      </c>
      <c r="EE9" s="287" t="s">
        <v>792</v>
      </c>
      <c r="EF9" s="287" t="s">
        <v>792</v>
      </c>
      <c r="EG9" s="287" t="s">
        <v>792</v>
      </c>
      <c r="EH9" s="284">
        <v>0</v>
      </c>
      <c r="EI9" s="284">
        <v>0</v>
      </c>
      <c r="EJ9" s="287" t="s">
        <v>792</v>
      </c>
      <c r="EK9" s="287" t="s">
        <v>792</v>
      </c>
      <c r="EL9" s="287" t="s">
        <v>792</v>
      </c>
      <c r="EM9" s="287" t="s">
        <v>792</v>
      </c>
      <c r="EN9" s="284">
        <v>790</v>
      </c>
      <c r="EO9" s="284">
        <v>3155</v>
      </c>
      <c r="EP9" s="287" t="s">
        <v>792</v>
      </c>
      <c r="EQ9" s="287" t="s">
        <v>792</v>
      </c>
      <c r="ER9" s="287" t="s">
        <v>792</v>
      </c>
      <c r="ES9" s="284">
        <v>0</v>
      </c>
      <c r="ET9" s="284">
        <v>0</v>
      </c>
      <c r="EU9" s="284">
        <f t="shared" si="14"/>
        <v>4870</v>
      </c>
      <c r="EV9" s="284">
        <v>1397</v>
      </c>
      <c r="EW9" s="284">
        <v>9</v>
      </c>
      <c r="EX9" s="284">
        <v>208</v>
      </c>
      <c r="EY9" s="284">
        <v>885</v>
      </c>
      <c r="EZ9" s="284">
        <v>749</v>
      </c>
      <c r="FA9" s="284">
        <v>274</v>
      </c>
      <c r="FB9" s="284">
        <v>0</v>
      </c>
      <c r="FC9" s="284">
        <v>1199</v>
      </c>
      <c r="FD9" s="284">
        <v>0</v>
      </c>
      <c r="FE9" s="284">
        <v>0</v>
      </c>
      <c r="FF9" s="284">
        <v>0</v>
      </c>
      <c r="FG9" s="284">
        <v>0</v>
      </c>
      <c r="FH9" s="287" t="s">
        <v>792</v>
      </c>
      <c r="FI9" s="287" t="s">
        <v>792</v>
      </c>
      <c r="FJ9" s="287" t="s">
        <v>792</v>
      </c>
      <c r="FK9" s="284">
        <v>0</v>
      </c>
      <c r="FL9" s="284">
        <v>0</v>
      </c>
      <c r="FM9" s="284">
        <v>0</v>
      </c>
      <c r="FN9" s="284">
        <v>0</v>
      </c>
      <c r="FO9" s="284">
        <v>149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1388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244</v>
      </c>
      <c r="I10" s="284">
        <f t="shared" si="20"/>
        <v>0</v>
      </c>
      <c r="J10" s="284">
        <f t="shared" si="21"/>
        <v>0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383</v>
      </c>
      <c r="P10" s="284">
        <f t="shared" si="27"/>
        <v>260</v>
      </c>
      <c r="Q10" s="284">
        <f t="shared" si="28"/>
        <v>0</v>
      </c>
      <c r="R10" s="284">
        <f t="shared" si="29"/>
        <v>110</v>
      </c>
      <c r="S10" s="284">
        <f t="shared" si="30"/>
        <v>391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0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792</v>
      </c>
      <c r="AK10" s="287" t="s">
        <v>792</v>
      </c>
      <c r="AL10" s="284">
        <v>0</v>
      </c>
      <c r="AM10" s="287" t="s">
        <v>792</v>
      </c>
      <c r="AN10" s="287" t="s">
        <v>792</v>
      </c>
      <c r="AO10" s="284">
        <v>0</v>
      </c>
      <c r="AP10" s="287" t="s">
        <v>792</v>
      </c>
      <c r="AQ10" s="284">
        <v>0</v>
      </c>
      <c r="AR10" s="287" t="s">
        <v>792</v>
      </c>
      <c r="AS10" s="284">
        <v>0</v>
      </c>
      <c r="AT10" s="284">
        <f t="shared" si="4"/>
        <v>244</v>
      </c>
      <c r="AU10" s="284">
        <v>0</v>
      </c>
      <c r="AV10" s="284">
        <v>0</v>
      </c>
      <c r="AW10" s="284">
        <v>0</v>
      </c>
      <c r="AX10" s="284">
        <v>244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792</v>
      </c>
      <c r="BF10" s="287" t="s">
        <v>792</v>
      </c>
      <c r="BG10" s="287" t="s">
        <v>792</v>
      </c>
      <c r="BH10" s="287" t="s">
        <v>792</v>
      </c>
      <c r="BI10" s="287" t="s">
        <v>792</v>
      </c>
      <c r="BJ10" s="287" t="s">
        <v>792</v>
      </c>
      <c r="BK10" s="287" t="s">
        <v>792</v>
      </c>
      <c r="BL10" s="287" t="s">
        <v>792</v>
      </c>
      <c r="BM10" s="287" t="s">
        <v>792</v>
      </c>
      <c r="BN10" s="284">
        <v>0</v>
      </c>
      <c r="BO10" s="284">
        <f t="shared" si="6"/>
        <v>383</v>
      </c>
      <c r="BP10" s="287" t="s">
        <v>792</v>
      </c>
      <c r="BQ10" s="287" t="s">
        <v>792</v>
      </c>
      <c r="BR10" s="287" t="s">
        <v>792</v>
      </c>
      <c r="BS10" s="287" t="s">
        <v>792</v>
      </c>
      <c r="BT10" s="287" t="s">
        <v>792</v>
      </c>
      <c r="BU10" s="287" t="s">
        <v>792</v>
      </c>
      <c r="BV10" s="287" t="s">
        <v>792</v>
      </c>
      <c r="BW10" s="287" t="s">
        <v>792</v>
      </c>
      <c r="BX10" s="287" t="s">
        <v>792</v>
      </c>
      <c r="BY10" s="287" t="s">
        <v>792</v>
      </c>
      <c r="BZ10" s="284">
        <v>383</v>
      </c>
      <c r="CA10" s="287" t="s">
        <v>792</v>
      </c>
      <c r="CB10" s="287" t="s">
        <v>792</v>
      </c>
      <c r="CC10" s="287" t="s">
        <v>792</v>
      </c>
      <c r="CD10" s="287" t="s">
        <v>792</v>
      </c>
      <c r="CE10" s="287" t="s">
        <v>792</v>
      </c>
      <c r="CF10" s="287" t="s">
        <v>792</v>
      </c>
      <c r="CG10" s="287" t="s">
        <v>792</v>
      </c>
      <c r="CH10" s="287" t="s">
        <v>792</v>
      </c>
      <c r="CI10" s="284">
        <v>0</v>
      </c>
      <c r="CJ10" s="284">
        <f t="shared" si="8"/>
        <v>260</v>
      </c>
      <c r="CK10" s="287" t="s">
        <v>792</v>
      </c>
      <c r="CL10" s="287" t="s">
        <v>792</v>
      </c>
      <c r="CM10" s="287" t="s">
        <v>792</v>
      </c>
      <c r="CN10" s="287" t="s">
        <v>792</v>
      </c>
      <c r="CO10" s="287" t="s">
        <v>792</v>
      </c>
      <c r="CP10" s="287" t="s">
        <v>792</v>
      </c>
      <c r="CQ10" s="287" t="s">
        <v>792</v>
      </c>
      <c r="CR10" s="287" t="s">
        <v>792</v>
      </c>
      <c r="CS10" s="287" t="s">
        <v>792</v>
      </c>
      <c r="CT10" s="287" t="s">
        <v>792</v>
      </c>
      <c r="CU10" s="287" t="s">
        <v>792</v>
      </c>
      <c r="CV10" s="284">
        <v>260</v>
      </c>
      <c r="CW10" s="287" t="s">
        <v>792</v>
      </c>
      <c r="CX10" s="287" t="s">
        <v>792</v>
      </c>
      <c r="CY10" s="287" t="s">
        <v>792</v>
      </c>
      <c r="CZ10" s="287" t="s">
        <v>792</v>
      </c>
      <c r="DA10" s="287" t="s">
        <v>792</v>
      </c>
      <c r="DB10" s="287" t="s">
        <v>792</v>
      </c>
      <c r="DC10" s="287" t="s">
        <v>792</v>
      </c>
      <c r="DD10" s="284">
        <v>0</v>
      </c>
      <c r="DE10" s="284">
        <f t="shared" si="10"/>
        <v>0</v>
      </c>
      <c r="DF10" s="287" t="s">
        <v>792</v>
      </c>
      <c r="DG10" s="287" t="s">
        <v>792</v>
      </c>
      <c r="DH10" s="287" t="s">
        <v>792</v>
      </c>
      <c r="DI10" s="287" t="s">
        <v>792</v>
      </c>
      <c r="DJ10" s="287" t="s">
        <v>792</v>
      </c>
      <c r="DK10" s="287" t="s">
        <v>792</v>
      </c>
      <c r="DL10" s="287" t="s">
        <v>792</v>
      </c>
      <c r="DM10" s="287" t="s">
        <v>792</v>
      </c>
      <c r="DN10" s="287" t="s">
        <v>792</v>
      </c>
      <c r="DO10" s="287" t="s">
        <v>792</v>
      </c>
      <c r="DP10" s="284">
        <v>0</v>
      </c>
      <c r="DQ10" s="287" t="s">
        <v>792</v>
      </c>
      <c r="DR10" s="287" t="s">
        <v>792</v>
      </c>
      <c r="DS10" s="287" t="s">
        <v>792</v>
      </c>
      <c r="DT10" s="284">
        <v>0</v>
      </c>
      <c r="DU10" s="287" t="s">
        <v>792</v>
      </c>
      <c r="DV10" s="287" t="s">
        <v>792</v>
      </c>
      <c r="DW10" s="287" t="s">
        <v>792</v>
      </c>
      <c r="DX10" s="287" t="s">
        <v>792</v>
      </c>
      <c r="DY10" s="284">
        <v>0</v>
      </c>
      <c r="DZ10" s="284">
        <f t="shared" si="12"/>
        <v>501</v>
      </c>
      <c r="EA10" s="284">
        <v>0</v>
      </c>
      <c r="EB10" s="287" t="s">
        <v>792</v>
      </c>
      <c r="EC10" s="287" t="s">
        <v>792</v>
      </c>
      <c r="ED10" s="284">
        <v>0</v>
      </c>
      <c r="EE10" s="287" t="s">
        <v>792</v>
      </c>
      <c r="EF10" s="287" t="s">
        <v>792</v>
      </c>
      <c r="EG10" s="287" t="s">
        <v>792</v>
      </c>
      <c r="EH10" s="284">
        <v>0</v>
      </c>
      <c r="EI10" s="284">
        <v>0</v>
      </c>
      <c r="EJ10" s="287" t="s">
        <v>792</v>
      </c>
      <c r="EK10" s="287" t="s">
        <v>792</v>
      </c>
      <c r="EL10" s="287" t="s">
        <v>792</v>
      </c>
      <c r="EM10" s="287" t="s">
        <v>792</v>
      </c>
      <c r="EN10" s="284">
        <v>110</v>
      </c>
      <c r="EO10" s="284">
        <v>391</v>
      </c>
      <c r="EP10" s="287" t="s">
        <v>792</v>
      </c>
      <c r="EQ10" s="287" t="s">
        <v>792</v>
      </c>
      <c r="ER10" s="287" t="s">
        <v>792</v>
      </c>
      <c r="ES10" s="284">
        <v>0</v>
      </c>
      <c r="ET10" s="284">
        <v>0</v>
      </c>
      <c r="EU10" s="284">
        <f t="shared" si="14"/>
        <v>0</v>
      </c>
      <c r="EV10" s="284">
        <v>0</v>
      </c>
      <c r="EW10" s="284">
        <v>0</v>
      </c>
      <c r="EX10" s="284">
        <v>0</v>
      </c>
      <c r="EY10" s="284">
        <v>0</v>
      </c>
      <c r="EZ10" s="284">
        <v>0</v>
      </c>
      <c r="FA10" s="284">
        <v>0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792</v>
      </c>
      <c r="FI10" s="287" t="s">
        <v>792</v>
      </c>
      <c r="FJ10" s="287" t="s">
        <v>792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2810</v>
      </c>
      <c r="E11" s="284">
        <f t="shared" si="1"/>
        <v>80</v>
      </c>
      <c r="F11" s="284">
        <f t="shared" si="17"/>
        <v>20</v>
      </c>
      <c r="G11" s="284">
        <f t="shared" si="18"/>
        <v>66</v>
      </c>
      <c r="H11" s="284">
        <f t="shared" si="19"/>
        <v>277</v>
      </c>
      <c r="I11" s="284">
        <f t="shared" si="20"/>
        <v>282</v>
      </c>
      <c r="J11" s="284">
        <f t="shared" si="21"/>
        <v>216</v>
      </c>
      <c r="K11" s="284">
        <f t="shared" si="22"/>
        <v>40</v>
      </c>
      <c r="L11" s="284">
        <f t="shared" si="23"/>
        <v>323</v>
      </c>
      <c r="M11" s="284">
        <f t="shared" si="24"/>
        <v>24</v>
      </c>
      <c r="N11" s="284">
        <f t="shared" si="25"/>
        <v>0</v>
      </c>
      <c r="O11" s="284">
        <f t="shared" si="26"/>
        <v>99</v>
      </c>
      <c r="P11" s="284">
        <f t="shared" si="27"/>
        <v>310</v>
      </c>
      <c r="Q11" s="284">
        <f t="shared" si="28"/>
        <v>0</v>
      </c>
      <c r="R11" s="284">
        <f t="shared" si="29"/>
        <v>0</v>
      </c>
      <c r="S11" s="284">
        <f t="shared" si="30"/>
        <v>1073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0</v>
      </c>
      <c r="Y11" s="284">
        <f t="shared" si="2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792</v>
      </c>
      <c r="AK11" s="287" t="s">
        <v>792</v>
      </c>
      <c r="AL11" s="284">
        <v>0</v>
      </c>
      <c r="AM11" s="287" t="s">
        <v>792</v>
      </c>
      <c r="AN11" s="287" t="s">
        <v>792</v>
      </c>
      <c r="AO11" s="284">
        <v>0</v>
      </c>
      <c r="AP11" s="287" t="s">
        <v>792</v>
      </c>
      <c r="AQ11" s="284">
        <v>0</v>
      </c>
      <c r="AR11" s="287" t="s">
        <v>792</v>
      </c>
      <c r="AS11" s="284">
        <v>0</v>
      </c>
      <c r="AT11" s="284">
        <f t="shared" si="4"/>
        <v>110</v>
      </c>
      <c r="AU11" s="284">
        <v>0</v>
      </c>
      <c r="AV11" s="284">
        <v>0</v>
      </c>
      <c r="AW11" s="284">
        <v>0</v>
      </c>
      <c r="AX11" s="284">
        <v>110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792</v>
      </c>
      <c r="BF11" s="287" t="s">
        <v>792</v>
      </c>
      <c r="BG11" s="287" t="s">
        <v>792</v>
      </c>
      <c r="BH11" s="287" t="s">
        <v>792</v>
      </c>
      <c r="BI11" s="287" t="s">
        <v>792</v>
      </c>
      <c r="BJ11" s="287" t="s">
        <v>792</v>
      </c>
      <c r="BK11" s="287" t="s">
        <v>792</v>
      </c>
      <c r="BL11" s="287" t="s">
        <v>792</v>
      </c>
      <c r="BM11" s="287" t="s">
        <v>792</v>
      </c>
      <c r="BN11" s="284">
        <v>0</v>
      </c>
      <c r="BO11" s="284">
        <f t="shared" si="6"/>
        <v>99</v>
      </c>
      <c r="BP11" s="287" t="s">
        <v>792</v>
      </c>
      <c r="BQ11" s="287" t="s">
        <v>792</v>
      </c>
      <c r="BR11" s="287" t="s">
        <v>792</v>
      </c>
      <c r="BS11" s="287" t="s">
        <v>792</v>
      </c>
      <c r="BT11" s="287" t="s">
        <v>792</v>
      </c>
      <c r="BU11" s="287" t="s">
        <v>792</v>
      </c>
      <c r="BV11" s="287" t="s">
        <v>792</v>
      </c>
      <c r="BW11" s="287" t="s">
        <v>792</v>
      </c>
      <c r="BX11" s="287" t="s">
        <v>792</v>
      </c>
      <c r="BY11" s="287" t="s">
        <v>792</v>
      </c>
      <c r="BZ11" s="284">
        <v>99</v>
      </c>
      <c r="CA11" s="287" t="s">
        <v>792</v>
      </c>
      <c r="CB11" s="287" t="s">
        <v>792</v>
      </c>
      <c r="CC11" s="287" t="s">
        <v>792</v>
      </c>
      <c r="CD11" s="287" t="s">
        <v>792</v>
      </c>
      <c r="CE11" s="287" t="s">
        <v>792</v>
      </c>
      <c r="CF11" s="287" t="s">
        <v>792</v>
      </c>
      <c r="CG11" s="287" t="s">
        <v>792</v>
      </c>
      <c r="CH11" s="287" t="s">
        <v>792</v>
      </c>
      <c r="CI11" s="284">
        <v>0</v>
      </c>
      <c r="CJ11" s="284">
        <f t="shared" si="8"/>
        <v>310</v>
      </c>
      <c r="CK11" s="287" t="s">
        <v>792</v>
      </c>
      <c r="CL11" s="287" t="s">
        <v>792</v>
      </c>
      <c r="CM11" s="287" t="s">
        <v>792</v>
      </c>
      <c r="CN11" s="287" t="s">
        <v>792</v>
      </c>
      <c r="CO11" s="287" t="s">
        <v>792</v>
      </c>
      <c r="CP11" s="287" t="s">
        <v>792</v>
      </c>
      <c r="CQ11" s="287" t="s">
        <v>792</v>
      </c>
      <c r="CR11" s="287" t="s">
        <v>792</v>
      </c>
      <c r="CS11" s="287" t="s">
        <v>792</v>
      </c>
      <c r="CT11" s="287" t="s">
        <v>792</v>
      </c>
      <c r="CU11" s="287" t="s">
        <v>792</v>
      </c>
      <c r="CV11" s="284">
        <v>310</v>
      </c>
      <c r="CW11" s="287" t="s">
        <v>792</v>
      </c>
      <c r="CX11" s="287" t="s">
        <v>792</v>
      </c>
      <c r="CY11" s="287" t="s">
        <v>792</v>
      </c>
      <c r="CZ11" s="287" t="s">
        <v>792</v>
      </c>
      <c r="DA11" s="287" t="s">
        <v>792</v>
      </c>
      <c r="DB11" s="287" t="s">
        <v>792</v>
      </c>
      <c r="DC11" s="287" t="s">
        <v>792</v>
      </c>
      <c r="DD11" s="284">
        <v>0</v>
      </c>
      <c r="DE11" s="284">
        <f t="shared" si="10"/>
        <v>0</v>
      </c>
      <c r="DF11" s="287" t="s">
        <v>792</v>
      </c>
      <c r="DG11" s="287" t="s">
        <v>792</v>
      </c>
      <c r="DH11" s="287" t="s">
        <v>792</v>
      </c>
      <c r="DI11" s="287" t="s">
        <v>792</v>
      </c>
      <c r="DJ11" s="287" t="s">
        <v>792</v>
      </c>
      <c r="DK11" s="287" t="s">
        <v>792</v>
      </c>
      <c r="DL11" s="287" t="s">
        <v>792</v>
      </c>
      <c r="DM11" s="287" t="s">
        <v>792</v>
      </c>
      <c r="DN11" s="287" t="s">
        <v>792</v>
      </c>
      <c r="DO11" s="287" t="s">
        <v>792</v>
      </c>
      <c r="DP11" s="284">
        <v>0</v>
      </c>
      <c r="DQ11" s="287" t="s">
        <v>792</v>
      </c>
      <c r="DR11" s="287" t="s">
        <v>792</v>
      </c>
      <c r="DS11" s="287" t="s">
        <v>792</v>
      </c>
      <c r="DT11" s="284">
        <v>0</v>
      </c>
      <c r="DU11" s="287" t="s">
        <v>792</v>
      </c>
      <c r="DV11" s="287" t="s">
        <v>792</v>
      </c>
      <c r="DW11" s="287" t="s">
        <v>792</v>
      </c>
      <c r="DX11" s="287" t="s">
        <v>792</v>
      </c>
      <c r="DY11" s="284">
        <v>0</v>
      </c>
      <c r="DZ11" s="284">
        <f t="shared" si="12"/>
        <v>1073</v>
      </c>
      <c r="EA11" s="284">
        <v>0</v>
      </c>
      <c r="EB11" s="287" t="s">
        <v>792</v>
      </c>
      <c r="EC11" s="287" t="s">
        <v>792</v>
      </c>
      <c r="ED11" s="284">
        <v>0</v>
      </c>
      <c r="EE11" s="287" t="s">
        <v>792</v>
      </c>
      <c r="EF11" s="287" t="s">
        <v>792</v>
      </c>
      <c r="EG11" s="287" t="s">
        <v>792</v>
      </c>
      <c r="EH11" s="284">
        <v>0</v>
      </c>
      <c r="EI11" s="284">
        <v>0</v>
      </c>
      <c r="EJ11" s="287" t="s">
        <v>792</v>
      </c>
      <c r="EK11" s="287" t="s">
        <v>792</v>
      </c>
      <c r="EL11" s="287" t="s">
        <v>792</v>
      </c>
      <c r="EM11" s="287" t="s">
        <v>792</v>
      </c>
      <c r="EN11" s="284">
        <v>0</v>
      </c>
      <c r="EO11" s="284">
        <v>1073</v>
      </c>
      <c r="EP11" s="287" t="s">
        <v>792</v>
      </c>
      <c r="EQ11" s="287" t="s">
        <v>792</v>
      </c>
      <c r="ER11" s="287" t="s">
        <v>792</v>
      </c>
      <c r="ES11" s="284">
        <v>0</v>
      </c>
      <c r="ET11" s="284">
        <v>0</v>
      </c>
      <c r="EU11" s="284">
        <f t="shared" si="14"/>
        <v>1218</v>
      </c>
      <c r="EV11" s="284">
        <v>80</v>
      </c>
      <c r="EW11" s="284">
        <v>20</v>
      </c>
      <c r="EX11" s="284">
        <v>66</v>
      </c>
      <c r="EY11" s="284">
        <v>167</v>
      </c>
      <c r="EZ11" s="284">
        <v>282</v>
      </c>
      <c r="FA11" s="284">
        <v>216</v>
      </c>
      <c r="FB11" s="284">
        <v>40</v>
      </c>
      <c r="FC11" s="284">
        <v>323</v>
      </c>
      <c r="FD11" s="284">
        <v>24</v>
      </c>
      <c r="FE11" s="284">
        <v>0</v>
      </c>
      <c r="FF11" s="284">
        <v>0</v>
      </c>
      <c r="FG11" s="284">
        <v>0</v>
      </c>
      <c r="FH11" s="287" t="s">
        <v>792</v>
      </c>
      <c r="FI11" s="287" t="s">
        <v>792</v>
      </c>
      <c r="FJ11" s="287" t="s">
        <v>792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2774</v>
      </c>
      <c r="E12" s="284">
        <f t="shared" si="1"/>
        <v>15</v>
      </c>
      <c r="F12" s="284">
        <f t="shared" si="17"/>
        <v>0</v>
      </c>
      <c r="G12" s="284">
        <f t="shared" si="18"/>
        <v>0</v>
      </c>
      <c r="H12" s="284">
        <f t="shared" si="19"/>
        <v>193</v>
      </c>
      <c r="I12" s="284">
        <f t="shared" si="20"/>
        <v>160</v>
      </c>
      <c r="J12" s="284">
        <f t="shared" si="21"/>
        <v>0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59</v>
      </c>
      <c r="P12" s="284">
        <f t="shared" si="27"/>
        <v>125</v>
      </c>
      <c r="Q12" s="284">
        <f t="shared" si="28"/>
        <v>59</v>
      </c>
      <c r="R12" s="284">
        <f t="shared" si="29"/>
        <v>0</v>
      </c>
      <c r="S12" s="284">
        <f t="shared" si="30"/>
        <v>2163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0</v>
      </c>
      <c r="Y12" s="284">
        <f t="shared" si="2"/>
        <v>59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792</v>
      </c>
      <c r="AK12" s="287" t="s">
        <v>792</v>
      </c>
      <c r="AL12" s="284">
        <v>59</v>
      </c>
      <c r="AM12" s="287" t="s">
        <v>792</v>
      </c>
      <c r="AN12" s="287" t="s">
        <v>792</v>
      </c>
      <c r="AO12" s="284">
        <v>0</v>
      </c>
      <c r="AP12" s="287" t="s">
        <v>792</v>
      </c>
      <c r="AQ12" s="284">
        <v>0</v>
      </c>
      <c r="AR12" s="287" t="s">
        <v>792</v>
      </c>
      <c r="AS12" s="284">
        <v>0</v>
      </c>
      <c r="AT12" s="284">
        <f t="shared" si="4"/>
        <v>125</v>
      </c>
      <c r="AU12" s="284">
        <v>0</v>
      </c>
      <c r="AV12" s="284">
        <v>0</v>
      </c>
      <c r="AW12" s="284">
        <v>0</v>
      </c>
      <c r="AX12" s="284">
        <v>125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792</v>
      </c>
      <c r="BF12" s="287" t="s">
        <v>792</v>
      </c>
      <c r="BG12" s="287" t="s">
        <v>792</v>
      </c>
      <c r="BH12" s="287" t="s">
        <v>792</v>
      </c>
      <c r="BI12" s="287" t="s">
        <v>792</v>
      </c>
      <c r="BJ12" s="287" t="s">
        <v>792</v>
      </c>
      <c r="BK12" s="287" t="s">
        <v>792</v>
      </c>
      <c r="BL12" s="287" t="s">
        <v>792</v>
      </c>
      <c r="BM12" s="287" t="s">
        <v>792</v>
      </c>
      <c r="BN12" s="284">
        <v>0</v>
      </c>
      <c r="BO12" s="284">
        <f t="shared" si="6"/>
        <v>59</v>
      </c>
      <c r="BP12" s="287" t="s">
        <v>792</v>
      </c>
      <c r="BQ12" s="287" t="s">
        <v>792</v>
      </c>
      <c r="BR12" s="287" t="s">
        <v>792</v>
      </c>
      <c r="BS12" s="287" t="s">
        <v>792</v>
      </c>
      <c r="BT12" s="287" t="s">
        <v>792</v>
      </c>
      <c r="BU12" s="287" t="s">
        <v>792</v>
      </c>
      <c r="BV12" s="287" t="s">
        <v>792</v>
      </c>
      <c r="BW12" s="287" t="s">
        <v>792</v>
      </c>
      <c r="BX12" s="287" t="s">
        <v>792</v>
      </c>
      <c r="BY12" s="287" t="s">
        <v>792</v>
      </c>
      <c r="BZ12" s="284">
        <v>59</v>
      </c>
      <c r="CA12" s="287" t="s">
        <v>792</v>
      </c>
      <c r="CB12" s="287" t="s">
        <v>792</v>
      </c>
      <c r="CC12" s="287" t="s">
        <v>792</v>
      </c>
      <c r="CD12" s="287" t="s">
        <v>792</v>
      </c>
      <c r="CE12" s="287" t="s">
        <v>792</v>
      </c>
      <c r="CF12" s="287" t="s">
        <v>792</v>
      </c>
      <c r="CG12" s="287" t="s">
        <v>792</v>
      </c>
      <c r="CH12" s="287" t="s">
        <v>792</v>
      </c>
      <c r="CI12" s="284">
        <v>0</v>
      </c>
      <c r="CJ12" s="284">
        <f t="shared" si="8"/>
        <v>125</v>
      </c>
      <c r="CK12" s="287" t="s">
        <v>792</v>
      </c>
      <c r="CL12" s="287" t="s">
        <v>792</v>
      </c>
      <c r="CM12" s="287" t="s">
        <v>792</v>
      </c>
      <c r="CN12" s="287" t="s">
        <v>792</v>
      </c>
      <c r="CO12" s="287" t="s">
        <v>792</v>
      </c>
      <c r="CP12" s="287" t="s">
        <v>792</v>
      </c>
      <c r="CQ12" s="287" t="s">
        <v>792</v>
      </c>
      <c r="CR12" s="287" t="s">
        <v>792</v>
      </c>
      <c r="CS12" s="287" t="s">
        <v>792</v>
      </c>
      <c r="CT12" s="287" t="s">
        <v>792</v>
      </c>
      <c r="CU12" s="287" t="s">
        <v>792</v>
      </c>
      <c r="CV12" s="284">
        <v>125</v>
      </c>
      <c r="CW12" s="287" t="s">
        <v>792</v>
      </c>
      <c r="CX12" s="287" t="s">
        <v>792</v>
      </c>
      <c r="CY12" s="287" t="s">
        <v>792</v>
      </c>
      <c r="CZ12" s="287" t="s">
        <v>792</v>
      </c>
      <c r="DA12" s="287" t="s">
        <v>792</v>
      </c>
      <c r="DB12" s="287" t="s">
        <v>792</v>
      </c>
      <c r="DC12" s="287" t="s">
        <v>792</v>
      </c>
      <c r="DD12" s="284">
        <v>0</v>
      </c>
      <c r="DE12" s="284">
        <f t="shared" si="10"/>
        <v>85</v>
      </c>
      <c r="DF12" s="287" t="s">
        <v>792</v>
      </c>
      <c r="DG12" s="287" t="s">
        <v>792</v>
      </c>
      <c r="DH12" s="287" t="s">
        <v>792</v>
      </c>
      <c r="DI12" s="287" t="s">
        <v>792</v>
      </c>
      <c r="DJ12" s="287" t="s">
        <v>792</v>
      </c>
      <c r="DK12" s="287" t="s">
        <v>792</v>
      </c>
      <c r="DL12" s="287" t="s">
        <v>792</v>
      </c>
      <c r="DM12" s="287" t="s">
        <v>792</v>
      </c>
      <c r="DN12" s="287" t="s">
        <v>792</v>
      </c>
      <c r="DO12" s="287" t="s">
        <v>792</v>
      </c>
      <c r="DP12" s="284">
        <v>0</v>
      </c>
      <c r="DQ12" s="287" t="s">
        <v>792</v>
      </c>
      <c r="DR12" s="287" t="s">
        <v>792</v>
      </c>
      <c r="DS12" s="287" t="s">
        <v>792</v>
      </c>
      <c r="DT12" s="284">
        <v>85</v>
      </c>
      <c r="DU12" s="287" t="s">
        <v>792</v>
      </c>
      <c r="DV12" s="287" t="s">
        <v>792</v>
      </c>
      <c r="DW12" s="287" t="s">
        <v>792</v>
      </c>
      <c r="DX12" s="287" t="s">
        <v>792</v>
      </c>
      <c r="DY12" s="284">
        <v>0</v>
      </c>
      <c r="DZ12" s="284">
        <f t="shared" si="12"/>
        <v>2078</v>
      </c>
      <c r="EA12" s="284">
        <v>0</v>
      </c>
      <c r="EB12" s="287" t="s">
        <v>792</v>
      </c>
      <c r="EC12" s="287" t="s">
        <v>792</v>
      </c>
      <c r="ED12" s="284">
        <v>0</v>
      </c>
      <c r="EE12" s="287" t="s">
        <v>792</v>
      </c>
      <c r="EF12" s="287" t="s">
        <v>792</v>
      </c>
      <c r="EG12" s="287" t="s">
        <v>792</v>
      </c>
      <c r="EH12" s="284">
        <v>0</v>
      </c>
      <c r="EI12" s="284">
        <v>0</v>
      </c>
      <c r="EJ12" s="287" t="s">
        <v>792</v>
      </c>
      <c r="EK12" s="287" t="s">
        <v>792</v>
      </c>
      <c r="EL12" s="287" t="s">
        <v>792</v>
      </c>
      <c r="EM12" s="287" t="s">
        <v>792</v>
      </c>
      <c r="EN12" s="284">
        <v>0</v>
      </c>
      <c r="EO12" s="284">
        <v>2078</v>
      </c>
      <c r="EP12" s="287" t="s">
        <v>792</v>
      </c>
      <c r="EQ12" s="287" t="s">
        <v>792</v>
      </c>
      <c r="ER12" s="287" t="s">
        <v>792</v>
      </c>
      <c r="ES12" s="284">
        <v>0</v>
      </c>
      <c r="ET12" s="284">
        <v>0</v>
      </c>
      <c r="EU12" s="284">
        <f t="shared" si="14"/>
        <v>243</v>
      </c>
      <c r="EV12" s="284">
        <v>15</v>
      </c>
      <c r="EW12" s="284">
        <v>0</v>
      </c>
      <c r="EX12" s="284">
        <v>0</v>
      </c>
      <c r="EY12" s="284">
        <v>68</v>
      </c>
      <c r="EZ12" s="284">
        <v>160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792</v>
      </c>
      <c r="FI12" s="287" t="s">
        <v>792</v>
      </c>
      <c r="FJ12" s="287" t="s">
        <v>792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1497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253</v>
      </c>
      <c r="I13" s="284">
        <f t="shared" si="20"/>
        <v>0</v>
      </c>
      <c r="J13" s="284">
        <f t="shared" si="21"/>
        <v>0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2</v>
      </c>
      <c r="P13" s="284">
        <f t="shared" si="27"/>
        <v>0</v>
      </c>
      <c r="Q13" s="284">
        <f t="shared" si="28"/>
        <v>0</v>
      </c>
      <c r="R13" s="284">
        <f t="shared" si="29"/>
        <v>84</v>
      </c>
      <c r="S13" s="284">
        <f t="shared" si="30"/>
        <v>1158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0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792</v>
      </c>
      <c r="AK13" s="287" t="s">
        <v>792</v>
      </c>
      <c r="AL13" s="284">
        <v>0</v>
      </c>
      <c r="AM13" s="287" t="s">
        <v>792</v>
      </c>
      <c r="AN13" s="287" t="s">
        <v>792</v>
      </c>
      <c r="AO13" s="284">
        <v>0</v>
      </c>
      <c r="AP13" s="287" t="s">
        <v>792</v>
      </c>
      <c r="AQ13" s="284">
        <v>0</v>
      </c>
      <c r="AR13" s="287" t="s">
        <v>792</v>
      </c>
      <c r="AS13" s="284">
        <v>0</v>
      </c>
      <c r="AT13" s="284">
        <f t="shared" si="4"/>
        <v>253</v>
      </c>
      <c r="AU13" s="284">
        <v>0</v>
      </c>
      <c r="AV13" s="284">
        <v>0</v>
      </c>
      <c r="AW13" s="284">
        <v>0</v>
      </c>
      <c r="AX13" s="284">
        <v>253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792</v>
      </c>
      <c r="BF13" s="287" t="s">
        <v>792</v>
      </c>
      <c r="BG13" s="287" t="s">
        <v>792</v>
      </c>
      <c r="BH13" s="287" t="s">
        <v>792</v>
      </c>
      <c r="BI13" s="287" t="s">
        <v>792</v>
      </c>
      <c r="BJ13" s="287" t="s">
        <v>792</v>
      </c>
      <c r="BK13" s="287" t="s">
        <v>792</v>
      </c>
      <c r="BL13" s="287" t="s">
        <v>792</v>
      </c>
      <c r="BM13" s="287" t="s">
        <v>792</v>
      </c>
      <c r="BN13" s="284">
        <v>0</v>
      </c>
      <c r="BO13" s="284">
        <f t="shared" si="6"/>
        <v>2</v>
      </c>
      <c r="BP13" s="287" t="s">
        <v>792</v>
      </c>
      <c r="BQ13" s="287" t="s">
        <v>792</v>
      </c>
      <c r="BR13" s="287" t="s">
        <v>792</v>
      </c>
      <c r="BS13" s="287" t="s">
        <v>792</v>
      </c>
      <c r="BT13" s="287" t="s">
        <v>792</v>
      </c>
      <c r="BU13" s="287" t="s">
        <v>792</v>
      </c>
      <c r="BV13" s="287" t="s">
        <v>792</v>
      </c>
      <c r="BW13" s="287" t="s">
        <v>792</v>
      </c>
      <c r="BX13" s="287" t="s">
        <v>792</v>
      </c>
      <c r="BY13" s="287" t="s">
        <v>792</v>
      </c>
      <c r="BZ13" s="284">
        <v>2</v>
      </c>
      <c r="CA13" s="287" t="s">
        <v>792</v>
      </c>
      <c r="CB13" s="287" t="s">
        <v>792</v>
      </c>
      <c r="CC13" s="287" t="s">
        <v>792</v>
      </c>
      <c r="CD13" s="287" t="s">
        <v>792</v>
      </c>
      <c r="CE13" s="287" t="s">
        <v>792</v>
      </c>
      <c r="CF13" s="287" t="s">
        <v>792</v>
      </c>
      <c r="CG13" s="287" t="s">
        <v>792</v>
      </c>
      <c r="CH13" s="287" t="s">
        <v>792</v>
      </c>
      <c r="CI13" s="284">
        <v>0</v>
      </c>
      <c r="CJ13" s="284">
        <f t="shared" si="8"/>
        <v>0</v>
      </c>
      <c r="CK13" s="287" t="s">
        <v>792</v>
      </c>
      <c r="CL13" s="287" t="s">
        <v>792</v>
      </c>
      <c r="CM13" s="287" t="s">
        <v>792</v>
      </c>
      <c r="CN13" s="287" t="s">
        <v>792</v>
      </c>
      <c r="CO13" s="287" t="s">
        <v>792</v>
      </c>
      <c r="CP13" s="287" t="s">
        <v>792</v>
      </c>
      <c r="CQ13" s="287" t="s">
        <v>792</v>
      </c>
      <c r="CR13" s="287" t="s">
        <v>792</v>
      </c>
      <c r="CS13" s="287" t="s">
        <v>792</v>
      </c>
      <c r="CT13" s="287" t="s">
        <v>792</v>
      </c>
      <c r="CU13" s="287" t="s">
        <v>792</v>
      </c>
      <c r="CV13" s="284">
        <v>0</v>
      </c>
      <c r="CW13" s="287" t="s">
        <v>792</v>
      </c>
      <c r="CX13" s="287" t="s">
        <v>792</v>
      </c>
      <c r="CY13" s="287" t="s">
        <v>792</v>
      </c>
      <c r="CZ13" s="287" t="s">
        <v>792</v>
      </c>
      <c r="DA13" s="287" t="s">
        <v>792</v>
      </c>
      <c r="DB13" s="287" t="s">
        <v>792</v>
      </c>
      <c r="DC13" s="287" t="s">
        <v>792</v>
      </c>
      <c r="DD13" s="284">
        <v>0</v>
      </c>
      <c r="DE13" s="284">
        <f t="shared" si="10"/>
        <v>71</v>
      </c>
      <c r="DF13" s="287" t="s">
        <v>792</v>
      </c>
      <c r="DG13" s="287" t="s">
        <v>792</v>
      </c>
      <c r="DH13" s="287" t="s">
        <v>792</v>
      </c>
      <c r="DI13" s="287" t="s">
        <v>792</v>
      </c>
      <c r="DJ13" s="287" t="s">
        <v>792</v>
      </c>
      <c r="DK13" s="287" t="s">
        <v>792</v>
      </c>
      <c r="DL13" s="287" t="s">
        <v>792</v>
      </c>
      <c r="DM13" s="287" t="s">
        <v>792</v>
      </c>
      <c r="DN13" s="287" t="s">
        <v>792</v>
      </c>
      <c r="DO13" s="287" t="s">
        <v>792</v>
      </c>
      <c r="DP13" s="284">
        <v>0</v>
      </c>
      <c r="DQ13" s="287" t="s">
        <v>792</v>
      </c>
      <c r="DR13" s="287" t="s">
        <v>792</v>
      </c>
      <c r="DS13" s="287" t="s">
        <v>792</v>
      </c>
      <c r="DT13" s="284">
        <v>71</v>
      </c>
      <c r="DU13" s="287" t="s">
        <v>792</v>
      </c>
      <c r="DV13" s="287" t="s">
        <v>792</v>
      </c>
      <c r="DW13" s="287" t="s">
        <v>792</v>
      </c>
      <c r="DX13" s="287" t="s">
        <v>792</v>
      </c>
      <c r="DY13" s="284">
        <v>0</v>
      </c>
      <c r="DZ13" s="284">
        <f t="shared" si="12"/>
        <v>1171</v>
      </c>
      <c r="EA13" s="284">
        <v>0</v>
      </c>
      <c r="EB13" s="287" t="s">
        <v>792</v>
      </c>
      <c r="EC13" s="287" t="s">
        <v>792</v>
      </c>
      <c r="ED13" s="284">
        <v>0</v>
      </c>
      <c r="EE13" s="287" t="s">
        <v>792</v>
      </c>
      <c r="EF13" s="287" t="s">
        <v>792</v>
      </c>
      <c r="EG13" s="287" t="s">
        <v>792</v>
      </c>
      <c r="EH13" s="284">
        <v>0</v>
      </c>
      <c r="EI13" s="284">
        <v>0</v>
      </c>
      <c r="EJ13" s="287" t="s">
        <v>792</v>
      </c>
      <c r="EK13" s="287" t="s">
        <v>792</v>
      </c>
      <c r="EL13" s="287" t="s">
        <v>792</v>
      </c>
      <c r="EM13" s="287" t="s">
        <v>792</v>
      </c>
      <c r="EN13" s="284">
        <v>84</v>
      </c>
      <c r="EO13" s="284">
        <v>1087</v>
      </c>
      <c r="EP13" s="287" t="s">
        <v>792</v>
      </c>
      <c r="EQ13" s="287" t="s">
        <v>792</v>
      </c>
      <c r="ER13" s="287" t="s">
        <v>792</v>
      </c>
      <c r="ES13" s="284">
        <v>0</v>
      </c>
      <c r="ET13" s="284">
        <v>0</v>
      </c>
      <c r="EU13" s="284">
        <f t="shared" si="14"/>
        <v>0</v>
      </c>
      <c r="EV13" s="284">
        <v>0</v>
      </c>
      <c r="EW13" s="284">
        <v>0</v>
      </c>
      <c r="EX13" s="284">
        <v>0</v>
      </c>
      <c r="EY13" s="284">
        <v>0</v>
      </c>
      <c r="EZ13" s="284">
        <v>0</v>
      </c>
      <c r="FA13" s="284">
        <v>0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792</v>
      </c>
      <c r="FI13" s="287" t="s">
        <v>792</v>
      </c>
      <c r="FJ13" s="287" t="s">
        <v>792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4385</v>
      </c>
      <c r="E14" s="284">
        <f t="shared" si="1"/>
        <v>12</v>
      </c>
      <c r="F14" s="284">
        <f t="shared" si="17"/>
        <v>0</v>
      </c>
      <c r="G14" s="284">
        <f t="shared" si="18"/>
        <v>66</v>
      </c>
      <c r="H14" s="284">
        <f t="shared" si="19"/>
        <v>335</v>
      </c>
      <c r="I14" s="284">
        <f t="shared" si="20"/>
        <v>13</v>
      </c>
      <c r="J14" s="284">
        <f t="shared" si="21"/>
        <v>19</v>
      </c>
      <c r="K14" s="284">
        <f t="shared" si="22"/>
        <v>1</v>
      </c>
      <c r="L14" s="284">
        <f t="shared" si="23"/>
        <v>146</v>
      </c>
      <c r="M14" s="284">
        <f t="shared" si="24"/>
        <v>0</v>
      </c>
      <c r="N14" s="284">
        <f t="shared" si="25"/>
        <v>0</v>
      </c>
      <c r="O14" s="284">
        <f t="shared" si="26"/>
        <v>922</v>
      </c>
      <c r="P14" s="284">
        <f t="shared" si="27"/>
        <v>180</v>
      </c>
      <c r="Q14" s="284">
        <f t="shared" si="28"/>
        <v>4</v>
      </c>
      <c r="R14" s="284">
        <f t="shared" si="29"/>
        <v>842</v>
      </c>
      <c r="S14" s="284">
        <f t="shared" si="30"/>
        <v>1776</v>
      </c>
      <c r="T14" s="284">
        <f t="shared" si="31"/>
        <v>51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18</v>
      </c>
      <c r="Y14" s="284">
        <f t="shared" si="2"/>
        <v>55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792</v>
      </c>
      <c r="AK14" s="287" t="s">
        <v>792</v>
      </c>
      <c r="AL14" s="284">
        <v>4</v>
      </c>
      <c r="AM14" s="287" t="s">
        <v>792</v>
      </c>
      <c r="AN14" s="287" t="s">
        <v>792</v>
      </c>
      <c r="AO14" s="284">
        <v>51</v>
      </c>
      <c r="AP14" s="287" t="s">
        <v>792</v>
      </c>
      <c r="AQ14" s="284">
        <v>0</v>
      </c>
      <c r="AR14" s="287" t="s">
        <v>792</v>
      </c>
      <c r="AS14" s="284">
        <v>0</v>
      </c>
      <c r="AT14" s="284">
        <f t="shared" si="4"/>
        <v>282</v>
      </c>
      <c r="AU14" s="284">
        <v>0</v>
      </c>
      <c r="AV14" s="284">
        <v>0</v>
      </c>
      <c r="AW14" s="284">
        <v>0</v>
      </c>
      <c r="AX14" s="284">
        <v>269</v>
      </c>
      <c r="AY14" s="284">
        <v>13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792</v>
      </c>
      <c r="BF14" s="287" t="s">
        <v>792</v>
      </c>
      <c r="BG14" s="287" t="s">
        <v>792</v>
      </c>
      <c r="BH14" s="287" t="s">
        <v>792</v>
      </c>
      <c r="BI14" s="287" t="s">
        <v>792</v>
      </c>
      <c r="BJ14" s="287" t="s">
        <v>792</v>
      </c>
      <c r="BK14" s="287" t="s">
        <v>792</v>
      </c>
      <c r="BL14" s="287" t="s">
        <v>792</v>
      </c>
      <c r="BM14" s="287" t="s">
        <v>792</v>
      </c>
      <c r="BN14" s="284">
        <v>0</v>
      </c>
      <c r="BO14" s="284">
        <f t="shared" si="6"/>
        <v>922</v>
      </c>
      <c r="BP14" s="287" t="s">
        <v>792</v>
      </c>
      <c r="BQ14" s="287" t="s">
        <v>792</v>
      </c>
      <c r="BR14" s="287" t="s">
        <v>792</v>
      </c>
      <c r="BS14" s="287" t="s">
        <v>792</v>
      </c>
      <c r="BT14" s="287" t="s">
        <v>792</v>
      </c>
      <c r="BU14" s="287" t="s">
        <v>792</v>
      </c>
      <c r="BV14" s="287" t="s">
        <v>792</v>
      </c>
      <c r="BW14" s="287" t="s">
        <v>792</v>
      </c>
      <c r="BX14" s="287" t="s">
        <v>792</v>
      </c>
      <c r="BY14" s="287" t="s">
        <v>792</v>
      </c>
      <c r="BZ14" s="284">
        <v>922</v>
      </c>
      <c r="CA14" s="287" t="s">
        <v>792</v>
      </c>
      <c r="CB14" s="287" t="s">
        <v>792</v>
      </c>
      <c r="CC14" s="287" t="s">
        <v>792</v>
      </c>
      <c r="CD14" s="287" t="s">
        <v>792</v>
      </c>
      <c r="CE14" s="287" t="s">
        <v>792</v>
      </c>
      <c r="CF14" s="287" t="s">
        <v>792</v>
      </c>
      <c r="CG14" s="287" t="s">
        <v>792</v>
      </c>
      <c r="CH14" s="287" t="s">
        <v>792</v>
      </c>
      <c r="CI14" s="284">
        <v>0</v>
      </c>
      <c r="CJ14" s="284">
        <f t="shared" si="8"/>
        <v>180</v>
      </c>
      <c r="CK14" s="287" t="s">
        <v>792</v>
      </c>
      <c r="CL14" s="287" t="s">
        <v>792</v>
      </c>
      <c r="CM14" s="287" t="s">
        <v>792</v>
      </c>
      <c r="CN14" s="287" t="s">
        <v>792</v>
      </c>
      <c r="CO14" s="287" t="s">
        <v>792</v>
      </c>
      <c r="CP14" s="287" t="s">
        <v>792</v>
      </c>
      <c r="CQ14" s="287" t="s">
        <v>792</v>
      </c>
      <c r="CR14" s="287" t="s">
        <v>792</v>
      </c>
      <c r="CS14" s="287" t="s">
        <v>792</v>
      </c>
      <c r="CT14" s="287" t="s">
        <v>792</v>
      </c>
      <c r="CU14" s="287" t="s">
        <v>792</v>
      </c>
      <c r="CV14" s="284">
        <v>180</v>
      </c>
      <c r="CW14" s="287" t="s">
        <v>792</v>
      </c>
      <c r="CX14" s="287" t="s">
        <v>792</v>
      </c>
      <c r="CY14" s="287" t="s">
        <v>792</v>
      </c>
      <c r="CZ14" s="287" t="s">
        <v>792</v>
      </c>
      <c r="DA14" s="287" t="s">
        <v>792</v>
      </c>
      <c r="DB14" s="287" t="s">
        <v>792</v>
      </c>
      <c r="DC14" s="287" t="s">
        <v>792</v>
      </c>
      <c r="DD14" s="284">
        <v>0</v>
      </c>
      <c r="DE14" s="284">
        <f t="shared" si="10"/>
        <v>972</v>
      </c>
      <c r="DF14" s="287" t="s">
        <v>792</v>
      </c>
      <c r="DG14" s="287" t="s">
        <v>792</v>
      </c>
      <c r="DH14" s="287" t="s">
        <v>792</v>
      </c>
      <c r="DI14" s="287" t="s">
        <v>792</v>
      </c>
      <c r="DJ14" s="287" t="s">
        <v>792</v>
      </c>
      <c r="DK14" s="287" t="s">
        <v>792</v>
      </c>
      <c r="DL14" s="287" t="s">
        <v>792</v>
      </c>
      <c r="DM14" s="287" t="s">
        <v>792</v>
      </c>
      <c r="DN14" s="287" t="s">
        <v>792</v>
      </c>
      <c r="DO14" s="287" t="s">
        <v>792</v>
      </c>
      <c r="DP14" s="284">
        <v>0</v>
      </c>
      <c r="DQ14" s="287" t="s">
        <v>792</v>
      </c>
      <c r="DR14" s="287" t="s">
        <v>792</v>
      </c>
      <c r="DS14" s="287" t="s">
        <v>792</v>
      </c>
      <c r="DT14" s="284">
        <v>972</v>
      </c>
      <c r="DU14" s="287" t="s">
        <v>792</v>
      </c>
      <c r="DV14" s="287" t="s">
        <v>792</v>
      </c>
      <c r="DW14" s="287" t="s">
        <v>792</v>
      </c>
      <c r="DX14" s="287" t="s">
        <v>792</v>
      </c>
      <c r="DY14" s="284">
        <v>0</v>
      </c>
      <c r="DZ14" s="284">
        <f t="shared" si="12"/>
        <v>1646</v>
      </c>
      <c r="EA14" s="284">
        <v>0</v>
      </c>
      <c r="EB14" s="287" t="s">
        <v>792</v>
      </c>
      <c r="EC14" s="287" t="s">
        <v>792</v>
      </c>
      <c r="ED14" s="284">
        <v>0</v>
      </c>
      <c r="EE14" s="287" t="s">
        <v>792</v>
      </c>
      <c r="EF14" s="287" t="s">
        <v>792</v>
      </c>
      <c r="EG14" s="287" t="s">
        <v>792</v>
      </c>
      <c r="EH14" s="284">
        <v>0</v>
      </c>
      <c r="EI14" s="284">
        <v>0</v>
      </c>
      <c r="EJ14" s="287" t="s">
        <v>792</v>
      </c>
      <c r="EK14" s="287" t="s">
        <v>792</v>
      </c>
      <c r="EL14" s="287" t="s">
        <v>792</v>
      </c>
      <c r="EM14" s="287" t="s">
        <v>792</v>
      </c>
      <c r="EN14" s="284">
        <v>842</v>
      </c>
      <c r="EO14" s="284">
        <v>804</v>
      </c>
      <c r="EP14" s="287" t="s">
        <v>792</v>
      </c>
      <c r="EQ14" s="287" t="s">
        <v>792</v>
      </c>
      <c r="ER14" s="287" t="s">
        <v>792</v>
      </c>
      <c r="ES14" s="284">
        <v>0</v>
      </c>
      <c r="ET14" s="284">
        <v>0</v>
      </c>
      <c r="EU14" s="284">
        <f t="shared" si="14"/>
        <v>328</v>
      </c>
      <c r="EV14" s="284">
        <v>12</v>
      </c>
      <c r="EW14" s="284">
        <v>0</v>
      </c>
      <c r="EX14" s="284">
        <v>66</v>
      </c>
      <c r="EY14" s="284">
        <v>66</v>
      </c>
      <c r="EZ14" s="284">
        <v>0</v>
      </c>
      <c r="FA14" s="284">
        <v>19</v>
      </c>
      <c r="FB14" s="284">
        <v>1</v>
      </c>
      <c r="FC14" s="284">
        <v>146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792</v>
      </c>
      <c r="FI14" s="287" t="s">
        <v>792</v>
      </c>
      <c r="FJ14" s="287" t="s">
        <v>792</v>
      </c>
      <c r="FK14" s="284">
        <v>0</v>
      </c>
      <c r="FL14" s="284">
        <v>0</v>
      </c>
      <c r="FM14" s="284">
        <v>0</v>
      </c>
      <c r="FN14" s="284">
        <v>0</v>
      </c>
      <c r="FO14" s="284">
        <v>18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906</v>
      </c>
      <c r="E15" s="284">
        <f t="shared" si="1"/>
        <v>18</v>
      </c>
      <c r="F15" s="284">
        <f t="shared" si="17"/>
        <v>6</v>
      </c>
      <c r="G15" s="284">
        <f t="shared" si="18"/>
        <v>43</v>
      </c>
      <c r="H15" s="284">
        <f t="shared" si="19"/>
        <v>225</v>
      </c>
      <c r="I15" s="284">
        <f t="shared" si="20"/>
        <v>0</v>
      </c>
      <c r="J15" s="284">
        <f t="shared" si="21"/>
        <v>32</v>
      </c>
      <c r="K15" s="284">
        <f t="shared" si="22"/>
        <v>0</v>
      </c>
      <c r="L15" s="284">
        <f t="shared" si="23"/>
        <v>143</v>
      </c>
      <c r="M15" s="284">
        <f t="shared" si="24"/>
        <v>0</v>
      </c>
      <c r="N15" s="284">
        <f t="shared" si="25"/>
        <v>0</v>
      </c>
      <c r="O15" s="284">
        <f t="shared" si="26"/>
        <v>338</v>
      </c>
      <c r="P15" s="284">
        <f t="shared" si="27"/>
        <v>0</v>
      </c>
      <c r="Q15" s="284">
        <f t="shared" si="28"/>
        <v>0</v>
      </c>
      <c r="R15" s="284">
        <f t="shared" si="29"/>
        <v>76</v>
      </c>
      <c r="S15" s="284">
        <f t="shared" si="30"/>
        <v>25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792</v>
      </c>
      <c r="AK15" s="287" t="s">
        <v>792</v>
      </c>
      <c r="AL15" s="284">
        <v>0</v>
      </c>
      <c r="AM15" s="287" t="s">
        <v>792</v>
      </c>
      <c r="AN15" s="287" t="s">
        <v>792</v>
      </c>
      <c r="AO15" s="284">
        <v>0</v>
      </c>
      <c r="AP15" s="287" t="s">
        <v>792</v>
      </c>
      <c r="AQ15" s="284">
        <v>0</v>
      </c>
      <c r="AR15" s="287" t="s">
        <v>792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792</v>
      </c>
      <c r="BF15" s="287" t="s">
        <v>792</v>
      </c>
      <c r="BG15" s="287" t="s">
        <v>792</v>
      </c>
      <c r="BH15" s="287" t="s">
        <v>792</v>
      </c>
      <c r="BI15" s="287" t="s">
        <v>792</v>
      </c>
      <c r="BJ15" s="287" t="s">
        <v>792</v>
      </c>
      <c r="BK15" s="287" t="s">
        <v>792</v>
      </c>
      <c r="BL15" s="287" t="s">
        <v>792</v>
      </c>
      <c r="BM15" s="287" t="s">
        <v>792</v>
      </c>
      <c r="BN15" s="284">
        <v>0</v>
      </c>
      <c r="BO15" s="284">
        <f t="shared" si="6"/>
        <v>338</v>
      </c>
      <c r="BP15" s="287" t="s">
        <v>792</v>
      </c>
      <c r="BQ15" s="287" t="s">
        <v>792</v>
      </c>
      <c r="BR15" s="287" t="s">
        <v>792</v>
      </c>
      <c r="BS15" s="287" t="s">
        <v>792</v>
      </c>
      <c r="BT15" s="287" t="s">
        <v>792</v>
      </c>
      <c r="BU15" s="287" t="s">
        <v>792</v>
      </c>
      <c r="BV15" s="287" t="s">
        <v>792</v>
      </c>
      <c r="BW15" s="287" t="s">
        <v>792</v>
      </c>
      <c r="BX15" s="287" t="s">
        <v>792</v>
      </c>
      <c r="BY15" s="287" t="s">
        <v>792</v>
      </c>
      <c r="BZ15" s="284">
        <v>338</v>
      </c>
      <c r="CA15" s="287" t="s">
        <v>792</v>
      </c>
      <c r="CB15" s="287" t="s">
        <v>792</v>
      </c>
      <c r="CC15" s="287" t="s">
        <v>792</v>
      </c>
      <c r="CD15" s="287" t="s">
        <v>792</v>
      </c>
      <c r="CE15" s="287" t="s">
        <v>792</v>
      </c>
      <c r="CF15" s="287" t="s">
        <v>792</v>
      </c>
      <c r="CG15" s="287" t="s">
        <v>792</v>
      </c>
      <c r="CH15" s="287" t="s">
        <v>792</v>
      </c>
      <c r="CI15" s="284">
        <v>0</v>
      </c>
      <c r="CJ15" s="284">
        <f t="shared" si="8"/>
        <v>0</v>
      </c>
      <c r="CK15" s="287" t="s">
        <v>792</v>
      </c>
      <c r="CL15" s="287" t="s">
        <v>792</v>
      </c>
      <c r="CM15" s="287" t="s">
        <v>792</v>
      </c>
      <c r="CN15" s="287" t="s">
        <v>792</v>
      </c>
      <c r="CO15" s="287" t="s">
        <v>792</v>
      </c>
      <c r="CP15" s="287" t="s">
        <v>792</v>
      </c>
      <c r="CQ15" s="287" t="s">
        <v>792</v>
      </c>
      <c r="CR15" s="287" t="s">
        <v>792</v>
      </c>
      <c r="CS15" s="287" t="s">
        <v>792</v>
      </c>
      <c r="CT15" s="287" t="s">
        <v>792</v>
      </c>
      <c r="CU15" s="287" t="s">
        <v>792</v>
      </c>
      <c r="CV15" s="284">
        <v>0</v>
      </c>
      <c r="CW15" s="287" t="s">
        <v>792</v>
      </c>
      <c r="CX15" s="287" t="s">
        <v>792</v>
      </c>
      <c r="CY15" s="287" t="s">
        <v>792</v>
      </c>
      <c r="CZ15" s="287" t="s">
        <v>792</v>
      </c>
      <c r="DA15" s="287" t="s">
        <v>792</v>
      </c>
      <c r="DB15" s="287" t="s">
        <v>792</v>
      </c>
      <c r="DC15" s="287" t="s">
        <v>792</v>
      </c>
      <c r="DD15" s="284">
        <v>0</v>
      </c>
      <c r="DE15" s="284">
        <f t="shared" si="10"/>
        <v>0</v>
      </c>
      <c r="DF15" s="287" t="s">
        <v>792</v>
      </c>
      <c r="DG15" s="287" t="s">
        <v>792</v>
      </c>
      <c r="DH15" s="287" t="s">
        <v>792</v>
      </c>
      <c r="DI15" s="287" t="s">
        <v>792</v>
      </c>
      <c r="DJ15" s="287" t="s">
        <v>792</v>
      </c>
      <c r="DK15" s="287" t="s">
        <v>792</v>
      </c>
      <c r="DL15" s="287" t="s">
        <v>792</v>
      </c>
      <c r="DM15" s="287" t="s">
        <v>792</v>
      </c>
      <c r="DN15" s="287" t="s">
        <v>792</v>
      </c>
      <c r="DO15" s="287" t="s">
        <v>792</v>
      </c>
      <c r="DP15" s="284">
        <v>0</v>
      </c>
      <c r="DQ15" s="287" t="s">
        <v>792</v>
      </c>
      <c r="DR15" s="287" t="s">
        <v>792</v>
      </c>
      <c r="DS15" s="287" t="s">
        <v>792</v>
      </c>
      <c r="DT15" s="284">
        <v>0</v>
      </c>
      <c r="DU15" s="287" t="s">
        <v>792</v>
      </c>
      <c r="DV15" s="287" t="s">
        <v>792</v>
      </c>
      <c r="DW15" s="287" t="s">
        <v>792</v>
      </c>
      <c r="DX15" s="287" t="s">
        <v>792</v>
      </c>
      <c r="DY15" s="284">
        <v>0</v>
      </c>
      <c r="DZ15" s="284">
        <f t="shared" si="12"/>
        <v>101</v>
      </c>
      <c r="EA15" s="284">
        <v>0</v>
      </c>
      <c r="EB15" s="287" t="s">
        <v>792</v>
      </c>
      <c r="EC15" s="287" t="s">
        <v>792</v>
      </c>
      <c r="ED15" s="284">
        <v>0</v>
      </c>
      <c r="EE15" s="287" t="s">
        <v>792</v>
      </c>
      <c r="EF15" s="287" t="s">
        <v>792</v>
      </c>
      <c r="EG15" s="287" t="s">
        <v>792</v>
      </c>
      <c r="EH15" s="284">
        <v>0</v>
      </c>
      <c r="EI15" s="284">
        <v>0</v>
      </c>
      <c r="EJ15" s="287" t="s">
        <v>792</v>
      </c>
      <c r="EK15" s="287" t="s">
        <v>792</v>
      </c>
      <c r="EL15" s="287" t="s">
        <v>792</v>
      </c>
      <c r="EM15" s="287" t="s">
        <v>792</v>
      </c>
      <c r="EN15" s="284">
        <v>76</v>
      </c>
      <c r="EO15" s="284">
        <v>25</v>
      </c>
      <c r="EP15" s="287" t="s">
        <v>792</v>
      </c>
      <c r="EQ15" s="287" t="s">
        <v>792</v>
      </c>
      <c r="ER15" s="287" t="s">
        <v>792</v>
      </c>
      <c r="ES15" s="284">
        <v>0</v>
      </c>
      <c r="ET15" s="284">
        <v>0</v>
      </c>
      <c r="EU15" s="284">
        <f t="shared" si="14"/>
        <v>467</v>
      </c>
      <c r="EV15" s="284">
        <v>18</v>
      </c>
      <c r="EW15" s="284">
        <v>6</v>
      </c>
      <c r="EX15" s="284">
        <v>43</v>
      </c>
      <c r="EY15" s="284">
        <v>225</v>
      </c>
      <c r="EZ15" s="284">
        <v>0</v>
      </c>
      <c r="FA15" s="284">
        <v>32</v>
      </c>
      <c r="FB15" s="284">
        <v>0</v>
      </c>
      <c r="FC15" s="284">
        <v>143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792</v>
      </c>
      <c r="FI15" s="287" t="s">
        <v>792</v>
      </c>
      <c r="FJ15" s="287" t="s">
        <v>792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4844</v>
      </c>
      <c r="E16" s="284">
        <f t="shared" si="1"/>
        <v>4</v>
      </c>
      <c r="F16" s="284">
        <f t="shared" si="17"/>
        <v>0</v>
      </c>
      <c r="G16" s="284">
        <f t="shared" si="18"/>
        <v>38</v>
      </c>
      <c r="H16" s="284">
        <f t="shared" si="19"/>
        <v>419</v>
      </c>
      <c r="I16" s="284">
        <f t="shared" si="20"/>
        <v>7</v>
      </c>
      <c r="J16" s="284">
        <f t="shared" si="21"/>
        <v>18</v>
      </c>
      <c r="K16" s="284">
        <f t="shared" si="22"/>
        <v>1</v>
      </c>
      <c r="L16" s="284">
        <f t="shared" si="23"/>
        <v>60</v>
      </c>
      <c r="M16" s="284">
        <f t="shared" si="24"/>
        <v>4</v>
      </c>
      <c r="N16" s="284">
        <f t="shared" si="25"/>
        <v>1</v>
      </c>
      <c r="O16" s="284">
        <f t="shared" si="26"/>
        <v>574</v>
      </c>
      <c r="P16" s="284">
        <f t="shared" si="27"/>
        <v>143</v>
      </c>
      <c r="Q16" s="284">
        <f t="shared" si="28"/>
        <v>9</v>
      </c>
      <c r="R16" s="284">
        <f t="shared" si="29"/>
        <v>115</v>
      </c>
      <c r="S16" s="284">
        <f t="shared" si="30"/>
        <v>3329</v>
      </c>
      <c r="T16" s="284">
        <f t="shared" si="31"/>
        <v>116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6</v>
      </c>
      <c r="Y16" s="284">
        <f t="shared" si="2"/>
        <v>125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792</v>
      </c>
      <c r="AK16" s="287" t="s">
        <v>792</v>
      </c>
      <c r="AL16" s="284">
        <v>9</v>
      </c>
      <c r="AM16" s="287" t="s">
        <v>792</v>
      </c>
      <c r="AN16" s="287" t="s">
        <v>792</v>
      </c>
      <c r="AO16" s="284">
        <v>116</v>
      </c>
      <c r="AP16" s="287" t="s">
        <v>792</v>
      </c>
      <c r="AQ16" s="284">
        <v>0</v>
      </c>
      <c r="AR16" s="287" t="s">
        <v>792</v>
      </c>
      <c r="AS16" s="284">
        <v>0</v>
      </c>
      <c r="AT16" s="284">
        <f t="shared" si="4"/>
        <v>113</v>
      </c>
      <c r="AU16" s="284">
        <v>0</v>
      </c>
      <c r="AV16" s="284">
        <v>0</v>
      </c>
      <c r="AW16" s="284">
        <v>0</v>
      </c>
      <c r="AX16" s="284">
        <v>110</v>
      </c>
      <c r="AY16" s="284">
        <v>3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792</v>
      </c>
      <c r="BF16" s="287" t="s">
        <v>792</v>
      </c>
      <c r="BG16" s="287" t="s">
        <v>792</v>
      </c>
      <c r="BH16" s="287" t="s">
        <v>792</v>
      </c>
      <c r="BI16" s="287" t="s">
        <v>792</v>
      </c>
      <c r="BJ16" s="287" t="s">
        <v>792</v>
      </c>
      <c r="BK16" s="287" t="s">
        <v>792</v>
      </c>
      <c r="BL16" s="287" t="s">
        <v>792</v>
      </c>
      <c r="BM16" s="287" t="s">
        <v>792</v>
      </c>
      <c r="BN16" s="284">
        <v>0</v>
      </c>
      <c r="BO16" s="284">
        <f t="shared" si="6"/>
        <v>574</v>
      </c>
      <c r="BP16" s="287" t="s">
        <v>792</v>
      </c>
      <c r="BQ16" s="287" t="s">
        <v>792</v>
      </c>
      <c r="BR16" s="287" t="s">
        <v>792</v>
      </c>
      <c r="BS16" s="287" t="s">
        <v>792</v>
      </c>
      <c r="BT16" s="287" t="s">
        <v>792</v>
      </c>
      <c r="BU16" s="287" t="s">
        <v>792</v>
      </c>
      <c r="BV16" s="287" t="s">
        <v>792</v>
      </c>
      <c r="BW16" s="287" t="s">
        <v>792</v>
      </c>
      <c r="BX16" s="287" t="s">
        <v>792</v>
      </c>
      <c r="BY16" s="287" t="s">
        <v>792</v>
      </c>
      <c r="BZ16" s="284">
        <v>574</v>
      </c>
      <c r="CA16" s="287" t="s">
        <v>792</v>
      </c>
      <c r="CB16" s="287" t="s">
        <v>792</v>
      </c>
      <c r="CC16" s="287" t="s">
        <v>792</v>
      </c>
      <c r="CD16" s="287" t="s">
        <v>792</v>
      </c>
      <c r="CE16" s="287" t="s">
        <v>792</v>
      </c>
      <c r="CF16" s="287" t="s">
        <v>792</v>
      </c>
      <c r="CG16" s="287" t="s">
        <v>792</v>
      </c>
      <c r="CH16" s="287" t="s">
        <v>792</v>
      </c>
      <c r="CI16" s="284">
        <v>0</v>
      </c>
      <c r="CJ16" s="284">
        <f t="shared" si="8"/>
        <v>143</v>
      </c>
      <c r="CK16" s="287" t="s">
        <v>792</v>
      </c>
      <c r="CL16" s="287" t="s">
        <v>792</v>
      </c>
      <c r="CM16" s="287" t="s">
        <v>792</v>
      </c>
      <c r="CN16" s="287" t="s">
        <v>792</v>
      </c>
      <c r="CO16" s="287" t="s">
        <v>792</v>
      </c>
      <c r="CP16" s="287" t="s">
        <v>792</v>
      </c>
      <c r="CQ16" s="287" t="s">
        <v>792</v>
      </c>
      <c r="CR16" s="287" t="s">
        <v>792</v>
      </c>
      <c r="CS16" s="287" t="s">
        <v>792</v>
      </c>
      <c r="CT16" s="287" t="s">
        <v>792</v>
      </c>
      <c r="CU16" s="287" t="s">
        <v>792</v>
      </c>
      <c r="CV16" s="284">
        <v>143</v>
      </c>
      <c r="CW16" s="287" t="s">
        <v>792</v>
      </c>
      <c r="CX16" s="287" t="s">
        <v>792</v>
      </c>
      <c r="CY16" s="287" t="s">
        <v>792</v>
      </c>
      <c r="CZ16" s="287" t="s">
        <v>792</v>
      </c>
      <c r="DA16" s="287" t="s">
        <v>792</v>
      </c>
      <c r="DB16" s="287" t="s">
        <v>792</v>
      </c>
      <c r="DC16" s="287" t="s">
        <v>792</v>
      </c>
      <c r="DD16" s="284">
        <v>0</v>
      </c>
      <c r="DE16" s="284">
        <f t="shared" si="10"/>
        <v>0</v>
      </c>
      <c r="DF16" s="287" t="s">
        <v>792</v>
      </c>
      <c r="DG16" s="287" t="s">
        <v>792</v>
      </c>
      <c r="DH16" s="287" t="s">
        <v>792</v>
      </c>
      <c r="DI16" s="287" t="s">
        <v>792</v>
      </c>
      <c r="DJ16" s="287" t="s">
        <v>792</v>
      </c>
      <c r="DK16" s="287" t="s">
        <v>792</v>
      </c>
      <c r="DL16" s="287" t="s">
        <v>792</v>
      </c>
      <c r="DM16" s="287" t="s">
        <v>792</v>
      </c>
      <c r="DN16" s="287" t="s">
        <v>792</v>
      </c>
      <c r="DO16" s="287" t="s">
        <v>792</v>
      </c>
      <c r="DP16" s="284">
        <v>0</v>
      </c>
      <c r="DQ16" s="287" t="s">
        <v>792</v>
      </c>
      <c r="DR16" s="287" t="s">
        <v>792</v>
      </c>
      <c r="DS16" s="287" t="s">
        <v>792</v>
      </c>
      <c r="DT16" s="284">
        <v>0</v>
      </c>
      <c r="DU16" s="287" t="s">
        <v>792</v>
      </c>
      <c r="DV16" s="287" t="s">
        <v>792</v>
      </c>
      <c r="DW16" s="287" t="s">
        <v>792</v>
      </c>
      <c r="DX16" s="287" t="s">
        <v>792</v>
      </c>
      <c r="DY16" s="284">
        <v>0</v>
      </c>
      <c r="DZ16" s="284">
        <f t="shared" si="12"/>
        <v>3444</v>
      </c>
      <c r="EA16" s="284">
        <v>0</v>
      </c>
      <c r="EB16" s="287" t="s">
        <v>792</v>
      </c>
      <c r="EC16" s="287" t="s">
        <v>792</v>
      </c>
      <c r="ED16" s="284">
        <v>0</v>
      </c>
      <c r="EE16" s="287" t="s">
        <v>792</v>
      </c>
      <c r="EF16" s="287" t="s">
        <v>792</v>
      </c>
      <c r="EG16" s="287" t="s">
        <v>792</v>
      </c>
      <c r="EH16" s="284">
        <v>0</v>
      </c>
      <c r="EI16" s="284">
        <v>0</v>
      </c>
      <c r="EJ16" s="287" t="s">
        <v>792</v>
      </c>
      <c r="EK16" s="287" t="s">
        <v>792</v>
      </c>
      <c r="EL16" s="287" t="s">
        <v>792</v>
      </c>
      <c r="EM16" s="287" t="s">
        <v>792</v>
      </c>
      <c r="EN16" s="284">
        <v>115</v>
      </c>
      <c r="EO16" s="284">
        <v>3329</v>
      </c>
      <c r="EP16" s="287" t="s">
        <v>792</v>
      </c>
      <c r="EQ16" s="287" t="s">
        <v>792</v>
      </c>
      <c r="ER16" s="287" t="s">
        <v>792</v>
      </c>
      <c r="ES16" s="284">
        <v>0</v>
      </c>
      <c r="ET16" s="284">
        <v>0</v>
      </c>
      <c r="EU16" s="284">
        <f t="shared" si="14"/>
        <v>445</v>
      </c>
      <c r="EV16" s="284">
        <v>4</v>
      </c>
      <c r="EW16" s="284">
        <v>0</v>
      </c>
      <c r="EX16" s="284">
        <v>38</v>
      </c>
      <c r="EY16" s="284">
        <v>309</v>
      </c>
      <c r="EZ16" s="284">
        <v>4</v>
      </c>
      <c r="FA16" s="284">
        <v>18</v>
      </c>
      <c r="FB16" s="284">
        <v>1</v>
      </c>
      <c r="FC16" s="284">
        <v>60</v>
      </c>
      <c r="FD16" s="284">
        <v>4</v>
      </c>
      <c r="FE16" s="284">
        <v>1</v>
      </c>
      <c r="FF16" s="284">
        <v>0</v>
      </c>
      <c r="FG16" s="284">
        <v>0</v>
      </c>
      <c r="FH16" s="287" t="s">
        <v>792</v>
      </c>
      <c r="FI16" s="287" t="s">
        <v>792</v>
      </c>
      <c r="FJ16" s="287" t="s">
        <v>792</v>
      </c>
      <c r="FK16" s="284">
        <v>0</v>
      </c>
      <c r="FL16" s="284">
        <v>0</v>
      </c>
      <c r="FM16" s="284">
        <v>0</v>
      </c>
      <c r="FN16" s="284">
        <v>0</v>
      </c>
      <c r="FO16" s="284">
        <v>6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6070</v>
      </c>
      <c r="E17" s="284">
        <f t="shared" si="1"/>
        <v>16</v>
      </c>
      <c r="F17" s="284">
        <f t="shared" si="17"/>
        <v>15</v>
      </c>
      <c r="G17" s="284">
        <f t="shared" si="18"/>
        <v>152</v>
      </c>
      <c r="H17" s="284">
        <f t="shared" si="19"/>
        <v>697</v>
      </c>
      <c r="I17" s="284">
        <f t="shared" si="20"/>
        <v>277</v>
      </c>
      <c r="J17" s="284">
        <f t="shared" si="21"/>
        <v>133</v>
      </c>
      <c r="K17" s="284">
        <f t="shared" si="22"/>
        <v>25</v>
      </c>
      <c r="L17" s="284">
        <f t="shared" si="23"/>
        <v>366</v>
      </c>
      <c r="M17" s="284">
        <f t="shared" si="24"/>
        <v>0</v>
      </c>
      <c r="N17" s="284">
        <f t="shared" si="25"/>
        <v>0</v>
      </c>
      <c r="O17" s="284">
        <f t="shared" si="26"/>
        <v>3914</v>
      </c>
      <c r="P17" s="284">
        <f t="shared" si="27"/>
        <v>385</v>
      </c>
      <c r="Q17" s="284">
        <f t="shared" si="28"/>
        <v>0</v>
      </c>
      <c r="R17" s="284">
        <f t="shared" si="29"/>
        <v>14</v>
      </c>
      <c r="S17" s="284">
        <f t="shared" si="30"/>
        <v>76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31</v>
      </c>
      <c r="Z17" s="284">
        <v>0</v>
      </c>
      <c r="AA17" s="284">
        <v>0</v>
      </c>
      <c r="AB17" s="284">
        <v>0</v>
      </c>
      <c r="AC17" s="284">
        <v>31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792</v>
      </c>
      <c r="AK17" s="287" t="s">
        <v>792</v>
      </c>
      <c r="AL17" s="284">
        <v>0</v>
      </c>
      <c r="AM17" s="287" t="s">
        <v>792</v>
      </c>
      <c r="AN17" s="287" t="s">
        <v>792</v>
      </c>
      <c r="AO17" s="284">
        <v>0</v>
      </c>
      <c r="AP17" s="287" t="s">
        <v>792</v>
      </c>
      <c r="AQ17" s="284">
        <v>0</v>
      </c>
      <c r="AR17" s="287" t="s">
        <v>792</v>
      </c>
      <c r="AS17" s="284">
        <v>0</v>
      </c>
      <c r="AT17" s="284">
        <f t="shared" si="4"/>
        <v>569</v>
      </c>
      <c r="AU17" s="284">
        <v>0</v>
      </c>
      <c r="AV17" s="284">
        <v>0</v>
      </c>
      <c r="AW17" s="284">
        <v>0</v>
      </c>
      <c r="AX17" s="284">
        <v>569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792</v>
      </c>
      <c r="BF17" s="287" t="s">
        <v>792</v>
      </c>
      <c r="BG17" s="287" t="s">
        <v>792</v>
      </c>
      <c r="BH17" s="287" t="s">
        <v>792</v>
      </c>
      <c r="BI17" s="287" t="s">
        <v>792</v>
      </c>
      <c r="BJ17" s="287" t="s">
        <v>792</v>
      </c>
      <c r="BK17" s="287" t="s">
        <v>792</v>
      </c>
      <c r="BL17" s="287" t="s">
        <v>792</v>
      </c>
      <c r="BM17" s="287" t="s">
        <v>792</v>
      </c>
      <c r="BN17" s="284">
        <v>0</v>
      </c>
      <c r="BO17" s="284">
        <f t="shared" si="6"/>
        <v>3914</v>
      </c>
      <c r="BP17" s="287" t="s">
        <v>792</v>
      </c>
      <c r="BQ17" s="287" t="s">
        <v>792</v>
      </c>
      <c r="BR17" s="287" t="s">
        <v>792</v>
      </c>
      <c r="BS17" s="287" t="s">
        <v>792</v>
      </c>
      <c r="BT17" s="287" t="s">
        <v>792</v>
      </c>
      <c r="BU17" s="287" t="s">
        <v>792</v>
      </c>
      <c r="BV17" s="287" t="s">
        <v>792</v>
      </c>
      <c r="BW17" s="287" t="s">
        <v>792</v>
      </c>
      <c r="BX17" s="287" t="s">
        <v>792</v>
      </c>
      <c r="BY17" s="287" t="s">
        <v>792</v>
      </c>
      <c r="BZ17" s="284">
        <v>3914</v>
      </c>
      <c r="CA17" s="287" t="s">
        <v>792</v>
      </c>
      <c r="CB17" s="287" t="s">
        <v>792</v>
      </c>
      <c r="CC17" s="287" t="s">
        <v>792</v>
      </c>
      <c r="CD17" s="287" t="s">
        <v>792</v>
      </c>
      <c r="CE17" s="287" t="s">
        <v>792</v>
      </c>
      <c r="CF17" s="287" t="s">
        <v>792</v>
      </c>
      <c r="CG17" s="287" t="s">
        <v>792</v>
      </c>
      <c r="CH17" s="287" t="s">
        <v>792</v>
      </c>
      <c r="CI17" s="284">
        <v>0</v>
      </c>
      <c r="CJ17" s="284">
        <f t="shared" si="8"/>
        <v>385</v>
      </c>
      <c r="CK17" s="287" t="s">
        <v>792</v>
      </c>
      <c r="CL17" s="287" t="s">
        <v>792</v>
      </c>
      <c r="CM17" s="287" t="s">
        <v>792</v>
      </c>
      <c r="CN17" s="287" t="s">
        <v>792</v>
      </c>
      <c r="CO17" s="287" t="s">
        <v>792</v>
      </c>
      <c r="CP17" s="287" t="s">
        <v>792</v>
      </c>
      <c r="CQ17" s="287" t="s">
        <v>792</v>
      </c>
      <c r="CR17" s="287" t="s">
        <v>792</v>
      </c>
      <c r="CS17" s="287" t="s">
        <v>792</v>
      </c>
      <c r="CT17" s="287" t="s">
        <v>792</v>
      </c>
      <c r="CU17" s="287" t="s">
        <v>792</v>
      </c>
      <c r="CV17" s="284">
        <v>385</v>
      </c>
      <c r="CW17" s="287" t="s">
        <v>792</v>
      </c>
      <c r="CX17" s="287" t="s">
        <v>792</v>
      </c>
      <c r="CY17" s="287" t="s">
        <v>792</v>
      </c>
      <c r="CZ17" s="287" t="s">
        <v>792</v>
      </c>
      <c r="DA17" s="287" t="s">
        <v>792</v>
      </c>
      <c r="DB17" s="287" t="s">
        <v>792</v>
      </c>
      <c r="DC17" s="287" t="s">
        <v>792</v>
      </c>
      <c r="DD17" s="284">
        <v>0</v>
      </c>
      <c r="DE17" s="284">
        <f t="shared" si="10"/>
        <v>0</v>
      </c>
      <c r="DF17" s="287" t="s">
        <v>792</v>
      </c>
      <c r="DG17" s="287" t="s">
        <v>792</v>
      </c>
      <c r="DH17" s="287" t="s">
        <v>792</v>
      </c>
      <c r="DI17" s="287" t="s">
        <v>792</v>
      </c>
      <c r="DJ17" s="287" t="s">
        <v>792</v>
      </c>
      <c r="DK17" s="287" t="s">
        <v>792</v>
      </c>
      <c r="DL17" s="287" t="s">
        <v>792</v>
      </c>
      <c r="DM17" s="287" t="s">
        <v>792</v>
      </c>
      <c r="DN17" s="287" t="s">
        <v>792</v>
      </c>
      <c r="DO17" s="287" t="s">
        <v>792</v>
      </c>
      <c r="DP17" s="284">
        <v>0</v>
      </c>
      <c r="DQ17" s="287" t="s">
        <v>792</v>
      </c>
      <c r="DR17" s="287" t="s">
        <v>792</v>
      </c>
      <c r="DS17" s="287" t="s">
        <v>792</v>
      </c>
      <c r="DT17" s="284">
        <v>0</v>
      </c>
      <c r="DU17" s="287" t="s">
        <v>792</v>
      </c>
      <c r="DV17" s="287" t="s">
        <v>792</v>
      </c>
      <c r="DW17" s="287" t="s">
        <v>792</v>
      </c>
      <c r="DX17" s="287" t="s">
        <v>792</v>
      </c>
      <c r="DY17" s="284">
        <v>0</v>
      </c>
      <c r="DZ17" s="284">
        <f t="shared" si="12"/>
        <v>90</v>
      </c>
      <c r="EA17" s="284">
        <v>0</v>
      </c>
      <c r="EB17" s="287" t="s">
        <v>792</v>
      </c>
      <c r="EC17" s="287" t="s">
        <v>792</v>
      </c>
      <c r="ED17" s="284">
        <v>0</v>
      </c>
      <c r="EE17" s="287" t="s">
        <v>792</v>
      </c>
      <c r="EF17" s="287" t="s">
        <v>792</v>
      </c>
      <c r="EG17" s="287" t="s">
        <v>792</v>
      </c>
      <c r="EH17" s="284">
        <v>0</v>
      </c>
      <c r="EI17" s="284">
        <v>0</v>
      </c>
      <c r="EJ17" s="287" t="s">
        <v>792</v>
      </c>
      <c r="EK17" s="287" t="s">
        <v>792</v>
      </c>
      <c r="EL17" s="287" t="s">
        <v>792</v>
      </c>
      <c r="EM17" s="287" t="s">
        <v>792</v>
      </c>
      <c r="EN17" s="284">
        <v>14</v>
      </c>
      <c r="EO17" s="284">
        <v>76</v>
      </c>
      <c r="EP17" s="287" t="s">
        <v>792</v>
      </c>
      <c r="EQ17" s="287" t="s">
        <v>792</v>
      </c>
      <c r="ER17" s="287" t="s">
        <v>792</v>
      </c>
      <c r="ES17" s="284">
        <v>0</v>
      </c>
      <c r="ET17" s="284">
        <v>0</v>
      </c>
      <c r="EU17" s="284">
        <f t="shared" si="14"/>
        <v>1081</v>
      </c>
      <c r="EV17" s="284">
        <v>16</v>
      </c>
      <c r="EW17" s="284">
        <v>15</v>
      </c>
      <c r="EX17" s="284">
        <v>152</v>
      </c>
      <c r="EY17" s="284">
        <v>97</v>
      </c>
      <c r="EZ17" s="284">
        <v>277</v>
      </c>
      <c r="FA17" s="284">
        <v>133</v>
      </c>
      <c r="FB17" s="284">
        <v>25</v>
      </c>
      <c r="FC17" s="284">
        <v>366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792</v>
      </c>
      <c r="FI17" s="287" t="s">
        <v>792</v>
      </c>
      <c r="FJ17" s="287" t="s">
        <v>792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56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18</v>
      </c>
      <c r="I18" s="284">
        <f t="shared" si="20"/>
        <v>12</v>
      </c>
      <c r="J18" s="284">
        <f t="shared" si="21"/>
        <v>0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26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27</v>
      </c>
      <c r="Z18" s="284">
        <v>0</v>
      </c>
      <c r="AA18" s="284">
        <v>0</v>
      </c>
      <c r="AB18" s="284">
        <v>0</v>
      </c>
      <c r="AC18" s="284">
        <v>1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792</v>
      </c>
      <c r="AK18" s="287" t="s">
        <v>792</v>
      </c>
      <c r="AL18" s="284">
        <v>26</v>
      </c>
      <c r="AM18" s="287" t="s">
        <v>792</v>
      </c>
      <c r="AN18" s="287" t="s">
        <v>792</v>
      </c>
      <c r="AO18" s="284">
        <v>0</v>
      </c>
      <c r="AP18" s="287" t="s">
        <v>792</v>
      </c>
      <c r="AQ18" s="284">
        <v>0</v>
      </c>
      <c r="AR18" s="287" t="s">
        <v>792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792</v>
      </c>
      <c r="BF18" s="287" t="s">
        <v>792</v>
      </c>
      <c r="BG18" s="287" t="s">
        <v>792</v>
      </c>
      <c r="BH18" s="287" t="s">
        <v>792</v>
      </c>
      <c r="BI18" s="287" t="s">
        <v>792</v>
      </c>
      <c r="BJ18" s="287" t="s">
        <v>792</v>
      </c>
      <c r="BK18" s="287" t="s">
        <v>792</v>
      </c>
      <c r="BL18" s="287" t="s">
        <v>792</v>
      </c>
      <c r="BM18" s="287" t="s">
        <v>792</v>
      </c>
      <c r="BN18" s="284">
        <v>0</v>
      </c>
      <c r="BO18" s="284">
        <f t="shared" si="6"/>
        <v>0</v>
      </c>
      <c r="BP18" s="287" t="s">
        <v>792</v>
      </c>
      <c r="BQ18" s="287" t="s">
        <v>792</v>
      </c>
      <c r="BR18" s="287" t="s">
        <v>792</v>
      </c>
      <c r="BS18" s="287" t="s">
        <v>792</v>
      </c>
      <c r="BT18" s="287" t="s">
        <v>792</v>
      </c>
      <c r="BU18" s="287" t="s">
        <v>792</v>
      </c>
      <c r="BV18" s="287" t="s">
        <v>792</v>
      </c>
      <c r="BW18" s="287" t="s">
        <v>792</v>
      </c>
      <c r="BX18" s="287" t="s">
        <v>792</v>
      </c>
      <c r="BY18" s="287" t="s">
        <v>792</v>
      </c>
      <c r="BZ18" s="284">
        <v>0</v>
      </c>
      <c r="CA18" s="287" t="s">
        <v>792</v>
      </c>
      <c r="CB18" s="287" t="s">
        <v>792</v>
      </c>
      <c r="CC18" s="287" t="s">
        <v>792</v>
      </c>
      <c r="CD18" s="287" t="s">
        <v>792</v>
      </c>
      <c r="CE18" s="287" t="s">
        <v>792</v>
      </c>
      <c r="CF18" s="287" t="s">
        <v>792</v>
      </c>
      <c r="CG18" s="287" t="s">
        <v>792</v>
      </c>
      <c r="CH18" s="287" t="s">
        <v>792</v>
      </c>
      <c r="CI18" s="284">
        <v>0</v>
      </c>
      <c r="CJ18" s="284">
        <f t="shared" si="8"/>
        <v>0</v>
      </c>
      <c r="CK18" s="287" t="s">
        <v>792</v>
      </c>
      <c r="CL18" s="287" t="s">
        <v>792</v>
      </c>
      <c r="CM18" s="287" t="s">
        <v>792</v>
      </c>
      <c r="CN18" s="287" t="s">
        <v>792</v>
      </c>
      <c r="CO18" s="287" t="s">
        <v>792</v>
      </c>
      <c r="CP18" s="287" t="s">
        <v>792</v>
      </c>
      <c r="CQ18" s="287" t="s">
        <v>792</v>
      </c>
      <c r="CR18" s="287" t="s">
        <v>792</v>
      </c>
      <c r="CS18" s="287" t="s">
        <v>792</v>
      </c>
      <c r="CT18" s="287" t="s">
        <v>792</v>
      </c>
      <c r="CU18" s="287" t="s">
        <v>792</v>
      </c>
      <c r="CV18" s="284">
        <v>0</v>
      </c>
      <c r="CW18" s="287" t="s">
        <v>792</v>
      </c>
      <c r="CX18" s="287" t="s">
        <v>792</v>
      </c>
      <c r="CY18" s="287" t="s">
        <v>792</v>
      </c>
      <c r="CZ18" s="287" t="s">
        <v>792</v>
      </c>
      <c r="DA18" s="287" t="s">
        <v>792</v>
      </c>
      <c r="DB18" s="287" t="s">
        <v>792</v>
      </c>
      <c r="DC18" s="287" t="s">
        <v>792</v>
      </c>
      <c r="DD18" s="284">
        <v>0</v>
      </c>
      <c r="DE18" s="284">
        <f t="shared" si="10"/>
        <v>0</v>
      </c>
      <c r="DF18" s="287" t="s">
        <v>792</v>
      </c>
      <c r="DG18" s="287" t="s">
        <v>792</v>
      </c>
      <c r="DH18" s="287" t="s">
        <v>792</v>
      </c>
      <c r="DI18" s="287" t="s">
        <v>792</v>
      </c>
      <c r="DJ18" s="287" t="s">
        <v>792</v>
      </c>
      <c r="DK18" s="287" t="s">
        <v>792</v>
      </c>
      <c r="DL18" s="287" t="s">
        <v>792</v>
      </c>
      <c r="DM18" s="287" t="s">
        <v>792</v>
      </c>
      <c r="DN18" s="287" t="s">
        <v>792</v>
      </c>
      <c r="DO18" s="287" t="s">
        <v>792</v>
      </c>
      <c r="DP18" s="284">
        <v>0</v>
      </c>
      <c r="DQ18" s="287" t="s">
        <v>792</v>
      </c>
      <c r="DR18" s="287" t="s">
        <v>792</v>
      </c>
      <c r="DS18" s="287" t="s">
        <v>792</v>
      </c>
      <c r="DT18" s="284">
        <v>0</v>
      </c>
      <c r="DU18" s="287" t="s">
        <v>792</v>
      </c>
      <c r="DV18" s="287" t="s">
        <v>792</v>
      </c>
      <c r="DW18" s="287" t="s">
        <v>792</v>
      </c>
      <c r="DX18" s="287" t="s">
        <v>792</v>
      </c>
      <c r="DY18" s="284">
        <v>0</v>
      </c>
      <c r="DZ18" s="284">
        <f t="shared" si="12"/>
        <v>0</v>
      </c>
      <c r="EA18" s="284">
        <v>0</v>
      </c>
      <c r="EB18" s="287" t="s">
        <v>792</v>
      </c>
      <c r="EC18" s="287" t="s">
        <v>792</v>
      </c>
      <c r="ED18" s="284">
        <v>0</v>
      </c>
      <c r="EE18" s="287" t="s">
        <v>792</v>
      </c>
      <c r="EF18" s="287" t="s">
        <v>792</v>
      </c>
      <c r="EG18" s="287" t="s">
        <v>792</v>
      </c>
      <c r="EH18" s="284">
        <v>0</v>
      </c>
      <c r="EI18" s="284">
        <v>0</v>
      </c>
      <c r="EJ18" s="287" t="s">
        <v>792</v>
      </c>
      <c r="EK18" s="287" t="s">
        <v>792</v>
      </c>
      <c r="EL18" s="287" t="s">
        <v>792</v>
      </c>
      <c r="EM18" s="287" t="s">
        <v>792</v>
      </c>
      <c r="EN18" s="284">
        <v>0</v>
      </c>
      <c r="EO18" s="284">
        <v>0</v>
      </c>
      <c r="EP18" s="287" t="s">
        <v>792</v>
      </c>
      <c r="EQ18" s="287" t="s">
        <v>792</v>
      </c>
      <c r="ER18" s="287" t="s">
        <v>792</v>
      </c>
      <c r="ES18" s="284">
        <v>0</v>
      </c>
      <c r="ET18" s="284">
        <v>0</v>
      </c>
      <c r="EU18" s="284">
        <f t="shared" si="14"/>
        <v>29</v>
      </c>
      <c r="EV18" s="284">
        <v>0</v>
      </c>
      <c r="EW18" s="284">
        <v>0</v>
      </c>
      <c r="EX18" s="284">
        <v>0</v>
      </c>
      <c r="EY18" s="284">
        <v>17</v>
      </c>
      <c r="EZ18" s="284">
        <v>12</v>
      </c>
      <c r="FA18" s="284">
        <v>0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792</v>
      </c>
      <c r="FI18" s="287" t="s">
        <v>792</v>
      </c>
      <c r="FJ18" s="287" t="s">
        <v>792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665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165</v>
      </c>
      <c r="I19" s="284">
        <f t="shared" si="20"/>
        <v>98</v>
      </c>
      <c r="J19" s="284">
        <f t="shared" si="21"/>
        <v>48</v>
      </c>
      <c r="K19" s="284">
        <f t="shared" si="22"/>
        <v>5</v>
      </c>
      <c r="L19" s="284">
        <f t="shared" si="23"/>
        <v>98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35</v>
      </c>
      <c r="Q19" s="284">
        <f t="shared" si="28"/>
        <v>10</v>
      </c>
      <c r="R19" s="284">
        <f t="shared" si="29"/>
        <v>0</v>
      </c>
      <c r="S19" s="284">
        <f t="shared" si="30"/>
        <v>32</v>
      </c>
      <c r="T19" s="284">
        <f t="shared" si="31"/>
        <v>133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41</v>
      </c>
      <c r="Y19" s="284">
        <f t="shared" si="2"/>
        <v>143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792</v>
      </c>
      <c r="AK19" s="287" t="s">
        <v>792</v>
      </c>
      <c r="AL19" s="284">
        <v>10</v>
      </c>
      <c r="AM19" s="287" t="s">
        <v>792</v>
      </c>
      <c r="AN19" s="287" t="s">
        <v>792</v>
      </c>
      <c r="AO19" s="284">
        <v>133</v>
      </c>
      <c r="AP19" s="287" t="s">
        <v>792</v>
      </c>
      <c r="AQ19" s="284">
        <v>0</v>
      </c>
      <c r="AR19" s="287" t="s">
        <v>792</v>
      </c>
      <c r="AS19" s="284">
        <v>0</v>
      </c>
      <c r="AT19" s="284">
        <f t="shared" si="4"/>
        <v>87</v>
      </c>
      <c r="AU19" s="284">
        <v>0</v>
      </c>
      <c r="AV19" s="284">
        <v>0</v>
      </c>
      <c r="AW19" s="284">
        <v>0</v>
      </c>
      <c r="AX19" s="284">
        <v>87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792</v>
      </c>
      <c r="BF19" s="287" t="s">
        <v>792</v>
      </c>
      <c r="BG19" s="287" t="s">
        <v>792</v>
      </c>
      <c r="BH19" s="287" t="s">
        <v>792</v>
      </c>
      <c r="BI19" s="287" t="s">
        <v>792</v>
      </c>
      <c r="BJ19" s="287" t="s">
        <v>792</v>
      </c>
      <c r="BK19" s="287" t="s">
        <v>792</v>
      </c>
      <c r="BL19" s="287" t="s">
        <v>792</v>
      </c>
      <c r="BM19" s="287" t="s">
        <v>792</v>
      </c>
      <c r="BN19" s="284">
        <v>0</v>
      </c>
      <c r="BO19" s="284">
        <f t="shared" si="6"/>
        <v>0</v>
      </c>
      <c r="BP19" s="287" t="s">
        <v>792</v>
      </c>
      <c r="BQ19" s="287" t="s">
        <v>792</v>
      </c>
      <c r="BR19" s="287" t="s">
        <v>792</v>
      </c>
      <c r="BS19" s="287" t="s">
        <v>792</v>
      </c>
      <c r="BT19" s="287" t="s">
        <v>792</v>
      </c>
      <c r="BU19" s="287" t="s">
        <v>792</v>
      </c>
      <c r="BV19" s="287" t="s">
        <v>792</v>
      </c>
      <c r="BW19" s="287" t="s">
        <v>792</v>
      </c>
      <c r="BX19" s="287" t="s">
        <v>792</v>
      </c>
      <c r="BY19" s="287" t="s">
        <v>792</v>
      </c>
      <c r="BZ19" s="284">
        <v>0</v>
      </c>
      <c r="CA19" s="287" t="s">
        <v>792</v>
      </c>
      <c r="CB19" s="287" t="s">
        <v>792</v>
      </c>
      <c r="CC19" s="287" t="s">
        <v>792</v>
      </c>
      <c r="CD19" s="287" t="s">
        <v>792</v>
      </c>
      <c r="CE19" s="287" t="s">
        <v>792</v>
      </c>
      <c r="CF19" s="287" t="s">
        <v>792</v>
      </c>
      <c r="CG19" s="287" t="s">
        <v>792</v>
      </c>
      <c r="CH19" s="287" t="s">
        <v>792</v>
      </c>
      <c r="CI19" s="284">
        <v>0</v>
      </c>
      <c r="CJ19" s="284">
        <f t="shared" si="8"/>
        <v>35</v>
      </c>
      <c r="CK19" s="287" t="s">
        <v>792</v>
      </c>
      <c r="CL19" s="287" t="s">
        <v>792</v>
      </c>
      <c r="CM19" s="287" t="s">
        <v>792</v>
      </c>
      <c r="CN19" s="287" t="s">
        <v>792</v>
      </c>
      <c r="CO19" s="287" t="s">
        <v>792</v>
      </c>
      <c r="CP19" s="287" t="s">
        <v>792</v>
      </c>
      <c r="CQ19" s="287" t="s">
        <v>792</v>
      </c>
      <c r="CR19" s="287" t="s">
        <v>792</v>
      </c>
      <c r="CS19" s="287" t="s">
        <v>792</v>
      </c>
      <c r="CT19" s="287" t="s">
        <v>792</v>
      </c>
      <c r="CU19" s="287" t="s">
        <v>792</v>
      </c>
      <c r="CV19" s="284">
        <v>35</v>
      </c>
      <c r="CW19" s="287" t="s">
        <v>792</v>
      </c>
      <c r="CX19" s="287" t="s">
        <v>792</v>
      </c>
      <c r="CY19" s="287" t="s">
        <v>792</v>
      </c>
      <c r="CZ19" s="287" t="s">
        <v>792</v>
      </c>
      <c r="DA19" s="287" t="s">
        <v>792</v>
      </c>
      <c r="DB19" s="287" t="s">
        <v>792</v>
      </c>
      <c r="DC19" s="287" t="s">
        <v>792</v>
      </c>
      <c r="DD19" s="284">
        <v>0</v>
      </c>
      <c r="DE19" s="284">
        <f t="shared" si="10"/>
        <v>0</v>
      </c>
      <c r="DF19" s="287" t="s">
        <v>792</v>
      </c>
      <c r="DG19" s="287" t="s">
        <v>792</v>
      </c>
      <c r="DH19" s="287" t="s">
        <v>792</v>
      </c>
      <c r="DI19" s="287" t="s">
        <v>792</v>
      </c>
      <c r="DJ19" s="287" t="s">
        <v>792</v>
      </c>
      <c r="DK19" s="287" t="s">
        <v>792</v>
      </c>
      <c r="DL19" s="287" t="s">
        <v>792</v>
      </c>
      <c r="DM19" s="287" t="s">
        <v>792</v>
      </c>
      <c r="DN19" s="287" t="s">
        <v>792</v>
      </c>
      <c r="DO19" s="287" t="s">
        <v>792</v>
      </c>
      <c r="DP19" s="284">
        <v>0</v>
      </c>
      <c r="DQ19" s="287" t="s">
        <v>792</v>
      </c>
      <c r="DR19" s="287" t="s">
        <v>792</v>
      </c>
      <c r="DS19" s="287" t="s">
        <v>792</v>
      </c>
      <c r="DT19" s="284">
        <v>0</v>
      </c>
      <c r="DU19" s="287" t="s">
        <v>792</v>
      </c>
      <c r="DV19" s="287" t="s">
        <v>792</v>
      </c>
      <c r="DW19" s="287" t="s">
        <v>792</v>
      </c>
      <c r="DX19" s="287" t="s">
        <v>792</v>
      </c>
      <c r="DY19" s="284">
        <v>0</v>
      </c>
      <c r="DZ19" s="284">
        <f t="shared" si="12"/>
        <v>32</v>
      </c>
      <c r="EA19" s="284">
        <v>0</v>
      </c>
      <c r="EB19" s="287" t="s">
        <v>792</v>
      </c>
      <c r="EC19" s="287" t="s">
        <v>792</v>
      </c>
      <c r="ED19" s="284">
        <v>0</v>
      </c>
      <c r="EE19" s="287" t="s">
        <v>792</v>
      </c>
      <c r="EF19" s="287" t="s">
        <v>792</v>
      </c>
      <c r="EG19" s="287" t="s">
        <v>792</v>
      </c>
      <c r="EH19" s="284">
        <v>0</v>
      </c>
      <c r="EI19" s="284">
        <v>0</v>
      </c>
      <c r="EJ19" s="287" t="s">
        <v>792</v>
      </c>
      <c r="EK19" s="287" t="s">
        <v>792</v>
      </c>
      <c r="EL19" s="287" t="s">
        <v>792</v>
      </c>
      <c r="EM19" s="287" t="s">
        <v>792</v>
      </c>
      <c r="EN19" s="284">
        <v>0</v>
      </c>
      <c r="EO19" s="284">
        <v>32</v>
      </c>
      <c r="EP19" s="287" t="s">
        <v>792</v>
      </c>
      <c r="EQ19" s="287" t="s">
        <v>792</v>
      </c>
      <c r="ER19" s="287" t="s">
        <v>792</v>
      </c>
      <c r="ES19" s="284">
        <v>0</v>
      </c>
      <c r="ET19" s="284">
        <v>0</v>
      </c>
      <c r="EU19" s="284">
        <f t="shared" si="14"/>
        <v>368</v>
      </c>
      <c r="EV19" s="284">
        <v>0</v>
      </c>
      <c r="EW19" s="284">
        <v>0</v>
      </c>
      <c r="EX19" s="284">
        <v>0</v>
      </c>
      <c r="EY19" s="284">
        <v>78</v>
      </c>
      <c r="EZ19" s="284">
        <v>98</v>
      </c>
      <c r="FA19" s="284">
        <v>48</v>
      </c>
      <c r="FB19" s="284">
        <v>5</v>
      </c>
      <c r="FC19" s="284">
        <v>98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792</v>
      </c>
      <c r="FI19" s="287" t="s">
        <v>792</v>
      </c>
      <c r="FJ19" s="287" t="s">
        <v>792</v>
      </c>
      <c r="FK19" s="284">
        <v>0</v>
      </c>
      <c r="FL19" s="284">
        <v>0</v>
      </c>
      <c r="FM19" s="284">
        <v>0</v>
      </c>
      <c r="FN19" s="284">
        <v>0</v>
      </c>
      <c r="FO19" s="284">
        <v>41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1060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49</v>
      </c>
      <c r="I20" s="284">
        <f t="shared" si="20"/>
        <v>0</v>
      </c>
      <c r="J20" s="284">
        <f t="shared" si="21"/>
        <v>0</v>
      </c>
      <c r="K20" s="284">
        <f t="shared" si="22"/>
        <v>0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23</v>
      </c>
      <c r="P20" s="284">
        <f t="shared" si="27"/>
        <v>100</v>
      </c>
      <c r="Q20" s="284">
        <f t="shared" si="28"/>
        <v>0</v>
      </c>
      <c r="R20" s="284">
        <f t="shared" si="29"/>
        <v>0</v>
      </c>
      <c r="S20" s="284">
        <f t="shared" si="30"/>
        <v>888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792</v>
      </c>
      <c r="AK20" s="287" t="s">
        <v>792</v>
      </c>
      <c r="AL20" s="284">
        <v>0</v>
      </c>
      <c r="AM20" s="287" t="s">
        <v>792</v>
      </c>
      <c r="AN20" s="287" t="s">
        <v>792</v>
      </c>
      <c r="AO20" s="284">
        <v>0</v>
      </c>
      <c r="AP20" s="287" t="s">
        <v>792</v>
      </c>
      <c r="AQ20" s="284">
        <v>0</v>
      </c>
      <c r="AR20" s="287" t="s">
        <v>792</v>
      </c>
      <c r="AS20" s="284">
        <v>0</v>
      </c>
      <c r="AT20" s="284">
        <f t="shared" si="4"/>
        <v>49</v>
      </c>
      <c r="AU20" s="284">
        <v>0</v>
      </c>
      <c r="AV20" s="284">
        <v>0</v>
      </c>
      <c r="AW20" s="284">
        <v>0</v>
      </c>
      <c r="AX20" s="284">
        <v>49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792</v>
      </c>
      <c r="BF20" s="287" t="s">
        <v>792</v>
      </c>
      <c r="BG20" s="287" t="s">
        <v>792</v>
      </c>
      <c r="BH20" s="287" t="s">
        <v>792</v>
      </c>
      <c r="BI20" s="287" t="s">
        <v>792</v>
      </c>
      <c r="BJ20" s="287" t="s">
        <v>792</v>
      </c>
      <c r="BK20" s="287" t="s">
        <v>792</v>
      </c>
      <c r="BL20" s="287" t="s">
        <v>792</v>
      </c>
      <c r="BM20" s="287" t="s">
        <v>792</v>
      </c>
      <c r="BN20" s="284">
        <v>0</v>
      </c>
      <c r="BO20" s="284">
        <f t="shared" si="6"/>
        <v>2</v>
      </c>
      <c r="BP20" s="287" t="s">
        <v>792</v>
      </c>
      <c r="BQ20" s="287" t="s">
        <v>792</v>
      </c>
      <c r="BR20" s="287" t="s">
        <v>792</v>
      </c>
      <c r="BS20" s="287" t="s">
        <v>792</v>
      </c>
      <c r="BT20" s="287" t="s">
        <v>792</v>
      </c>
      <c r="BU20" s="287" t="s">
        <v>792</v>
      </c>
      <c r="BV20" s="287" t="s">
        <v>792</v>
      </c>
      <c r="BW20" s="287" t="s">
        <v>792</v>
      </c>
      <c r="BX20" s="287" t="s">
        <v>792</v>
      </c>
      <c r="BY20" s="287" t="s">
        <v>792</v>
      </c>
      <c r="BZ20" s="284">
        <v>2</v>
      </c>
      <c r="CA20" s="287" t="s">
        <v>792</v>
      </c>
      <c r="CB20" s="287" t="s">
        <v>792</v>
      </c>
      <c r="CC20" s="287" t="s">
        <v>792</v>
      </c>
      <c r="CD20" s="287" t="s">
        <v>792</v>
      </c>
      <c r="CE20" s="287" t="s">
        <v>792</v>
      </c>
      <c r="CF20" s="287" t="s">
        <v>792</v>
      </c>
      <c r="CG20" s="287" t="s">
        <v>792</v>
      </c>
      <c r="CH20" s="287" t="s">
        <v>792</v>
      </c>
      <c r="CI20" s="284">
        <v>0</v>
      </c>
      <c r="CJ20" s="284">
        <f t="shared" si="8"/>
        <v>100</v>
      </c>
      <c r="CK20" s="287" t="s">
        <v>792</v>
      </c>
      <c r="CL20" s="287" t="s">
        <v>792</v>
      </c>
      <c r="CM20" s="287" t="s">
        <v>792</v>
      </c>
      <c r="CN20" s="287" t="s">
        <v>792</v>
      </c>
      <c r="CO20" s="287" t="s">
        <v>792</v>
      </c>
      <c r="CP20" s="287" t="s">
        <v>792</v>
      </c>
      <c r="CQ20" s="287" t="s">
        <v>792</v>
      </c>
      <c r="CR20" s="287" t="s">
        <v>792</v>
      </c>
      <c r="CS20" s="287" t="s">
        <v>792</v>
      </c>
      <c r="CT20" s="287" t="s">
        <v>792</v>
      </c>
      <c r="CU20" s="287" t="s">
        <v>792</v>
      </c>
      <c r="CV20" s="284">
        <v>100</v>
      </c>
      <c r="CW20" s="287" t="s">
        <v>792</v>
      </c>
      <c r="CX20" s="287" t="s">
        <v>792</v>
      </c>
      <c r="CY20" s="287" t="s">
        <v>792</v>
      </c>
      <c r="CZ20" s="287" t="s">
        <v>792</v>
      </c>
      <c r="DA20" s="287" t="s">
        <v>792</v>
      </c>
      <c r="DB20" s="287" t="s">
        <v>792</v>
      </c>
      <c r="DC20" s="287" t="s">
        <v>792</v>
      </c>
      <c r="DD20" s="284">
        <v>0</v>
      </c>
      <c r="DE20" s="284">
        <f t="shared" si="10"/>
        <v>174</v>
      </c>
      <c r="DF20" s="287" t="s">
        <v>792</v>
      </c>
      <c r="DG20" s="287" t="s">
        <v>792</v>
      </c>
      <c r="DH20" s="287" t="s">
        <v>792</v>
      </c>
      <c r="DI20" s="287" t="s">
        <v>792</v>
      </c>
      <c r="DJ20" s="287" t="s">
        <v>792</v>
      </c>
      <c r="DK20" s="287" t="s">
        <v>792</v>
      </c>
      <c r="DL20" s="287" t="s">
        <v>792</v>
      </c>
      <c r="DM20" s="287" t="s">
        <v>792</v>
      </c>
      <c r="DN20" s="287" t="s">
        <v>792</v>
      </c>
      <c r="DO20" s="287" t="s">
        <v>792</v>
      </c>
      <c r="DP20" s="284">
        <v>0</v>
      </c>
      <c r="DQ20" s="287" t="s">
        <v>792</v>
      </c>
      <c r="DR20" s="287" t="s">
        <v>792</v>
      </c>
      <c r="DS20" s="287" t="s">
        <v>792</v>
      </c>
      <c r="DT20" s="284">
        <v>174</v>
      </c>
      <c r="DU20" s="287" t="s">
        <v>792</v>
      </c>
      <c r="DV20" s="287" t="s">
        <v>792</v>
      </c>
      <c r="DW20" s="287" t="s">
        <v>792</v>
      </c>
      <c r="DX20" s="287" t="s">
        <v>792</v>
      </c>
      <c r="DY20" s="284">
        <v>0</v>
      </c>
      <c r="DZ20" s="284">
        <f t="shared" si="12"/>
        <v>714</v>
      </c>
      <c r="EA20" s="284">
        <v>0</v>
      </c>
      <c r="EB20" s="287" t="s">
        <v>792</v>
      </c>
      <c r="EC20" s="287" t="s">
        <v>792</v>
      </c>
      <c r="ED20" s="284">
        <v>0</v>
      </c>
      <c r="EE20" s="287" t="s">
        <v>792</v>
      </c>
      <c r="EF20" s="287" t="s">
        <v>792</v>
      </c>
      <c r="EG20" s="287" t="s">
        <v>792</v>
      </c>
      <c r="EH20" s="284">
        <v>0</v>
      </c>
      <c r="EI20" s="284">
        <v>0</v>
      </c>
      <c r="EJ20" s="287" t="s">
        <v>792</v>
      </c>
      <c r="EK20" s="287" t="s">
        <v>792</v>
      </c>
      <c r="EL20" s="287" t="s">
        <v>792</v>
      </c>
      <c r="EM20" s="287" t="s">
        <v>792</v>
      </c>
      <c r="EN20" s="284">
        <v>0</v>
      </c>
      <c r="EO20" s="284">
        <v>714</v>
      </c>
      <c r="EP20" s="287" t="s">
        <v>792</v>
      </c>
      <c r="EQ20" s="287" t="s">
        <v>792</v>
      </c>
      <c r="ER20" s="287" t="s">
        <v>792</v>
      </c>
      <c r="ES20" s="284">
        <v>0</v>
      </c>
      <c r="ET20" s="284">
        <v>0</v>
      </c>
      <c r="EU20" s="284">
        <f t="shared" si="14"/>
        <v>21</v>
      </c>
      <c r="EV20" s="284">
        <v>0</v>
      </c>
      <c r="EW20" s="284">
        <v>0</v>
      </c>
      <c r="EX20" s="284">
        <v>0</v>
      </c>
      <c r="EY20" s="284">
        <v>0</v>
      </c>
      <c r="EZ20" s="284">
        <v>0</v>
      </c>
      <c r="FA20" s="284">
        <v>0</v>
      </c>
      <c r="FB20" s="284">
        <v>0</v>
      </c>
      <c r="FC20" s="284">
        <v>0</v>
      </c>
      <c r="FD20" s="284">
        <v>0</v>
      </c>
      <c r="FE20" s="284">
        <v>0</v>
      </c>
      <c r="FF20" s="284">
        <v>21</v>
      </c>
      <c r="FG20" s="284">
        <v>0</v>
      </c>
      <c r="FH20" s="287" t="s">
        <v>792</v>
      </c>
      <c r="FI20" s="287" t="s">
        <v>792</v>
      </c>
      <c r="FJ20" s="287" t="s">
        <v>792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775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170</v>
      </c>
      <c r="I21" s="284">
        <f t="shared" si="20"/>
        <v>0</v>
      </c>
      <c r="J21" s="284">
        <f t="shared" si="21"/>
        <v>0</v>
      </c>
      <c r="K21" s="284">
        <f t="shared" si="22"/>
        <v>0</v>
      </c>
      <c r="L21" s="284">
        <f t="shared" si="23"/>
        <v>0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83</v>
      </c>
      <c r="Q21" s="284">
        <f t="shared" si="28"/>
        <v>0</v>
      </c>
      <c r="R21" s="284">
        <f t="shared" si="29"/>
        <v>0</v>
      </c>
      <c r="S21" s="284">
        <f t="shared" si="30"/>
        <v>522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0</v>
      </c>
      <c r="Y21" s="284">
        <f t="shared" si="2"/>
        <v>7</v>
      </c>
      <c r="Z21" s="284">
        <v>0</v>
      </c>
      <c r="AA21" s="284">
        <v>0</v>
      </c>
      <c r="AB21" s="284">
        <v>0</v>
      </c>
      <c r="AC21" s="284">
        <v>7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792</v>
      </c>
      <c r="AK21" s="287" t="s">
        <v>792</v>
      </c>
      <c r="AL21" s="284">
        <v>0</v>
      </c>
      <c r="AM21" s="287" t="s">
        <v>792</v>
      </c>
      <c r="AN21" s="287" t="s">
        <v>792</v>
      </c>
      <c r="AO21" s="284">
        <v>0</v>
      </c>
      <c r="AP21" s="287" t="s">
        <v>792</v>
      </c>
      <c r="AQ21" s="284">
        <v>0</v>
      </c>
      <c r="AR21" s="287" t="s">
        <v>792</v>
      </c>
      <c r="AS21" s="284">
        <v>0</v>
      </c>
      <c r="AT21" s="284">
        <f t="shared" si="4"/>
        <v>163</v>
      </c>
      <c r="AU21" s="284">
        <v>0</v>
      </c>
      <c r="AV21" s="284">
        <v>0</v>
      </c>
      <c r="AW21" s="284">
        <v>0</v>
      </c>
      <c r="AX21" s="284">
        <v>163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792</v>
      </c>
      <c r="BF21" s="287" t="s">
        <v>792</v>
      </c>
      <c r="BG21" s="287" t="s">
        <v>792</v>
      </c>
      <c r="BH21" s="287" t="s">
        <v>792</v>
      </c>
      <c r="BI21" s="287" t="s">
        <v>792</v>
      </c>
      <c r="BJ21" s="287" t="s">
        <v>792</v>
      </c>
      <c r="BK21" s="287" t="s">
        <v>792</v>
      </c>
      <c r="BL21" s="287" t="s">
        <v>792</v>
      </c>
      <c r="BM21" s="287" t="s">
        <v>792</v>
      </c>
      <c r="BN21" s="284">
        <v>0</v>
      </c>
      <c r="BO21" s="284">
        <f t="shared" si="6"/>
        <v>0</v>
      </c>
      <c r="BP21" s="287" t="s">
        <v>792</v>
      </c>
      <c r="BQ21" s="287" t="s">
        <v>792</v>
      </c>
      <c r="BR21" s="287" t="s">
        <v>792</v>
      </c>
      <c r="BS21" s="287" t="s">
        <v>792</v>
      </c>
      <c r="BT21" s="287" t="s">
        <v>792</v>
      </c>
      <c r="BU21" s="287" t="s">
        <v>792</v>
      </c>
      <c r="BV21" s="287" t="s">
        <v>792</v>
      </c>
      <c r="BW21" s="287" t="s">
        <v>792</v>
      </c>
      <c r="BX21" s="287" t="s">
        <v>792</v>
      </c>
      <c r="BY21" s="287" t="s">
        <v>792</v>
      </c>
      <c r="BZ21" s="284">
        <v>0</v>
      </c>
      <c r="CA21" s="287" t="s">
        <v>792</v>
      </c>
      <c r="CB21" s="287" t="s">
        <v>792</v>
      </c>
      <c r="CC21" s="287" t="s">
        <v>792</v>
      </c>
      <c r="CD21" s="287" t="s">
        <v>792</v>
      </c>
      <c r="CE21" s="287" t="s">
        <v>792</v>
      </c>
      <c r="CF21" s="287" t="s">
        <v>792</v>
      </c>
      <c r="CG21" s="287" t="s">
        <v>792</v>
      </c>
      <c r="CH21" s="287" t="s">
        <v>792</v>
      </c>
      <c r="CI21" s="284">
        <v>0</v>
      </c>
      <c r="CJ21" s="284">
        <f t="shared" si="8"/>
        <v>83</v>
      </c>
      <c r="CK21" s="287" t="s">
        <v>792</v>
      </c>
      <c r="CL21" s="287" t="s">
        <v>792</v>
      </c>
      <c r="CM21" s="287" t="s">
        <v>792</v>
      </c>
      <c r="CN21" s="287" t="s">
        <v>792</v>
      </c>
      <c r="CO21" s="287" t="s">
        <v>792</v>
      </c>
      <c r="CP21" s="287" t="s">
        <v>792</v>
      </c>
      <c r="CQ21" s="287" t="s">
        <v>792</v>
      </c>
      <c r="CR21" s="287" t="s">
        <v>792</v>
      </c>
      <c r="CS21" s="287" t="s">
        <v>792</v>
      </c>
      <c r="CT21" s="287" t="s">
        <v>792</v>
      </c>
      <c r="CU21" s="287" t="s">
        <v>792</v>
      </c>
      <c r="CV21" s="284">
        <v>83</v>
      </c>
      <c r="CW21" s="287" t="s">
        <v>792</v>
      </c>
      <c r="CX21" s="287" t="s">
        <v>792</v>
      </c>
      <c r="CY21" s="287" t="s">
        <v>792</v>
      </c>
      <c r="CZ21" s="287" t="s">
        <v>792</v>
      </c>
      <c r="DA21" s="287" t="s">
        <v>792</v>
      </c>
      <c r="DB21" s="287" t="s">
        <v>792</v>
      </c>
      <c r="DC21" s="287" t="s">
        <v>792</v>
      </c>
      <c r="DD21" s="284">
        <v>0</v>
      </c>
      <c r="DE21" s="284">
        <f t="shared" si="10"/>
        <v>0</v>
      </c>
      <c r="DF21" s="287" t="s">
        <v>792</v>
      </c>
      <c r="DG21" s="287" t="s">
        <v>792</v>
      </c>
      <c r="DH21" s="287" t="s">
        <v>792</v>
      </c>
      <c r="DI21" s="287" t="s">
        <v>792</v>
      </c>
      <c r="DJ21" s="287" t="s">
        <v>792</v>
      </c>
      <c r="DK21" s="287" t="s">
        <v>792</v>
      </c>
      <c r="DL21" s="287" t="s">
        <v>792</v>
      </c>
      <c r="DM21" s="287" t="s">
        <v>792</v>
      </c>
      <c r="DN21" s="287" t="s">
        <v>792</v>
      </c>
      <c r="DO21" s="287" t="s">
        <v>792</v>
      </c>
      <c r="DP21" s="284">
        <v>0</v>
      </c>
      <c r="DQ21" s="287" t="s">
        <v>792</v>
      </c>
      <c r="DR21" s="287" t="s">
        <v>792</v>
      </c>
      <c r="DS21" s="287" t="s">
        <v>792</v>
      </c>
      <c r="DT21" s="284">
        <v>0</v>
      </c>
      <c r="DU21" s="287" t="s">
        <v>792</v>
      </c>
      <c r="DV21" s="287" t="s">
        <v>792</v>
      </c>
      <c r="DW21" s="287" t="s">
        <v>792</v>
      </c>
      <c r="DX21" s="287" t="s">
        <v>792</v>
      </c>
      <c r="DY21" s="284">
        <v>0</v>
      </c>
      <c r="DZ21" s="284">
        <f t="shared" si="12"/>
        <v>522</v>
      </c>
      <c r="EA21" s="284">
        <v>0</v>
      </c>
      <c r="EB21" s="287" t="s">
        <v>792</v>
      </c>
      <c r="EC21" s="287" t="s">
        <v>792</v>
      </c>
      <c r="ED21" s="284">
        <v>0</v>
      </c>
      <c r="EE21" s="287" t="s">
        <v>792</v>
      </c>
      <c r="EF21" s="287" t="s">
        <v>792</v>
      </c>
      <c r="EG21" s="287" t="s">
        <v>792</v>
      </c>
      <c r="EH21" s="284">
        <v>0</v>
      </c>
      <c r="EI21" s="284">
        <v>0</v>
      </c>
      <c r="EJ21" s="287" t="s">
        <v>792</v>
      </c>
      <c r="EK21" s="287" t="s">
        <v>792</v>
      </c>
      <c r="EL21" s="287" t="s">
        <v>792</v>
      </c>
      <c r="EM21" s="287" t="s">
        <v>792</v>
      </c>
      <c r="EN21" s="284">
        <v>0</v>
      </c>
      <c r="EO21" s="284">
        <v>522</v>
      </c>
      <c r="EP21" s="287" t="s">
        <v>792</v>
      </c>
      <c r="EQ21" s="287" t="s">
        <v>792</v>
      </c>
      <c r="ER21" s="287" t="s">
        <v>792</v>
      </c>
      <c r="ES21" s="284">
        <v>0</v>
      </c>
      <c r="ET21" s="284">
        <v>0</v>
      </c>
      <c r="EU21" s="284">
        <f t="shared" si="14"/>
        <v>0</v>
      </c>
      <c r="EV21" s="284">
        <v>0</v>
      </c>
      <c r="EW21" s="284">
        <v>0</v>
      </c>
      <c r="EX21" s="284">
        <v>0</v>
      </c>
      <c r="EY21" s="284">
        <v>0</v>
      </c>
      <c r="EZ21" s="284">
        <v>0</v>
      </c>
      <c r="FA21" s="284">
        <v>0</v>
      </c>
      <c r="FB21" s="284">
        <v>0</v>
      </c>
      <c r="FC21" s="284">
        <v>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792</v>
      </c>
      <c r="FI21" s="287" t="s">
        <v>792</v>
      </c>
      <c r="FJ21" s="287" t="s">
        <v>792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378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77</v>
      </c>
      <c r="I22" s="284">
        <f t="shared" si="20"/>
        <v>0</v>
      </c>
      <c r="J22" s="284">
        <f t="shared" si="21"/>
        <v>0</v>
      </c>
      <c r="K22" s="284">
        <f t="shared" si="22"/>
        <v>0</v>
      </c>
      <c r="L22" s="284">
        <f t="shared" si="23"/>
        <v>0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301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792</v>
      </c>
      <c r="AK22" s="287" t="s">
        <v>792</v>
      </c>
      <c r="AL22" s="284">
        <v>0</v>
      </c>
      <c r="AM22" s="287" t="s">
        <v>792</v>
      </c>
      <c r="AN22" s="287" t="s">
        <v>792</v>
      </c>
      <c r="AO22" s="284">
        <v>0</v>
      </c>
      <c r="AP22" s="287" t="s">
        <v>792</v>
      </c>
      <c r="AQ22" s="284">
        <v>0</v>
      </c>
      <c r="AR22" s="287" t="s">
        <v>792</v>
      </c>
      <c r="AS22" s="284">
        <v>0</v>
      </c>
      <c r="AT22" s="284">
        <f t="shared" si="4"/>
        <v>77</v>
      </c>
      <c r="AU22" s="284">
        <v>0</v>
      </c>
      <c r="AV22" s="284">
        <v>0</v>
      </c>
      <c r="AW22" s="284">
        <v>0</v>
      </c>
      <c r="AX22" s="284">
        <v>77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792</v>
      </c>
      <c r="BF22" s="287" t="s">
        <v>792</v>
      </c>
      <c r="BG22" s="287" t="s">
        <v>792</v>
      </c>
      <c r="BH22" s="287" t="s">
        <v>792</v>
      </c>
      <c r="BI22" s="287" t="s">
        <v>792</v>
      </c>
      <c r="BJ22" s="287" t="s">
        <v>792</v>
      </c>
      <c r="BK22" s="287" t="s">
        <v>792</v>
      </c>
      <c r="BL22" s="287" t="s">
        <v>792</v>
      </c>
      <c r="BM22" s="287" t="s">
        <v>792</v>
      </c>
      <c r="BN22" s="284">
        <v>0</v>
      </c>
      <c r="BO22" s="284">
        <f t="shared" si="6"/>
        <v>0</v>
      </c>
      <c r="BP22" s="287" t="s">
        <v>792</v>
      </c>
      <c r="BQ22" s="287" t="s">
        <v>792</v>
      </c>
      <c r="BR22" s="287" t="s">
        <v>792</v>
      </c>
      <c r="BS22" s="287" t="s">
        <v>792</v>
      </c>
      <c r="BT22" s="287" t="s">
        <v>792</v>
      </c>
      <c r="BU22" s="287" t="s">
        <v>792</v>
      </c>
      <c r="BV22" s="287" t="s">
        <v>792</v>
      </c>
      <c r="BW22" s="287" t="s">
        <v>792</v>
      </c>
      <c r="BX22" s="287" t="s">
        <v>792</v>
      </c>
      <c r="BY22" s="287" t="s">
        <v>792</v>
      </c>
      <c r="BZ22" s="284">
        <v>0</v>
      </c>
      <c r="CA22" s="287" t="s">
        <v>792</v>
      </c>
      <c r="CB22" s="287" t="s">
        <v>792</v>
      </c>
      <c r="CC22" s="287" t="s">
        <v>792</v>
      </c>
      <c r="CD22" s="287" t="s">
        <v>792</v>
      </c>
      <c r="CE22" s="287" t="s">
        <v>792</v>
      </c>
      <c r="CF22" s="287" t="s">
        <v>792</v>
      </c>
      <c r="CG22" s="287" t="s">
        <v>792</v>
      </c>
      <c r="CH22" s="287" t="s">
        <v>792</v>
      </c>
      <c r="CI22" s="284">
        <v>0</v>
      </c>
      <c r="CJ22" s="284">
        <f t="shared" si="8"/>
        <v>0</v>
      </c>
      <c r="CK22" s="287" t="s">
        <v>792</v>
      </c>
      <c r="CL22" s="287" t="s">
        <v>792</v>
      </c>
      <c r="CM22" s="287" t="s">
        <v>792</v>
      </c>
      <c r="CN22" s="287" t="s">
        <v>792</v>
      </c>
      <c r="CO22" s="287" t="s">
        <v>792</v>
      </c>
      <c r="CP22" s="287" t="s">
        <v>792</v>
      </c>
      <c r="CQ22" s="287" t="s">
        <v>792</v>
      </c>
      <c r="CR22" s="287" t="s">
        <v>792</v>
      </c>
      <c r="CS22" s="287" t="s">
        <v>792</v>
      </c>
      <c r="CT22" s="287" t="s">
        <v>792</v>
      </c>
      <c r="CU22" s="287" t="s">
        <v>792</v>
      </c>
      <c r="CV22" s="284">
        <v>0</v>
      </c>
      <c r="CW22" s="287" t="s">
        <v>792</v>
      </c>
      <c r="CX22" s="287" t="s">
        <v>792</v>
      </c>
      <c r="CY22" s="287" t="s">
        <v>792</v>
      </c>
      <c r="CZ22" s="287" t="s">
        <v>792</v>
      </c>
      <c r="DA22" s="287" t="s">
        <v>792</v>
      </c>
      <c r="DB22" s="287" t="s">
        <v>792</v>
      </c>
      <c r="DC22" s="287" t="s">
        <v>792</v>
      </c>
      <c r="DD22" s="284">
        <v>0</v>
      </c>
      <c r="DE22" s="284">
        <f t="shared" si="10"/>
        <v>0</v>
      </c>
      <c r="DF22" s="287" t="s">
        <v>792</v>
      </c>
      <c r="DG22" s="287" t="s">
        <v>792</v>
      </c>
      <c r="DH22" s="287" t="s">
        <v>792</v>
      </c>
      <c r="DI22" s="287" t="s">
        <v>792</v>
      </c>
      <c r="DJ22" s="287" t="s">
        <v>792</v>
      </c>
      <c r="DK22" s="287" t="s">
        <v>792</v>
      </c>
      <c r="DL22" s="287" t="s">
        <v>792</v>
      </c>
      <c r="DM22" s="287" t="s">
        <v>792</v>
      </c>
      <c r="DN22" s="287" t="s">
        <v>792</v>
      </c>
      <c r="DO22" s="287" t="s">
        <v>792</v>
      </c>
      <c r="DP22" s="284">
        <v>0</v>
      </c>
      <c r="DQ22" s="287" t="s">
        <v>792</v>
      </c>
      <c r="DR22" s="287" t="s">
        <v>792</v>
      </c>
      <c r="DS22" s="287" t="s">
        <v>792</v>
      </c>
      <c r="DT22" s="284">
        <v>0</v>
      </c>
      <c r="DU22" s="287" t="s">
        <v>792</v>
      </c>
      <c r="DV22" s="287" t="s">
        <v>792</v>
      </c>
      <c r="DW22" s="287" t="s">
        <v>792</v>
      </c>
      <c r="DX22" s="287" t="s">
        <v>792</v>
      </c>
      <c r="DY22" s="284">
        <v>0</v>
      </c>
      <c r="DZ22" s="284">
        <f t="shared" si="12"/>
        <v>301</v>
      </c>
      <c r="EA22" s="284">
        <v>0</v>
      </c>
      <c r="EB22" s="287" t="s">
        <v>792</v>
      </c>
      <c r="EC22" s="287" t="s">
        <v>792</v>
      </c>
      <c r="ED22" s="284">
        <v>0</v>
      </c>
      <c r="EE22" s="287" t="s">
        <v>792</v>
      </c>
      <c r="EF22" s="287" t="s">
        <v>792</v>
      </c>
      <c r="EG22" s="287" t="s">
        <v>792</v>
      </c>
      <c r="EH22" s="284">
        <v>0</v>
      </c>
      <c r="EI22" s="284">
        <v>0</v>
      </c>
      <c r="EJ22" s="287" t="s">
        <v>792</v>
      </c>
      <c r="EK22" s="287" t="s">
        <v>792</v>
      </c>
      <c r="EL22" s="287" t="s">
        <v>792</v>
      </c>
      <c r="EM22" s="287" t="s">
        <v>792</v>
      </c>
      <c r="EN22" s="284">
        <v>0</v>
      </c>
      <c r="EO22" s="284">
        <v>301</v>
      </c>
      <c r="EP22" s="287" t="s">
        <v>792</v>
      </c>
      <c r="EQ22" s="287" t="s">
        <v>792</v>
      </c>
      <c r="ER22" s="287" t="s">
        <v>792</v>
      </c>
      <c r="ES22" s="284">
        <v>0</v>
      </c>
      <c r="ET22" s="284">
        <v>0</v>
      </c>
      <c r="EU22" s="284">
        <f t="shared" si="14"/>
        <v>0</v>
      </c>
      <c r="EV22" s="284">
        <v>0</v>
      </c>
      <c r="EW22" s="284">
        <v>0</v>
      </c>
      <c r="EX22" s="284">
        <v>0</v>
      </c>
      <c r="EY22" s="284">
        <v>0</v>
      </c>
      <c r="EZ22" s="284">
        <v>0</v>
      </c>
      <c r="FA22" s="284">
        <v>0</v>
      </c>
      <c r="FB22" s="284">
        <v>0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792</v>
      </c>
      <c r="FI22" s="287" t="s">
        <v>792</v>
      </c>
      <c r="FJ22" s="287" t="s">
        <v>792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/>
      <c r="B23" s="283"/>
      <c r="C23" s="282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7"/>
      <c r="AK23" s="287"/>
      <c r="AL23" s="284"/>
      <c r="AM23" s="287"/>
      <c r="AN23" s="287"/>
      <c r="AO23" s="284"/>
      <c r="AP23" s="287"/>
      <c r="AQ23" s="284"/>
      <c r="AR23" s="287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7"/>
      <c r="BF23" s="287"/>
      <c r="BG23" s="287"/>
      <c r="BH23" s="287"/>
      <c r="BI23" s="287"/>
      <c r="BJ23" s="287"/>
      <c r="BK23" s="287"/>
      <c r="BL23" s="287"/>
      <c r="BM23" s="287"/>
      <c r="BN23" s="284"/>
      <c r="BO23" s="284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4"/>
      <c r="CA23" s="287"/>
      <c r="CB23" s="287"/>
      <c r="CC23" s="287"/>
      <c r="CD23" s="287"/>
      <c r="CE23" s="287"/>
      <c r="CF23" s="287"/>
      <c r="CG23" s="287"/>
      <c r="CH23" s="287"/>
      <c r="CI23" s="284"/>
      <c r="CJ23" s="284"/>
      <c r="CK23" s="287"/>
      <c r="CL23" s="287"/>
      <c r="CM23" s="287"/>
      <c r="CN23" s="287"/>
      <c r="CO23" s="287"/>
      <c r="CP23" s="287"/>
      <c r="CQ23" s="287"/>
      <c r="CR23" s="287"/>
      <c r="CS23" s="287"/>
      <c r="CT23" s="287"/>
      <c r="CU23" s="287"/>
      <c r="CV23" s="284"/>
      <c r="CW23" s="287"/>
      <c r="CX23" s="287"/>
      <c r="CY23" s="287"/>
      <c r="CZ23" s="287"/>
      <c r="DA23" s="287"/>
      <c r="DB23" s="287"/>
      <c r="DC23" s="287"/>
      <c r="DD23" s="284"/>
      <c r="DE23" s="284"/>
      <c r="DF23" s="287"/>
      <c r="DG23" s="287"/>
      <c r="DH23" s="287"/>
      <c r="DI23" s="287"/>
      <c r="DJ23" s="287"/>
      <c r="DK23" s="287"/>
      <c r="DL23" s="287"/>
      <c r="DM23" s="287"/>
      <c r="DN23" s="287"/>
      <c r="DO23" s="287"/>
      <c r="DP23" s="284"/>
      <c r="DQ23" s="287"/>
      <c r="DR23" s="287"/>
      <c r="DS23" s="287"/>
      <c r="DT23" s="284"/>
      <c r="DU23" s="287"/>
      <c r="DV23" s="287"/>
      <c r="DW23" s="287"/>
      <c r="DX23" s="287"/>
      <c r="DY23" s="284"/>
      <c r="DZ23" s="284"/>
      <c r="EA23" s="284"/>
      <c r="EB23" s="287"/>
      <c r="EC23" s="287"/>
      <c r="ED23" s="284"/>
      <c r="EE23" s="287"/>
      <c r="EF23" s="287"/>
      <c r="EG23" s="287"/>
      <c r="EH23" s="284"/>
      <c r="EI23" s="284"/>
      <c r="EJ23" s="287"/>
      <c r="EK23" s="287"/>
      <c r="EL23" s="287"/>
      <c r="EM23" s="287"/>
      <c r="EN23" s="284"/>
      <c r="EO23" s="284"/>
      <c r="EP23" s="287"/>
      <c r="EQ23" s="287"/>
      <c r="ER23" s="287"/>
      <c r="ES23" s="284"/>
      <c r="ET23" s="284"/>
      <c r="EU23" s="284"/>
      <c r="EV23" s="284"/>
      <c r="EW23" s="284"/>
      <c r="EX23" s="284"/>
      <c r="EY23" s="284"/>
      <c r="EZ23" s="284"/>
      <c r="FA23" s="284"/>
      <c r="FB23" s="284"/>
      <c r="FC23" s="284"/>
      <c r="FD23" s="284"/>
      <c r="FE23" s="284"/>
      <c r="FF23" s="284"/>
      <c r="FG23" s="284"/>
      <c r="FH23" s="287"/>
      <c r="FI23" s="287"/>
      <c r="FJ23" s="287"/>
      <c r="FK23" s="284"/>
      <c r="FL23" s="284"/>
      <c r="FM23" s="284"/>
      <c r="FN23" s="284"/>
      <c r="FO23" s="284"/>
    </row>
    <row r="24" spans="1:171" ht="13.5" customHeight="1" x14ac:dyDescent="0.15">
      <c r="A24" s="282"/>
      <c r="B24" s="283"/>
      <c r="C24" s="282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7"/>
      <c r="AK24" s="287"/>
      <c r="AL24" s="284"/>
      <c r="AM24" s="287"/>
      <c r="AN24" s="287"/>
      <c r="AO24" s="284"/>
      <c r="AP24" s="287"/>
      <c r="AQ24" s="284"/>
      <c r="AR24" s="287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7"/>
      <c r="BF24" s="287"/>
      <c r="BG24" s="287"/>
      <c r="BH24" s="287"/>
      <c r="BI24" s="287"/>
      <c r="BJ24" s="287"/>
      <c r="BK24" s="287"/>
      <c r="BL24" s="287"/>
      <c r="BM24" s="287"/>
      <c r="BN24" s="284"/>
      <c r="BO24" s="284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4"/>
      <c r="CA24" s="287"/>
      <c r="CB24" s="287"/>
      <c r="CC24" s="287"/>
      <c r="CD24" s="287"/>
      <c r="CE24" s="287"/>
      <c r="CF24" s="287"/>
      <c r="CG24" s="287"/>
      <c r="CH24" s="287"/>
      <c r="CI24" s="284"/>
      <c r="CJ24" s="284"/>
      <c r="CK24" s="287"/>
      <c r="CL24" s="287"/>
      <c r="CM24" s="287"/>
      <c r="CN24" s="287"/>
      <c r="CO24" s="287"/>
      <c r="CP24" s="287"/>
      <c r="CQ24" s="287"/>
      <c r="CR24" s="287"/>
      <c r="CS24" s="287"/>
      <c r="CT24" s="287"/>
      <c r="CU24" s="287"/>
      <c r="CV24" s="284"/>
      <c r="CW24" s="287"/>
      <c r="CX24" s="287"/>
      <c r="CY24" s="287"/>
      <c r="CZ24" s="287"/>
      <c r="DA24" s="287"/>
      <c r="DB24" s="287"/>
      <c r="DC24" s="287"/>
      <c r="DD24" s="284"/>
      <c r="DE24" s="284"/>
      <c r="DF24" s="287"/>
      <c r="DG24" s="287"/>
      <c r="DH24" s="287"/>
      <c r="DI24" s="287"/>
      <c r="DJ24" s="287"/>
      <c r="DK24" s="287"/>
      <c r="DL24" s="287"/>
      <c r="DM24" s="287"/>
      <c r="DN24" s="287"/>
      <c r="DO24" s="287"/>
      <c r="DP24" s="284"/>
      <c r="DQ24" s="287"/>
      <c r="DR24" s="287"/>
      <c r="DS24" s="287"/>
      <c r="DT24" s="284"/>
      <c r="DU24" s="287"/>
      <c r="DV24" s="287"/>
      <c r="DW24" s="287"/>
      <c r="DX24" s="287"/>
      <c r="DY24" s="284"/>
      <c r="DZ24" s="284"/>
      <c r="EA24" s="284"/>
      <c r="EB24" s="287"/>
      <c r="EC24" s="287"/>
      <c r="ED24" s="284"/>
      <c r="EE24" s="287"/>
      <c r="EF24" s="287"/>
      <c r="EG24" s="287"/>
      <c r="EH24" s="284"/>
      <c r="EI24" s="284"/>
      <c r="EJ24" s="287"/>
      <c r="EK24" s="287"/>
      <c r="EL24" s="287"/>
      <c r="EM24" s="287"/>
      <c r="EN24" s="284"/>
      <c r="EO24" s="284"/>
      <c r="EP24" s="287"/>
      <c r="EQ24" s="287"/>
      <c r="ER24" s="287"/>
      <c r="ES24" s="284"/>
      <c r="ET24" s="284"/>
      <c r="EU24" s="284"/>
      <c r="EV24" s="284"/>
      <c r="EW24" s="284"/>
      <c r="EX24" s="284"/>
      <c r="EY24" s="284"/>
      <c r="EZ24" s="284"/>
      <c r="FA24" s="284"/>
      <c r="FB24" s="284"/>
      <c r="FC24" s="284"/>
      <c r="FD24" s="284"/>
      <c r="FE24" s="284"/>
      <c r="FF24" s="284"/>
      <c r="FG24" s="284"/>
      <c r="FH24" s="287"/>
      <c r="FI24" s="287"/>
      <c r="FJ24" s="287"/>
      <c r="FK24" s="284"/>
      <c r="FL24" s="284"/>
      <c r="FM24" s="284"/>
      <c r="FN24" s="284"/>
      <c r="FO24" s="284"/>
    </row>
    <row r="25" spans="1:171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7"/>
      <c r="AK25" s="287"/>
      <c r="AL25" s="284"/>
      <c r="AM25" s="287"/>
      <c r="AN25" s="287"/>
      <c r="AO25" s="284"/>
      <c r="AP25" s="287"/>
      <c r="AQ25" s="284"/>
      <c r="AR25" s="287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7"/>
      <c r="BF25" s="287"/>
      <c r="BG25" s="287"/>
      <c r="BH25" s="287"/>
      <c r="BI25" s="287"/>
      <c r="BJ25" s="287"/>
      <c r="BK25" s="287"/>
      <c r="BL25" s="287"/>
      <c r="BM25" s="287"/>
      <c r="BN25" s="284"/>
      <c r="BO25" s="284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4"/>
      <c r="CA25" s="287"/>
      <c r="CB25" s="287"/>
      <c r="CC25" s="287"/>
      <c r="CD25" s="287"/>
      <c r="CE25" s="287"/>
      <c r="CF25" s="287"/>
      <c r="CG25" s="287"/>
      <c r="CH25" s="287"/>
      <c r="CI25" s="284"/>
      <c r="CJ25" s="284"/>
      <c r="CK25" s="287"/>
      <c r="CL25" s="287"/>
      <c r="CM25" s="287"/>
      <c r="CN25" s="287"/>
      <c r="CO25" s="287"/>
      <c r="CP25" s="287"/>
      <c r="CQ25" s="287"/>
      <c r="CR25" s="287"/>
      <c r="CS25" s="287"/>
      <c r="CT25" s="287"/>
      <c r="CU25" s="287"/>
      <c r="CV25" s="284"/>
      <c r="CW25" s="287"/>
      <c r="CX25" s="287"/>
      <c r="CY25" s="287"/>
      <c r="CZ25" s="287"/>
      <c r="DA25" s="287"/>
      <c r="DB25" s="287"/>
      <c r="DC25" s="287"/>
      <c r="DD25" s="284"/>
      <c r="DE25" s="284"/>
      <c r="DF25" s="287"/>
      <c r="DG25" s="287"/>
      <c r="DH25" s="287"/>
      <c r="DI25" s="287"/>
      <c r="DJ25" s="287"/>
      <c r="DK25" s="287"/>
      <c r="DL25" s="287"/>
      <c r="DM25" s="287"/>
      <c r="DN25" s="287"/>
      <c r="DO25" s="287"/>
      <c r="DP25" s="284"/>
      <c r="DQ25" s="287"/>
      <c r="DR25" s="287"/>
      <c r="DS25" s="287"/>
      <c r="DT25" s="284"/>
      <c r="DU25" s="287"/>
      <c r="DV25" s="287"/>
      <c r="DW25" s="287"/>
      <c r="DX25" s="287"/>
      <c r="DY25" s="284"/>
      <c r="DZ25" s="284"/>
      <c r="EA25" s="284"/>
      <c r="EB25" s="287"/>
      <c r="EC25" s="287"/>
      <c r="ED25" s="284"/>
      <c r="EE25" s="287"/>
      <c r="EF25" s="287"/>
      <c r="EG25" s="287"/>
      <c r="EH25" s="284"/>
      <c r="EI25" s="284"/>
      <c r="EJ25" s="287"/>
      <c r="EK25" s="287"/>
      <c r="EL25" s="287"/>
      <c r="EM25" s="287"/>
      <c r="EN25" s="284"/>
      <c r="EO25" s="284"/>
      <c r="EP25" s="287"/>
      <c r="EQ25" s="287"/>
      <c r="ER25" s="287"/>
      <c r="ES25" s="284"/>
      <c r="ET25" s="284"/>
      <c r="EU25" s="284"/>
      <c r="EV25" s="284"/>
      <c r="EW25" s="284"/>
      <c r="EX25" s="284"/>
      <c r="EY25" s="284"/>
      <c r="EZ25" s="284"/>
      <c r="FA25" s="284"/>
      <c r="FB25" s="284"/>
      <c r="FC25" s="284"/>
      <c r="FD25" s="284"/>
      <c r="FE25" s="284"/>
      <c r="FF25" s="284"/>
      <c r="FG25" s="284"/>
      <c r="FH25" s="287"/>
      <c r="FI25" s="287"/>
      <c r="FJ25" s="287"/>
      <c r="FK25" s="284"/>
      <c r="FL25" s="284"/>
      <c r="FM25" s="284"/>
      <c r="FN25" s="284"/>
      <c r="FO25" s="284"/>
    </row>
    <row r="26" spans="1:171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7"/>
      <c r="AK26" s="287"/>
      <c r="AL26" s="284"/>
      <c r="AM26" s="287"/>
      <c r="AN26" s="287"/>
      <c r="AO26" s="284"/>
      <c r="AP26" s="287"/>
      <c r="AQ26" s="284"/>
      <c r="AR26" s="287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7"/>
      <c r="BF26" s="287"/>
      <c r="BG26" s="287"/>
      <c r="BH26" s="287"/>
      <c r="BI26" s="287"/>
      <c r="BJ26" s="287"/>
      <c r="BK26" s="287"/>
      <c r="BL26" s="287"/>
      <c r="BM26" s="287"/>
      <c r="BN26" s="284"/>
      <c r="BO26" s="284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4"/>
      <c r="CA26" s="287"/>
      <c r="CB26" s="287"/>
      <c r="CC26" s="287"/>
      <c r="CD26" s="287"/>
      <c r="CE26" s="287"/>
      <c r="CF26" s="287"/>
      <c r="CG26" s="287"/>
      <c r="CH26" s="287"/>
      <c r="CI26" s="284"/>
      <c r="CJ26" s="284"/>
      <c r="CK26" s="287"/>
      <c r="CL26" s="287"/>
      <c r="CM26" s="287"/>
      <c r="CN26" s="287"/>
      <c r="CO26" s="287"/>
      <c r="CP26" s="287"/>
      <c r="CQ26" s="287"/>
      <c r="CR26" s="287"/>
      <c r="CS26" s="287"/>
      <c r="CT26" s="287"/>
      <c r="CU26" s="287"/>
      <c r="CV26" s="284"/>
      <c r="CW26" s="287"/>
      <c r="CX26" s="287"/>
      <c r="CY26" s="287"/>
      <c r="CZ26" s="287"/>
      <c r="DA26" s="287"/>
      <c r="DB26" s="287"/>
      <c r="DC26" s="287"/>
      <c r="DD26" s="284"/>
      <c r="DE26" s="284"/>
      <c r="DF26" s="287"/>
      <c r="DG26" s="287"/>
      <c r="DH26" s="287"/>
      <c r="DI26" s="287"/>
      <c r="DJ26" s="287"/>
      <c r="DK26" s="287"/>
      <c r="DL26" s="287"/>
      <c r="DM26" s="287"/>
      <c r="DN26" s="287"/>
      <c r="DO26" s="287"/>
      <c r="DP26" s="284"/>
      <c r="DQ26" s="287"/>
      <c r="DR26" s="287"/>
      <c r="DS26" s="287"/>
      <c r="DT26" s="284"/>
      <c r="DU26" s="287"/>
      <c r="DV26" s="287"/>
      <c r="DW26" s="287"/>
      <c r="DX26" s="287"/>
      <c r="DY26" s="284"/>
      <c r="DZ26" s="284"/>
      <c r="EA26" s="284"/>
      <c r="EB26" s="287"/>
      <c r="EC26" s="287"/>
      <c r="ED26" s="284"/>
      <c r="EE26" s="287"/>
      <c r="EF26" s="287"/>
      <c r="EG26" s="287"/>
      <c r="EH26" s="284"/>
      <c r="EI26" s="284"/>
      <c r="EJ26" s="287"/>
      <c r="EK26" s="287"/>
      <c r="EL26" s="287"/>
      <c r="EM26" s="287"/>
      <c r="EN26" s="284"/>
      <c r="EO26" s="284"/>
      <c r="EP26" s="287"/>
      <c r="EQ26" s="287"/>
      <c r="ER26" s="287"/>
      <c r="ES26" s="284"/>
      <c r="ET26" s="284"/>
      <c r="EU26" s="284"/>
      <c r="EV26" s="284"/>
      <c r="EW26" s="284"/>
      <c r="EX26" s="284"/>
      <c r="EY26" s="284"/>
      <c r="EZ26" s="284"/>
      <c r="FA26" s="284"/>
      <c r="FB26" s="284"/>
      <c r="FC26" s="284"/>
      <c r="FD26" s="284"/>
      <c r="FE26" s="284"/>
      <c r="FF26" s="284"/>
      <c r="FG26" s="284"/>
      <c r="FH26" s="287"/>
      <c r="FI26" s="287"/>
      <c r="FJ26" s="287"/>
      <c r="FK26" s="284"/>
      <c r="FL26" s="284"/>
      <c r="FM26" s="284"/>
      <c r="FN26" s="284"/>
      <c r="FO26" s="284"/>
    </row>
    <row r="27" spans="1:171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7"/>
      <c r="AK27" s="287"/>
      <c r="AL27" s="284"/>
      <c r="AM27" s="287"/>
      <c r="AN27" s="287"/>
      <c r="AO27" s="284"/>
      <c r="AP27" s="287"/>
      <c r="AQ27" s="284"/>
      <c r="AR27" s="287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7"/>
      <c r="BF27" s="287"/>
      <c r="BG27" s="287"/>
      <c r="BH27" s="287"/>
      <c r="BI27" s="287"/>
      <c r="BJ27" s="287"/>
      <c r="BK27" s="287"/>
      <c r="BL27" s="287"/>
      <c r="BM27" s="287"/>
      <c r="BN27" s="284"/>
      <c r="BO27" s="284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4"/>
      <c r="CA27" s="287"/>
      <c r="CB27" s="287"/>
      <c r="CC27" s="287"/>
      <c r="CD27" s="287"/>
      <c r="CE27" s="287"/>
      <c r="CF27" s="287"/>
      <c r="CG27" s="287"/>
      <c r="CH27" s="287"/>
      <c r="CI27" s="284"/>
      <c r="CJ27" s="284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4"/>
      <c r="CW27" s="287"/>
      <c r="CX27" s="287"/>
      <c r="CY27" s="287"/>
      <c r="CZ27" s="287"/>
      <c r="DA27" s="287"/>
      <c r="DB27" s="287"/>
      <c r="DC27" s="287"/>
      <c r="DD27" s="284"/>
      <c r="DE27" s="284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4"/>
      <c r="DQ27" s="287"/>
      <c r="DR27" s="287"/>
      <c r="DS27" s="287"/>
      <c r="DT27" s="284"/>
      <c r="DU27" s="287"/>
      <c r="DV27" s="287"/>
      <c r="DW27" s="287"/>
      <c r="DX27" s="287"/>
      <c r="DY27" s="284"/>
      <c r="DZ27" s="284"/>
      <c r="EA27" s="284"/>
      <c r="EB27" s="287"/>
      <c r="EC27" s="287"/>
      <c r="ED27" s="284"/>
      <c r="EE27" s="287"/>
      <c r="EF27" s="287"/>
      <c r="EG27" s="287"/>
      <c r="EH27" s="284"/>
      <c r="EI27" s="284"/>
      <c r="EJ27" s="287"/>
      <c r="EK27" s="287"/>
      <c r="EL27" s="287"/>
      <c r="EM27" s="287"/>
      <c r="EN27" s="284"/>
      <c r="EO27" s="284"/>
      <c r="EP27" s="287"/>
      <c r="EQ27" s="287"/>
      <c r="ER27" s="287"/>
      <c r="ES27" s="284"/>
      <c r="ET27" s="284"/>
      <c r="EU27" s="284"/>
      <c r="EV27" s="284"/>
      <c r="EW27" s="284"/>
      <c r="EX27" s="284"/>
      <c r="EY27" s="284"/>
      <c r="EZ27" s="284"/>
      <c r="FA27" s="284"/>
      <c r="FB27" s="284"/>
      <c r="FC27" s="284"/>
      <c r="FD27" s="284"/>
      <c r="FE27" s="284"/>
      <c r="FF27" s="284"/>
      <c r="FG27" s="284"/>
      <c r="FH27" s="287"/>
      <c r="FI27" s="287"/>
      <c r="FJ27" s="287"/>
      <c r="FK27" s="284"/>
      <c r="FL27" s="284"/>
      <c r="FM27" s="284"/>
      <c r="FN27" s="284"/>
      <c r="FO27" s="284"/>
    </row>
    <row r="28" spans="1:171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7"/>
      <c r="AK28" s="287"/>
      <c r="AL28" s="284"/>
      <c r="AM28" s="287"/>
      <c r="AN28" s="287"/>
      <c r="AO28" s="284"/>
      <c r="AP28" s="287"/>
      <c r="AQ28" s="284"/>
      <c r="AR28" s="287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7"/>
      <c r="BF28" s="287"/>
      <c r="BG28" s="287"/>
      <c r="BH28" s="287"/>
      <c r="BI28" s="287"/>
      <c r="BJ28" s="287"/>
      <c r="BK28" s="287"/>
      <c r="BL28" s="287"/>
      <c r="BM28" s="287"/>
      <c r="BN28" s="284"/>
      <c r="BO28" s="284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4"/>
      <c r="CA28" s="287"/>
      <c r="CB28" s="287"/>
      <c r="CC28" s="287"/>
      <c r="CD28" s="287"/>
      <c r="CE28" s="287"/>
      <c r="CF28" s="287"/>
      <c r="CG28" s="287"/>
      <c r="CH28" s="287"/>
      <c r="CI28" s="284"/>
      <c r="CJ28" s="284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4"/>
      <c r="CW28" s="287"/>
      <c r="CX28" s="287"/>
      <c r="CY28" s="287"/>
      <c r="CZ28" s="287"/>
      <c r="DA28" s="287"/>
      <c r="DB28" s="287"/>
      <c r="DC28" s="287"/>
      <c r="DD28" s="284"/>
      <c r="DE28" s="284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4"/>
      <c r="DQ28" s="287"/>
      <c r="DR28" s="287"/>
      <c r="DS28" s="287"/>
      <c r="DT28" s="284"/>
      <c r="DU28" s="287"/>
      <c r="DV28" s="287"/>
      <c r="DW28" s="287"/>
      <c r="DX28" s="287"/>
      <c r="DY28" s="284"/>
      <c r="DZ28" s="284"/>
      <c r="EA28" s="284"/>
      <c r="EB28" s="287"/>
      <c r="EC28" s="287"/>
      <c r="ED28" s="284"/>
      <c r="EE28" s="287"/>
      <c r="EF28" s="287"/>
      <c r="EG28" s="287"/>
      <c r="EH28" s="284"/>
      <c r="EI28" s="284"/>
      <c r="EJ28" s="287"/>
      <c r="EK28" s="287"/>
      <c r="EL28" s="287"/>
      <c r="EM28" s="287"/>
      <c r="EN28" s="284"/>
      <c r="EO28" s="284"/>
      <c r="EP28" s="287"/>
      <c r="EQ28" s="287"/>
      <c r="ER28" s="287"/>
      <c r="ES28" s="284"/>
      <c r="ET28" s="284"/>
      <c r="EU28" s="284"/>
      <c r="EV28" s="284"/>
      <c r="EW28" s="284"/>
      <c r="EX28" s="284"/>
      <c r="EY28" s="284"/>
      <c r="EZ28" s="284"/>
      <c r="FA28" s="284"/>
      <c r="FB28" s="284"/>
      <c r="FC28" s="284"/>
      <c r="FD28" s="284"/>
      <c r="FE28" s="284"/>
      <c r="FF28" s="284"/>
      <c r="FG28" s="284"/>
      <c r="FH28" s="287"/>
      <c r="FI28" s="287"/>
      <c r="FJ28" s="287"/>
      <c r="FK28" s="284"/>
      <c r="FL28" s="284"/>
      <c r="FM28" s="284"/>
      <c r="FN28" s="284"/>
      <c r="FO28" s="284"/>
    </row>
    <row r="29" spans="1:171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7"/>
      <c r="AK29" s="287"/>
      <c r="AL29" s="284"/>
      <c r="AM29" s="287"/>
      <c r="AN29" s="287"/>
      <c r="AO29" s="284"/>
      <c r="AP29" s="287"/>
      <c r="AQ29" s="284"/>
      <c r="AR29" s="287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7"/>
      <c r="BF29" s="287"/>
      <c r="BG29" s="287"/>
      <c r="BH29" s="287"/>
      <c r="BI29" s="287"/>
      <c r="BJ29" s="287"/>
      <c r="BK29" s="287"/>
      <c r="BL29" s="287"/>
      <c r="BM29" s="287"/>
      <c r="BN29" s="284"/>
      <c r="BO29" s="284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4"/>
      <c r="CA29" s="287"/>
      <c r="CB29" s="287"/>
      <c r="CC29" s="287"/>
      <c r="CD29" s="287"/>
      <c r="CE29" s="287"/>
      <c r="CF29" s="287"/>
      <c r="CG29" s="287"/>
      <c r="CH29" s="287"/>
      <c r="CI29" s="284"/>
      <c r="CJ29" s="284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4"/>
      <c r="CW29" s="287"/>
      <c r="CX29" s="287"/>
      <c r="CY29" s="287"/>
      <c r="CZ29" s="287"/>
      <c r="DA29" s="287"/>
      <c r="DB29" s="287"/>
      <c r="DC29" s="287"/>
      <c r="DD29" s="284"/>
      <c r="DE29" s="284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4"/>
      <c r="DQ29" s="287"/>
      <c r="DR29" s="287"/>
      <c r="DS29" s="287"/>
      <c r="DT29" s="284"/>
      <c r="DU29" s="287"/>
      <c r="DV29" s="287"/>
      <c r="DW29" s="287"/>
      <c r="DX29" s="287"/>
      <c r="DY29" s="284"/>
      <c r="DZ29" s="284"/>
      <c r="EA29" s="284"/>
      <c r="EB29" s="287"/>
      <c r="EC29" s="287"/>
      <c r="ED29" s="284"/>
      <c r="EE29" s="287"/>
      <c r="EF29" s="287"/>
      <c r="EG29" s="287"/>
      <c r="EH29" s="284"/>
      <c r="EI29" s="284"/>
      <c r="EJ29" s="287"/>
      <c r="EK29" s="287"/>
      <c r="EL29" s="287"/>
      <c r="EM29" s="287"/>
      <c r="EN29" s="284"/>
      <c r="EO29" s="284"/>
      <c r="EP29" s="287"/>
      <c r="EQ29" s="287"/>
      <c r="ER29" s="287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7"/>
      <c r="FI29" s="287"/>
      <c r="FJ29" s="287"/>
      <c r="FK29" s="284"/>
      <c r="FL29" s="284"/>
      <c r="FM29" s="284"/>
      <c r="FN29" s="284"/>
      <c r="FO29" s="284"/>
    </row>
    <row r="30" spans="1:171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7"/>
      <c r="AK30" s="287"/>
      <c r="AL30" s="284"/>
      <c r="AM30" s="287"/>
      <c r="AN30" s="287"/>
      <c r="AO30" s="284"/>
      <c r="AP30" s="287"/>
      <c r="AQ30" s="284"/>
      <c r="AR30" s="287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7"/>
      <c r="BF30" s="287"/>
      <c r="BG30" s="287"/>
      <c r="BH30" s="287"/>
      <c r="BI30" s="287"/>
      <c r="BJ30" s="287"/>
      <c r="BK30" s="287"/>
      <c r="BL30" s="287"/>
      <c r="BM30" s="287"/>
      <c r="BN30" s="284"/>
      <c r="BO30" s="284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4"/>
      <c r="CA30" s="287"/>
      <c r="CB30" s="287"/>
      <c r="CC30" s="287"/>
      <c r="CD30" s="287"/>
      <c r="CE30" s="287"/>
      <c r="CF30" s="287"/>
      <c r="CG30" s="287"/>
      <c r="CH30" s="287"/>
      <c r="CI30" s="284"/>
      <c r="CJ30" s="284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4"/>
      <c r="CW30" s="287"/>
      <c r="CX30" s="287"/>
      <c r="CY30" s="287"/>
      <c r="CZ30" s="287"/>
      <c r="DA30" s="287"/>
      <c r="DB30" s="287"/>
      <c r="DC30" s="287"/>
      <c r="DD30" s="284"/>
      <c r="DE30" s="284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4"/>
      <c r="DQ30" s="287"/>
      <c r="DR30" s="287"/>
      <c r="DS30" s="287"/>
      <c r="DT30" s="284"/>
      <c r="DU30" s="287"/>
      <c r="DV30" s="287"/>
      <c r="DW30" s="287"/>
      <c r="DX30" s="287"/>
      <c r="DY30" s="284"/>
      <c r="DZ30" s="284"/>
      <c r="EA30" s="284"/>
      <c r="EB30" s="287"/>
      <c r="EC30" s="287"/>
      <c r="ED30" s="284"/>
      <c r="EE30" s="287"/>
      <c r="EF30" s="287"/>
      <c r="EG30" s="287"/>
      <c r="EH30" s="284"/>
      <c r="EI30" s="284"/>
      <c r="EJ30" s="287"/>
      <c r="EK30" s="287"/>
      <c r="EL30" s="287"/>
      <c r="EM30" s="287"/>
      <c r="EN30" s="284"/>
      <c r="EO30" s="284"/>
      <c r="EP30" s="287"/>
      <c r="EQ30" s="287"/>
      <c r="ER30" s="287"/>
      <c r="ES30" s="284"/>
      <c r="ET30" s="284"/>
      <c r="EU30" s="284"/>
      <c r="EV30" s="284"/>
      <c r="EW30" s="284"/>
      <c r="EX30" s="284"/>
      <c r="EY30" s="284"/>
      <c r="EZ30" s="284"/>
      <c r="FA30" s="284"/>
      <c r="FB30" s="284"/>
      <c r="FC30" s="284"/>
      <c r="FD30" s="284"/>
      <c r="FE30" s="284"/>
      <c r="FF30" s="284"/>
      <c r="FG30" s="284"/>
      <c r="FH30" s="287"/>
      <c r="FI30" s="287"/>
      <c r="FJ30" s="287"/>
      <c r="FK30" s="284"/>
      <c r="FL30" s="284"/>
      <c r="FM30" s="284"/>
      <c r="FN30" s="284"/>
      <c r="FO30" s="284"/>
    </row>
    <row r="31" spans="1:171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7"/>
      <c r="AK31" s="287"/>
      <c r="AL31" s="284"/>
      <c r="AM31" s="287"/>
      <c r="AN31" s="287"/>
      <c r="AO31" s="284"/>
      <c r="AP31" s="287"/>
      <c r="AQ31" s="284"/>
      <c r="AR31" s="287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7"/>
      <c r="BF31" s="287"/>
      <c r="BG31" s="287"/>
      <c r="BH31" s="287"/>
      <c r="BI31" s="287"/>
      <c r="BJ31" s="287"/>
      <c r="BK31" s="287"/>
      <c r="BL31" s="287"/>
      <c r="BM31" s="287"/>
      <c r="BN31" s="284"/>
      <c r="BO31" s="284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4"/>
      <c r="CA31" s="287"/>
      <c r="CB31" s="287"/>
      <c r="CC31" s="287"/>
      <c r="CD31" s="287"/>
      <c r="CE31" s="287"/>
      <c r="CF31" s="287"/>
      <c r="CG31" s="287"/>
      <c r="CH31" s="287"/>
      <c r="CI31" s="284"/>
      <c r="CJ31" s="284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4"/>
      <c r="CW31" s="287"/>
      <c r="CX31" s="287"/>
      <c r="CY31" s="287"/>
      <c r="CZ31" s="287"/>
      <c r="DA31" s="287"/>
      <c r="DB31" s="287"/>
      <c r="DC31" s="287"/>
      <c r="DD31" s="284"/>
      <c r="DE31" s="284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4"/>
      <c r="DQ31" s="287"/>
      <c r="DR31" s="287"/>
      <c r="DS31" s="287"/>
      <c r="DT31" s="284"/>
      <c r="DU31" s="287"/>
      <c r="DV31" s="287"/>
      <c r="DW31" s="287"/>
      <c r="DX31" s="287"/>
      <c r="DY31" s="284"/>
      <c r="DZ31" s="284"/>
      <c r="EA31" s="284"/>
      <c r="EB31" s="287"/>
      <c r="EC31" s="287"/>
      <c r="ED31" s="284"/>
      <c r="EE31" s="287"/>
      <c r="EF31" s="287"/>
      <c r="EG31" s="287"/>
      <c r="EH31" s="284"/>
      <c r="EI31" s="284"/>
      <c r="EJ31" s="287"/>
      <c r="EK31" s="287"/>
      <c r="EL31" s="287"/>
      <c r="EM31" s="287"/>
      <c r="EN31" s="284"/>
      <c r="EO31" s="284"/>
      <c r="EP31" s="287"/>
      <c r="EQ31" s="287"/>
      <c r="ER31" s="287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7"/>
      <c r="FI31" s="287"/>
      <c r="FJ31" s="287"/>
      <c r="FK31" s="284"/>
      <c r="FL31" s="284"/>
      <c r="FM31" s="284"/>
      <c r="FN31" s="284"/>
      <c r="FO31" s="284"/>
    </row>
    <row r="32" spans="1:171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7"/>
      <c r="AK32" s="287"/>
      <c r="AL32" s="284"/>
      <c r="AM32" s="287"/>
      <c r="AN32" s="287"/>
      <c r="AO32" s="284"/>
      <c r="AP32" s="287"/>
      <c r="AQ32" s="284"/>
      <c r="AR32" s="287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7"/>
      <c r="BF32" s="287"/>
      <c r="BG32" s="287"/>
      <c r="BH32" s="287"/>
      <c r="BI32" s="287"/>
      <c r="BJ32" s="287"/>
      <c r="BK32" s="287"/>
      <c r="BL32" s="287"/>
      <c r="BM32" s="287"/>
      <c r="BN32" s="284"/>
      <c r="BO32" s="284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4"/>
      <c r="CA32" s="287"/>
      <c r="CB32" s="287"/>
      <c r="CC32" s="287"/>
      <c r="CD32" s="287"/>
      <c r="CE32" s="287"/>
      <c r="CF32" s="287"/>
      <c r="CG32" s="287"/>
      <c r="CH32" s="287"/>
      <c r="CI32" s="284"/>
      <c r="CJ32" s="284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4"/>
      <c r="CW32" s="287"/>
      <c r="CX32" s="287"/>
      <c r="CY32" s="287"/>
      <c r="CZ32" s="287"/>
      <c r="DA32" s="287"/>
      <c r="DB32" s="287"/>
      <c r="DC32" s="287"/>
      <c r="DD32" s="284"/>
      <c r="DE32" s="284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4"/>
      <c r="DQ32" s="287"/>
      <c r="DR32" s="287"/>
      <c r="DS32" s="287"/>
      <c r="DT32" s="284"/>
      <c r="DU32" s="287"/>
      <c r="DV32" s="287"/>
      <c r="DW32" s="287"/>
      <c r="DX32" s="287"/>
      <c r="DY32" s="284"/>
      <c r="DZ32" s="284"/>
      <c r="EA32" s="284"/>
      <c r="EB32" s="287"/>
      <c r="EC32" s="287"/>
      <c r="ED32" s="284"/>
      <c r="EE32" s="287"/>
      <c r="EF32" s="287"/>
      <c r="EG32" s="287"/>
      <c r="EH32" s="284"/>
      <c r="EI32" s="284"/>
      <c r="EJ32" s="287"/>
      <c r="EK32" s="287"/>
      <c r="EL32" s="287"/>
      <c r="EM32" s="287"/>
      <c r="EN32" s="284"/>
      <c r="EO32" s="284"/>
      <c r="EP32" s="287"/>
      <c r="EQ32" s="287"/>
      <c r="ER32" s="287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7"/>
      <c r="FI32" s="287"/>
      <c r="FJ32" s="287"/>
      <c r="FK32" s="284"/>
      <c r="FL32" s="284"/>
      <c r="FM32" s="284"/>
      <c r="FN32" s="284"/>
      <c r="FO32" s="284"/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22">
    <sortCondition ref="A8:A22"/>
    <sortCondition ref="B8:B22"/>
    <sortCondition ref="C8:C2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21" man="1"/>
    <brk id="45" min="1" max="21" man="1"/>
    <brk id="66" min="1" max="21" man="1"/>
    <brk id="87" min="1" max="21" man="1"/>
    <brk id="108" min="1" max="21" man="1"/>
    <brk id="129" min="1" max="21" man="1"/>
    <brk id="150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富山県</v>
      </c>
      <c r="B7" s="294" t="str">
        <f>ごみ処理概要!B7</f>
        <v>16000</v>
      </c>
      <c r="C7" s="295" t="s">
        <v>3</v>
      </c>
      <c r="D7" s="296">
        <f t="shared" ref="D7:D22" si="0">SUM(E7,F7,N7,O7)</f>
        <v>0</v>
      </c>
      <c r="E7" s="296">
        <f t="shared" ref="E7:E22" si="1">X7</f>
        <v>0</v>
      </c>
      <c r="F7" s="296">
        <f t="shared" ref="F7:F22" si="2">SUM(G7:M7)</f>
        <v>0</v>
      </c>
      <c r="G7" s="296">
        <f t="shared" ref="G7:G22" si="3">AF7</f>
        <v>0</v>
      </c>
      <c r="H7" s="296">
        <f t="shared" ref="H7:H22" si="4">AN7</f>
        <v>0</v>
      </c>
      <c r="I7" s="296">
        <f t="shared" ref="I7:I22" si="5">AV7</f>
        <v>0</v>
      </c>
      <c r="J7" s="296">
        <f t="shared" ref="J7:J22" si="6">BD7</f>
        <v>0</v>
      </c>
      <c r="K7" s="296">
        <f t="shared" ref="K7:K22" si="7">BL7</f>
        <v>0</v>
      </c>
      <c r="L7" s="296">
        <f t="shared" ref="L7:L22" si="8">BT7</f>
        <v>0</v>
      </c>
      <c r="M7" s="296">
        <f t="shared" ref="M7:M22" si="9">CB7</f>
        <v>0</v>
      </c>
      <c r="N7" s="296">
        <f t="shared" ref="N7:N22" si="10">CJ7</f>
        <v>0</v>
      </c>
      <c r="O7" s="296">
        <f t="shared" ref="O7:O22" si="11">CR7</f>
        <v>0</v>
      </c>
      <c r="P7" s="296">
        <f t="shared" ref="P7:P22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22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22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22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22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22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22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22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22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22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22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/>
      <c r="B23" s="283"/>
      <c r="C23" s="282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  <c r="BS23" s="284"/>
      <c r="BT23" s="284"/>
      <c r="BU23" s="284"/>
      <c r="BV23" s="284"/>
      <c r="BW23" s="284"/>
      <c r="BX23" s="284"/>
      <c r="BY23" s="284"/>
      <c r="BZ23" s="284"/>
      <c r="CA23" s="284"/>
      <c r="CB23" s="284"/>
      <c r="CC23" s="284"/>
      <c r="CD23" s="284"/>
      <c r="CE23" s="284"/>
      <c r="CF23" s="284"/>
      <c r="CG23" s="284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  <c r="CS23" s="284"/>
      <c r="CT23" s="284"/>
      <c r="CU23" s="284"/>
      <c r="CV23" s="284"/>
      <c r="CW23" s="284"/>
      <c r="CX23" s="284"/>
      <c r="CY23" s="284"/>
    </row>
    <row r="24" spans="1:103" ht="13.5" customHeight="1" x14ac:dyDescent="0.15">
      <c r="A24" s="282"/>
      <c r="B24" s="283"/>
      <c r="C24" s="282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  <c r="BS24" s="284"/>
      <c r="BT24" s="284"/>
      <c r="BU24" s="284"/>
      <c r="BV24" s="284"/>
      <c r="BW24" s="284"/>
      <c r="BX24" s="284"/>
      <c r="BY24" s="284"/>
      <c r="BZ24" s="284"/>
      <c r="CA24" s="284"/>
      <c r="CB24" s="284"/>
      <c r="CC24" s="284"/>
      <c r="CD24" s="284"/>
      <c r="CE24" s="284"/>
      <c r="CF24" s="284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  <c r="CS24" s="284"/>
      <c r="CT24" s="284"/>
      <c r="CU24" s="284"/>
      <c r="CV24" s="284"/>
      <c r="CW24" s="284"/>
      <c r="CX24" s="284"/>
      <c r="CY24" s="284"/>
    </row>
    <row r="25" spans="1:103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  <c r="CS25" s="284"/>
      <c r="CT25" s="284"/>
      <c r="CU25" s="284"/>
      <c r="CV25" s="284"/>
      <c r="CW25" s="284"/>
      <c r="CX25" s="284"/>
      <c r="CY25" s="284"/>
    </row>
    <row r="26" spans="1:103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</row>
    <row r="27" spans="1:10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</row>
    <row r="28" spans="1:10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</row>
    <row r="29" spans="1:10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</row>
    <row r="30" spans="1:10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</row>
    <row r="31" spans="1:10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</row>
    <row r="32" spans="1:10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22">
    <sortCondition ref="A8:A22"/>
    <sortCondition ref="B8:B22"/>
    <sortCondition ref="C8:C2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21" man="1"/>
    <brk id="3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16000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16201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16202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16204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16205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16206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16207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16208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16209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16210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16211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16321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16322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16323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16342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16343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>
        <f t="shared" ca="1" si="0"/>
        <v>0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>
        <f t="shared" ca="1" si="0"/>
        <v>0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>
        <f t="shared" ca="1" si="0"/>
        <v>0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>
        <f t="shared" ca="1" si="0"/>
        <v>0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2023-03-10T06:28:37Z</dcterms:modified>
</cp:coreProperties>
</file>