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5新潟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L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F20" i="1" s="1"/>
  <c r="D21" i="1"/>
  <c r="T21" i="1" s="1"/>
  <c r="D22" i="1"/>
  <c r="T22" i="1" s="1"/>
  <c r="D23" i="1"/>
  <c r="T23" i="1" s="1"/>
  <c r="D24" i="1"/>
  <c r="T24" i="1" s="1"/>
  <c r="D25" i="1"/>
  <c r="T25" i="1" s="1"/>
  <c r="D26" i="1"/>
  <c r="N26" i="1" s="1"/>
  <c r="D27" i="1"/>
  <c r="F27" i="1" s="1"/>
  <c r="D28" i="1"/>
  <c r="T28" i="1" s="1"/>
  <c r="D29" i="1"/>
  <c r="T29" i="1" s="1"/>
  <c r="D30" i="1"/>
  <c r="T30" i="1" s="1"/>
  <c r="D31" i="1"/>
  <c r="T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T37" i="1" s="1"/>
  <c r="F33" i="1" l="1"/>
  <c r="F15" i="1"/>
  <c r="J15" i="1"/>
  <c r="F26" i="1"/>
  <c r="F14" i="1"/>
  <c r="J32" i="1"/>
  <c r="J20" i="1"/>
  <c r="J8" i="1"/>
  <c r="L32" i="1"/>
  <c r="L20" i="1"/>
  <c r="L8" i="1"/>
  <c r="N32" i="1"/>
  <c r="N20" i="1"/>
  <c r="N14" i="1"/>
  <c r="T26" i="1"/>
  <c r="T20" i="1"/>
  <c r="T14" i="1"/>
  <c r="F37" i="1"/>
  <c r="F31" i="1"/>
  <c r="F25" i="1"/>
  <c r="F19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F36" i="1"/>
  <c r="F30" i="1"/>
  <c r="F24" i="1"/>
  <c r="F18" i="1"/>
  <c r="F12" i="1"/>
  <c r="J36" i="1"/>
  <c r="J30" i="1"/>
  <c r="J24" i="1"/>
  <c r="J18" i="1"/>
  <c r="J12" i="1"/>
  <c r="L36" i="1"/>
  <c r="L30" i="1"/>
  <c r="L24" i="1"/>
  <c r="L18" i="1"/>
  <c r="L12" i="1"/>
  <c r="N36" i="1"/>
  <c r="N30" i="1"/>
  <c r="N24" i="1"/>
  <c r="N18" i="1"/>
  <c r="N12" i="1"/>
  <c r="F35" i="1"/>
  <c r="F29" i="1"/>
  <c r="F23" i="1"/>
  <c r="F17" i="1"/>
  <c r="F11" i="1"/>
  <c r="J35" i="1"/>
  <c r="J29" i="1"/>
  <c r="J23" i="1"/>
  <c r="J17" i="1"/>
  <c r="J11" i="1"/>
  <c r="L35" i="1"/>
  <c r="L29" i="1"/>
  <c r="L23" i="1"/>
  <c r="L17" i="1"/>
  <c r="L11" i="1"/>
  <c r="N35" i="1"/>
  <c r="N29" i="1"/>
  <c r="N23" i="1"/>
  <c r="N17" i="1"/>
  <c r="N11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21" i="1"/>
  <c r="F9" i="1"/>
  <c r="J33" i="1"/>
  <c r="J27" i="1"/>
  <c r="J21" i="1"/>
  <c r="J9" i="1"/>
  <c r="L33" i="1"/>
  <c r="L27" i="1"/>
  <c r="L21" i="1"/>
  <c r="L15" i="1"/>
  <c r="L9" i="1"/>
  <c r="N33" i="1"/>
  <c r="N27" i="1"/>
  <c r="N21" i="1"/>
  <c r="N15" i="1"/>
  <c r="N9" i="1"/>
  <c r="T27" i="1"/>
  <c r="F32" i="1"/>
  <c r="F8" i="1"/>
  <c r="J26" i="1"/>
  <c r="J14" i="1"/>
  <c r="L2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<sst xmlns="http://schemas.openxmlformats.org/spreadsheetml/2006/main" count="764" uniqueCount="322">
  <si>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</si>
  <si>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</si>
  <si>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</si>
  <si>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</si>
  <si>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</si>
  <si>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</si>
  <si>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</si>
  <si>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</si>
  <si>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</si>
  <si>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</si>
  <si>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</si>
  <si>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</si>
  <si>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</si>
  <si>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</si>
  <si>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</si>
  <si>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</si>
  <si>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</si>
  <si>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</si>
  <si>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</si>
  <si>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</si>
  <si>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</si>
  <si>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</si>
  <si>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</si>
  <si>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</si>
  <si>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</si>
  <si>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</si>
  <si>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</si>
  <si>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</si>
  <si>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</si>
  <si>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</si>
  <si>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</si>
  <si>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</si>
  <si>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</si>
  <si>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</si>
  <si>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</si>
  <si>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</si>
  <si>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</si>
  <si>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</si>
  <si>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</si>
  <si>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</si>
  <si>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</si>
  <si>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</si>
  <si>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</si>
  <si>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</si>
  <si>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</si>
  <si>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</si>
  <si>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</si>
  <si>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</si>
  <si>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</si>
  <si>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</si>
  <si>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</si>
  <si>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</si>
  <si>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</si>
  <si>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</si>
  <si>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</si>
  <si>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</si>
  <si>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</si>
  <si>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</si>
  <si>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</si>
  <si>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</si>
  <si>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</si>
  <si>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</si>
  <si>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</si>
  <si>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</si>
  <si>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</si>
  <si>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</si>
  <si>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</si>
  <si>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</si>
  <si>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</si>
  <si>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</si>
  <si>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</si>
  <si>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</si>
  <si>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</si>
  <si>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</si>
  <si>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</si>
  <si>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</si>
  <si>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</si>
  <si>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</si>
  <si>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</si>
  <si>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</si>
  <si>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</si>
  <si>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</si>
  <si>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</si>
  <si>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</si>
  <si>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</si>
  <si>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</si>
  <si>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</si>
  <si>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</si>
  <si>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</si>
  <si>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</si>
  <si>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</si>
  <si>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</si>
  <si>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</si>
  <si>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</si>
  <si>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</si>
  <si>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</si>
  <si>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</si>
  <si>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</si>
  <si>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</si>
  <si>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</si>
  <si>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</si>
  <si>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</si>
  <si>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</si>
  <si>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</si>
  <si>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</si>
  <si>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</si>
  <si>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</si>
  <si>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</si>
  <si>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</si>
  <si>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</si>
  <si>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</si>
  <si>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</si>
  <si>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</si>
  <si>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</si>
  <si>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</si>
  <si>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</si>
  <si>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</si>
  <si>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</si>
  <si>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</si>
  <si>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</si>
  <si>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</si>
  <si>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</si>
  <si>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</si>
  <si>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</si>
  <si>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</si>
  <si>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</si>
  <si>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</si>
  <si>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</si>
  <si>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</si>
  <si>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</si>
  <si>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</si>
  <si>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</si>
  <si>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</si>
  <si>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</si>
  <si>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</si>
  <si>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</si>
  <si>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</si>
  <si>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</si>
  <si>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</si>
  <si>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</si>
  <si>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</si>
  <si>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</si>
  <si>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</si>
  <si>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</si>
  <si>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</si>
  <si>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</si>
  <si>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</si>
  <si>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</si>
  <si>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</si>
  <si>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</si>
  <si>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</si>
  <si>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</si>
  <si>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</si>
  <si>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</si>
  <si>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</si>
  <si>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</si>
  <si>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</si>
  <si>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</si>
  <si>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</si>
  <si>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</si>
  <si>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</si>
  <si>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</si>
  <si>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</si>
  <si>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</si>
  <si>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</si>
  <si>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</si>
  <si>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</si>
  <si>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</si>
  <si>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</si>
  <si>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</si>
  <si>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</si>
  <si>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</si>
  <si>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</si>
  <si>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</si>
  <si>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</si>
  <si>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</si>
  <si>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</si>
  <si>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</si>
  <si>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</si>
  <si>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</si>
  <si>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</si>
  <si>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</si>
  <si>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</si>
  <si>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</si>
  <si>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</si>
  <si>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</si>
  <si>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</si>
  <si>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</si>
  <si>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</si>
  <si>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</si>
  <si>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</si>
  <si>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</si>
  <si>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</si>
  <si>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</si>
  <si>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</si>
  <si>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</si>
  <si>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</si>
  <si>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</si>
  <si>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</si>
  <si>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</si>
  <si>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</si>
  <si>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</si>
  <si>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</si>
  <si>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</si>
  <si>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</si>
  <si>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</si>
  <si>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</si>
  <si>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</si>
  <si>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</si>
  <si>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</si>
  <si>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</si>
  <si>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</si>
  <si>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</si>
  <si>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</si>
  <si>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</si>
  <si>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</si>
  <si>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</si>
  <si>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</si>
  <si>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</si>
  <si>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</si>
  <si>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</si>
  <si>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</si>
  <si>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</si>
  <si>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</si>
  <si>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</si>
  <si>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</si>
  <si>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</si>
  <si>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</si>
  <si>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</si>
  <si>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</si>
  <si>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</si>
  <si>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</si>
  <si>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</si>
  <si>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</si>
  <si>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</si>
  <si>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</si>
  <si>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</si>
  <si>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</si>
  <si>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</si>
  <si>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</si>
  <si>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</si>
  <si>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</si>
  <si>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</si>
  <si>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</si>
  <si>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</si>
  <si>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</si>
  <si>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</si>
  <si>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</si>
  <si>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</si>
  <si>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</si>
  <si>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</si>
  <si>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</si>
  <si>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</si>
  <si>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</si>
  <si>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</si>
  <si>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</si>
  <si>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</si>
  <si>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15000</t>
  </si>
  <si>
    <t>水洗化人口等（令和3年度実績）</t>
    <phoneticPr fontId="3"/>
  </si>
  <si>
    <t>し尿処理の状況（令和3年度実績）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</si>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</sst>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39</v>
      </c>
      <c r="B7" s="127" t="s">
        <v>257</v>
      </c>
      <c r="C7" s="107" t="s">
        <v>199</v>
      </c>
      <c r="D7" s="108">
        <f>+SUM(E7,+I7)</f>
        <v>2191661</v>
      </c>
      <c r="E7" s="108">
        <f>+SUM(G7+H7)</f>
        <v>84733</v>
      </c>
      <c r="F7" s="109">
        <f>IF(D7&gt;0,E7/D7*100,"-")</f>
        <v>3.8661544828328833</v>
      </c>
      <c r="G7" s="108">
        <f>SUM(G$8:G$207)</f>
        <v>84678</v>
      </c>
      <c r="H7" s="108">
        <f>SUM(H$8:H$207)</f>
        <v>55</v>
      </c>
      <c r="I7" s="108">
        <f>+SUM(K7,+M7,O7+P7)</f>
        <v>2106928</v>
      </c>
      <c r="J7" s="109">
        <f>IF(D7&gt;0,I7/D7*100,"-")</f>
        <v>96.133845517167117</v>
      </c>
      <c r="K7" s="108">
        <f>SUM(K$8:K$207)</f>
        <v>1527425</v>
      </c>
      <c r="L7" s="109">
        <f>IF(D7&gt;0,K7/D7*100,"-")</f>
        <v>69.692575630994028</v>
      </c>
      <c r="M7" s="108">
        <f>SUM(M$8:M$207)</f>
        <v>0</v>
      </c>
      <c r="N7" s="109">
        <f>IF(D7&gt;0,M7/D7*100,"-")</f>
        <v>0</v>
      </c>
      <c r="O7" s="106">
        <f>SUM(O$8:O$207)</f>
        <v>80906</v>
      </c>
      <c r="P7" s="108">
        <f>SUM(Q7:S7)</f>
        <v>498597</v>
      </c>
      <c r="Q7" s="108">
        <f>SUM(Q$8:Q$207)</f>
        <v>280541</v>
      </c>
      <c r="R7" s="108">
        <f>SUM(R$8:R$207)</f>
        <v>179734</v>
      </c>
      <c r="S7" s="108">
        <f>SUM(S$8:S$207)</f>
        <v>38322</v>
      </c>
      <c r="T7" s="109">
        <f>IF(D7&gt;0,P7/D7*100,"-")</f>
        <v>22.749731824401675</v>
      </c>
      <c r="U7" s="108">
        <f>SUM(U$8:U$207)</f>
        <v>16588</v>
      </c>
      <c r="V7" s="110">
        <f t="shared" ref="V7:AC7" si="0">COUNTIF(V$8:V$207,"○")</f>
        <v>27</v>
      </c>
      <c r="W7" s="110">
        <f t="shared" si="0"/>
        <v>0</v>
      </c>
      <c r="X7" s="110">
        <f t="shared" si="0"/>
        <v>0</v>
      </c>
      <c r="Y7" s="110">
        <f t="shared" si="0"/>
        <v>3</v>
      </c>
      <c r="Z7" s="110">
        <f t="shared" si="0"/>
        <v>14</v>
      </c>
      <c r="AA7" s="110">
        <f t="shared" si="0"/>
        <v>0</v>
      </c>
      <c r="AB7" s="110">
        <f t="shared" si="0"/>
        <v>1</v>
      </c>
      <c r="AC7" s="110">
        <f t="shared" si="0"/>
        <v>15</v>
      </c>
      <c r="AD7" s="205"/>
      <c r="AE7" s="205"/>
    </row>
    <row r="8" spans="1:31" s="103" customFormat="1" ht="13.5" customHeight="1">
      <c r="A8" s="99" t="s">
        <v>39</v>
      </c>
      <c r="B8" s="100" t="s">
        <v>260</v>
      </c>
      <c r="C8" s="99" t="s">
        <v>261</v>
      </c>
      <c r="D8" s="101">
        <f>+SUM(E8,+I8)</f>
        <v>780731</v>
      </c>
      <c r="E8" s="101">
        <f>+SUM(G8+H8)</f>
        <v>18714</v>
      </c>
      <c r="F8" s="125">
        <f>IF(D8&gt;0,E8/D8*100,"-")</f>
        <v>2.3969843646531261</v>
      </c>
      <c r="G8" s="101">
        <v>18714</v>
      </c>
      <c r="H8" s="101">
        <v>0</v>
      </c>
      <c r="I8" s="101">
        <f>+SUM(K8,+M8,O8+P8)</f>
        <v>762017</v>
      </c>
      <c r="J8" s="102">
        <f>IF(D8&gt;0,I8/D8*100,"-")</f>
        <v>97.603015635346864</v>
      </c>
      <c r="K8" s="101">
        <v>623390</v>
      </c>
      <c r="L8" s="102">
        <f>IF(D8&gt;0,K8/D8*100,"-")</f>
        <v>79.846963935081348</v>
      </c>
      <c r="M8" s="101">
        <v>0</v>
      </c>
      <c r="N8" s="102">
        <f>IF(D8&gt;0,M8/D8*100,"-")</f>
        <v>0</v>
      </c>
      <c r="O8" s="123">
        <v>0</v>
      </c>
      <c r="P8" s="101">
        <f>SUM(Q8:S8)</f>
        <v>138627</v>
      </c>
      <c r="Q8" s="101">
        <v>105773</v>
      </c>
      <c r="R8" s="101">
        <v>32854</v>
      </c>
      <c r="S8" s="101">
        <v>0</v>
      </c>
      <c r="T8" s="102">
        <f>IF(D8&gt;0,P8/D8*100,"-")</f>
        <v>17.75605170026552</v>
      </c>
      <c r="U8" s="101">
        <v>5257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39</v>
      </c>
      <c r="B9" s="100" t="s">
        <v>264</v>
      </c>
      <c r="C9" s="99" t="s">
        <v>265</v>
      </c>
      <c r="D9" s="101">
        <f>+SUM(E9,+I9)</f>
        <v>264325</v>
      </c>
      <c r="E9" s="101">
        <f>+SUM(G9+H9)</f>
        <v>2552</v>
      </c>
      <c r="F9" s="125">
        <f>IF(D9&gt;0,E9/D9*100,"-")</f>
        <v>0.96547810460607209</v>
      </c>
      <c r="G9" s="101">
        <v>2552</v>
      </c>
      <c r="H9" s="101">
        <v>0</v>
      </c>
      <c r="I9" s="101">
        <f>+SUM(K9,+M9,O9+P9)</f>
        <v>261773</v>
      </c>
      <c r="J9" s="102">
        <f>IF(D9&gt;0,I9/D9*100,"-")</f>
        <v>99.034521895393922</v>
      </c>
      <c r="K9" s="101">
        <v>236942</v>
      </c>
      <c r="L9" s="102">
        <f>IF(D9&gt;0,K9/D9*100,"-")</f>
        <v>89.640404804691201</v>
      </c>
      <c r="M9" s="101">
        <v>0</v>
      </c>
      <c r="N9" s="102">
        <f>IF(D9&gt;0,M9/D9*100,"-")</f>
        <v>0</v>
      </c>
      <c r="O9" s="123">
        <v>0</v>
      </c>
      <c r="P9" s="101">
        <f>SUM(Q9:S9)</f>
        <v>24831</v>
      </c>
      <c r="Q9" s="101">
        <v>0</v>
      </c>
      <c r="R9" s="101">
        <v>13536</v>
      </c>
      <c r="S9" s="101">
        <v>11295</v>
      </c>
      <c r="T9" s="102">
        <f>IF(D9&gt;0,P9/D9*100,"-")</f>
        <v>9.3941170907027338</v>
      </c>
      <c r="U9" s="101">
        <v>2243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39</v>
      </c>
      <c r="B10" s="100" t="s">
        <v>266</v>
      </c>
      <c r="C10" s="99" t="s">
        <v>267</v>
      </c>
      <c r="D10" s="101">
        <f>+SUM(E10,+I10)</f>
        <v>94777</v>
      </c>
      <c r="E10" s="101">
        <f>+SUM(G10+H10)</f>
        <v>10224</v>
      </c>
      <c r="F10" s="125">
        <f>IF(D10&gt;0,E10/D10*100,"-")</f>
        <v>10.787427329415364</v>
      </c>
      <c r="G10" s="101">
        <v>10224</v>
      </c>
      <c r="H10" s="101">
        <v>0</v>
      </c>
      <c r="I10" s="101">
        <f>+SUM(K10,+M10,O10+P10)</f>
        <v>84553</v>
      </c>
      <c r="J10" s="102">
        <f>IF(D10&gt;0,I10/D10*100,"-")</f>
        <v>89.212572670584635</v>
      </c>
      <c r="K10" s="101">
        <v>16344</v>
      </c>
      <c r="L10" s="102">
        <f>IF(D10&gt;0,K10/D10*100,"-")</f>
        <v>17.24469016744569</v>
      </c>
      <c r="M10" s="101">
        <v>0</v>
      </c>
      <c r="N10" s="102">
        <f>IF(D10&gt;0,M10/D10*100,"-")</f>
        <v>0</v>
      </c>
      <c r="O10" s="123">
        <v>8638</v>
      </c>
      <c r="P10" s="101">
        <f>SUM(Q10:S10)</f>
        <v>59571</v>
      </c>
      <c r="Q10" s="101">
        <v>38372</v>
      </c>
      <c r="R10" s="101">
        <v>21199</v>
      </c>
      <c r="S10" s="101">
        <v>0</v>
      </c>
      <c r="T10" s="102">
        <f>IF(D10&gt;0,P10/D10*100,"-")</f>
        <v>62.853856948415753</v>
      </c>
      <c r="U10" s="101">
        <v>661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39</v>
      </c>
      <c r="B11" s="100" t="s">
        <v>268</v>
      </c>
      <c r="C11" s="99" t="s">
        <v>269</v>
      </c>
      <c r="D11" s="101">
        <f>+SUM(E11,+I11)</f>
        <v>80595</v>
      </c>
      <c r="E11" s="101">
        <f>+SUM(G11+H11)</f>
        <v>1263</v>
      </c>
      <c r="F11" s="125">
        <f>IF(D11&gt;0,E11/D11*100,"-")</f>
        <v>1.5670947329238787</v>
      </c>
      <c r="G11" s="101">
        <v>1263</v>
      </c>
      <c r="H11" s="101">
        <v>0</v>
      </c>
      <c r="I11" s="101">
        <f>+SUM(K11,+M11,O11+P11)</f>
        <v>79332</v>
      </c>
      <c r="J11" s="102">
        <f>IF(D11&gt;0,I11/D11*100,"-")</f>
        <v>98.432905267076123</v>
      </c>
      <c r="K11" s="101">
        <v>60670</v>
      </c>
      <c r="L11" s="102">
        <f>IF(D11&gt;0,K11/D11*100,"-")</f>
        <v>75.277622681307776</v>
      </c>
      <c r="M11" s="101">
        <v>0</v>
      </c>
      <c r="N11" s="102">
        <f>IF(D11&gt;0,M11/D11*100,"-")</f>
        <v>0</v>
      </c>
      <c r="O11" s="123">
        <v>13031</v>
      </c>
      <c r="P11" s="101">
        <f>SUM(Q11:S11)</f>
        <v>5631</v>
      </c>
      <c r="Q11" s="101">
        <v>672</v>
      </c>
      <c r="R11" s="101">
        <v>4959</v>
      </c>
      <c r="S11" s="101">
        <v>0</v>
      </c>
      <c r="T11" s="102">
        <f>IF(D11&gt;0,P11/D11*100,"-")</f>
        <v>6.9867857807556302</v>
      </c>
      <c r="U11" s="101">
        <v>889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39</v>
      </c>
      <c r="B12" s="100" t="s">
        <v>270</v>
      </c>
      <c r="C12" s="99" t="s">
        <v>271</v>
      </c>
      <c r="D12" s="101">
        <f>+SUM(E12,+I12)</f>
        <v>94718</v>
      </c>
      <c r="E12" s="101">
        <f>+SUM(G12+H12)</f>
        <v>8445</v>
      </c>
      <c r="F12" s="125">
        <f>IF(D12&gt;0,E12/D12*100,"-")</f>
        <v>8.9159399480563355</v>
      </c>
      <c r="G12" s="101">
        <v>8445</v>
      </c>
      <c r="H12" s="101">
        <v>0</v>
      </c>
      <c r="I12" s="101">
        <f>+SUM(K12,+M12,O12+P12)</f>
        <v>86273</v>
      </c>
      <c r="J12" s="102">
        <f>IF(D12&gt;0,I12/D12*100,"-")</f>
        <v>91.084060051943666</v>
      </c>
      <c r="K12" s="101">
        <v>37403</v>
      </c>
      <c r="L12" s="102">
        <f>IF(D12&gt;0,K12/D12*100,"-")</f>
        <v>39.488798327667389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48870</v>
      </c>
      <c r="Q12" s="101">
        <v>28100</v>
      </c>
      <c r="R12" s="101">
        <v>20770</v>
      </c>
      <c r="S12" s="101">
        <v>0</v>
      </c>
      <c r="T12" s="102">
        <f>IF(D12&gt;0,P12/D12*100,"-")</f>
        <v>51.595261724276277</v>
      </c>
      <c r="U12" s="101">
        <v>581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39</v>
      </c>
      <c r="B13" s="100" t="s">
        <v>272</v>
      </c>
      <c r="C13" s="99" t="s">
        <v>273</v>
      </c>
      <c r="D13" s="101">
        <f>+SUM(E13,+I13)</f>
        <v>33934</v>
      </c>
      <c r="E13" s="101">
        <f>+SUM(G13+H13)</f>
        <v>520</v>
      </c>
      <c r="F13" s="125">
        <f>IF(D13&gt;0,E13/D13*100,"-")</f>
        <v>1.5323863971238285</v>
      </c>
      <c r="G13" s="101">
        <v>520</v>
      </c>
      <c r="H13" s="101">
        <v>0</v>
      </c>
      <c r="I13" s="101">
        <f>+SUM(K13,+M13,O13+P13)</f>
        <v>33414</v>
      </c>
      <c r="J13" s="102">
        <f>IF(D13&gt;0,I13/D13*100,"-")</f>
        <v>98.46761360287617</v>
      </c>
      <c r="K13" s="101">
        <v>27720</v>
      </c>
      <c r="L13" s="102">
        <f>IF(D13&gt;0,K13/D13*100,"-")</f>
        <v>81.687982554370251</v>
      </c>
      <c r="M13" s="101">
        <v>0</v>
      </c>
      <c r="N13" s="102">
        <f>IF(D13&gt;0,M13/D13*100,"-")</f>
        <v>0</v>
      </c>
      <c r="O13" s="123">
        <v>3383</v>
      </c>
      <c r="P13" s="101">
        <f>SUM(Q13:S13)</f>
        <v>2311</v>
      </c>
      <c r="Q13" s="101">
        <v>1076</v>
      </c>
      <c r="R13" s="101">
        <v>1235</v>
      </c>
      <c r="S13" s="101">
        <v>0</v>
      </c>
      <c r="T13" s="102">
        <f>IF(D13&gt;0,P13/D13*100,"-")</f>
        <v>6.8102787764484001</v>
      </c>
      <c r="U13" s="101">
        <v>251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39</v>
      </c>
      <c r="B14" s="100" t="s">
        <v>274</v>
      </c>
      <c r="C14" s="99" t="s">
        <v>275</v>
      </c>
      <c r="D14" s="101">
        <f>+SUM(E14,+I14)</f>
        <v>25699</v>
      </c>
      <c r="E14" s="101">
        <f>+SUM(G14+H14)</f>
        <v>1533</v>
      </c>
      <c r="F14" s="125">
        <f>IF(D14&gt;0,E14/D14*100,"-")</f>
        <v>5.9652126541888792</v>
      </c>
      <c r="G14" s="101">
        <v>1499</v>
      </c>
      <c r="H14" s="101">
        <v>34</v>
      </c>
      <c r="I14" s="101">
        <f>+SUM(K14,+M14,O14+P14)</f>
        <v>24166</v>
      </c>
      <c r="J14" s="102">
        <f>IF(D14&gt;0,I14/D14*100,"-")</f>
        <v>94.034787345811125</v>
      </c>
      <c r="K14" s="101">
        <v>14785</v>
      </c>
      <c r="L14" s="102">
        <f>IF(D14&gt;0,K14/D14*100,"-")</f>
        <v>57.531421456087784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9381</v>
      </c>
      <c r="Q14" s="101">
        <v>7544</v>
      </c>
      <c r="R14" s="101">
        <v>1837</v>
      </c>
      <c r="S14" s="101">
        <v>0</v>
      </c>
      <c r="T14" s="102">
        <f>IF(D14&gt;0,P14/D14*100,"-")</f>
        <v>36.503365889723341</v>
      </c>
      <c r="U14" s="101">
        <v>99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39</v>
      </c>
      <c r="B15" s="100" t="s">
        <v>276</v>
      </c>
      <c r="C15" s="99" t="s">
        <v>277</v>
      </c>
      <c r="D15" s="101">
        <f>+SUM(E15,+I15)</f>
        <v>50376</v>
      </c>
      <c r="E15" s="101">
        <f>+SUM(G15+H15)</f>
        <v>2549</v>
      </c>
      <c r="F15" s="125">
        <f>IF(D15&gt;0,E15/D15*100,"-")</f>
        <v>5.0599491821502296</v>
      </c>
      <c r="G15" s="101">
        <v>2549</v>
      </c>
      <c r="H15" s="101">
        <v>0</v>
      </c>
      <c r="I15" s="101">
        <f>+SUM(K15,+M15,O15+P15)</f>
        <v>47827</v>
      </c>
      <c r="J15" s="102">
        <f>IF(D15&gt;0,I15/D15*100,"-")</f>
        <v>94.94005081784978</v>
      </c>
      <c r="K15" s="101">
        <v>37757</v>
      </c>
      <c r="L15" s="102">
        <f>IF(D15&gt;0,K15/D15*100,"-")</f>
        <v>74.950373193584241</v>
      </c>
      <c r="M15" s="101">
        <v>0</v>
      </c>
      <c r="N15" s="102">
        <f>IF(D15&gt;0,M15/D15*100,"-")</f>
        <v>0</v>
      </c>
      <c r="O15" s="123">
        <v>5340</v>
      </c>
      <c r="P15" s="101">
        <f>SUM(Q15:S15)</f>
        <v>4730</v>
      </c>
      <c r="Q15" s="101">
        <v>2156</v>
      </c>
      <c r="R15" s="101">
        <v>2574</v>
      </c>
      <c r="S15" s="101">
        <v>0</v>
      </c>
      <c r="T15" s="102">
        <f>IF(D15&gt;0,P15/D15*100,"-")</f>
        <v>9.3893917738605683</v>
      </c>
      <c r="U15" s="101">
        <v>299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39</v>
      </c>
      <c r="B16" s="100" t="s">
        <v>278</v>
      </c>
      <c r="C16" s="99" t="s">
        <v>279</v>
      </c>
      <c r="D16" s="101">
        <f>+SUM(E16,+I16)</f>
        <v>39315</v>
      </c>
      <c r="E16" s="101">
        <f>+SUM(G16+H16)</f>
        <v>810</v>
      </c>
      <c r="F16" s="125">
        <f>IF(D16&gt;0,E16/D16*100,"-")</f>
        <v>2.0602823349866464</v>
      </c>
      <c r="G16" s="101">
        <v>810</v>
      </c>
      <c r="H16" s="101">
        <v>0</v>
      </c>
      <c r="I16" s="101">
        <f>+SUM(K16,+M16,O16+P16)</f>
        <v>38505</v>
      </c>
      <c r="J16" s="102">
        <f>IF(D16&gt;0,I16/D16*100,"-")</f>
        <v>97.939717665013347</v>
      </c>
      <c r="K16" s="101">
        <v>32654</v>
      </c>
      <c r="L16" s="102">
        <f>IF(D16&gt;0,K16/D16*100,"-")</f>
        <v>83.057357242782643</v>
      </c>
      <c r="M16" s="101">
        <v>0</v>
      </c>
      <c r="N16" s="102">
        <f>IF(D16&gt;0,M16/D16*100,"-")</f>
        <v>0</v>
      </c>
      <c r="O16" s="123">
        <v>2799</v>
      </c>
      <c r="P16" s="101">
        <f>SUM(Q16:S16)</f>
        <v>3052</v>
      </c>
      <c r="Q16" s="101">
        <v>2217</v>
      </c>
      <c r="R16" s="101">
        <v>835</v>
      </c>
      <c r="S16" s="101">
        <v>0</v>
      </c>
      <c r="T16" s="102">
        <f>IF(D16&gt;0,P16/D16*100,"-")</f>
        <v>7.7629403535546233</v>
      </c>
      <c r="U16" s="101">
        <v>0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39</v>
      </c>
      <c r="B17" s="100" t="s">
        <v>280</v>
      </c>
      <c r="C17" s="99" t="s">
        <v>281</v>
      </c>
      <c r="D17" s="101">
        <f>+SUM(E17,+I17)</f>
        <v>57366</v>
      </c>
      <c r="E17" s="101">
        <f>+SUM(G17+H17)</f>
        <v>2886</v>
      </c>
      <c r="F17" s="125">
        <f>IF(D17&gt;0,E17/D17*100,"-")</f>
        <v>5.0308545131262417</v>
      </c>
      <c r="G17" s="101">
        <v>2886</v>
      </c>
      <c r="H17" s="101">
        <v>0</v>
      </c>
      <c r="I17" s="101">
        <f>+SUM(K17,+M17,O17+P17)</f>
        <v>54480</v>
      </c>
      <c r="J17" s="102">
        <f>IF(D17&gt;0,I17/D17*100,"-")</f>
        <v>94.969145486873757</v>
      </c>
      <c r="K17" s="101">
        <v>33581</v>
      </c>
      <c r="L17" s="102">
        <f>IF(D17&gt;0,K17/D17*100,"-")</f>
        <v>58.538158491092283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20899</v>
      </c>
      <c r="Q17" s="101">
        <v>9282</v>
      </c>
      <c r="R17" s="101">
        <v>2189</v>
      </c>
      <c r="S17" s="101">
        <v>9428</v>
      </c>
      <c r="T17" s="102">
        <f>IF(D17&gt;0,P17/D17*100,"-")</f>
        <v>36.430986995781474</v>
      </c>
      <c r="U17" s="101">
        <v>301</v>
      </c>
      <c r="V17" s="99" t="s">
        <v>263</v>
      </c>
      <c r="W17" s="99"/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39</v>
      </c>
      <c r="B18" s="100" t="s">
        <v>282</v>
      </c>
      <c r="C18" s="99" t="s">
        <v>283</v>
      </c>
      <c r="D18" s="101">
        <f>+SUM(E18,+I18)</f>
        <v>77682</v>
      </c>
      <c r="E18" s="101">
        <f>+SUM(G18+H18)</f>
        <v>4573</v>
      </c>
      <c r="F18" s="125">
        <f>IF(D18&gt;0,E18/D18*100,"-")</f>
        <v>5.8868206276872375</v>
      </c>
      <c r="G18" s="101">
        <v>4573</v>
      </c>
      <c r="H18" s="101">
        <v>0</v>
      </c>
      <c r="I18" s="101">
        <f>+SUM(K18,+M18,O18+P18)</f>
        <v>73109</v>
      </c>
      <c r="J18" s="102">
        <f>IF(D18&gt;0,I18/D18*100,"-")</f>
        <v>94.113179372312757</v>
      </c>
      <c r="K18" s="101">
        <v>30033</v>
      </c>
      <c r="L18" s="102">
        <f>IF(D18&gt;0,K18/D18*100,"-")</f>
        <v>38.66146597667413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43076</v>
      </c>
      <c r="Q18" s="101">
        <v>32326</v>
      </c>
      <c r="R18" s="101">
        <v>10750</v>
      </c>
      <c r="S18" s="101">
        <v>0</v>
      </c>
      <c r="T18" s="102">
        <f>IF(D18&gt;0,P18/D18*100,"-")</f>
        <v>55.451713395638627</v>
      </c>
      <c r="U18" s="101">
        <v>573</v>
      </c>
      <c r="V18" s="99" t="s">
        <v>263</v>
      </c>
      <c r="W18" s="99"/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39</v>
      </c>
      <c r="B19" s="100" t="s">
        <v>284</v>
      </c>
      <c r="C19" s="99" t="s">
        <v>285</v>
      </c>
      <c r="D19" s="101">
        <f>+SUM(E19,+I19)</f>
        <v>40711</v>
      </c>
      <c r="E19" s="101">
        <f>+SUM(G19+H19)</f>
        <v>2799</v>
      </c>
      <c r="F19" s="125">
        <f>IF(D19&gt;0,E19/D19*100,"-")</f>
        <v>6.8752916902065779</v>
      </c>
      <c r="G19" s="101">
        <v>2799</v>
      </c>
      <c r="H19" s="101">
        <v>0</v>
      </c>
      <c r="I19" s="101">
        <f>+SUM(K19,+M19,O19+P19)</f>
        <v>37912</v>
      </c>
      <c r="J19" s="102">
        <f>IF(D19&gt;0,I19/D19*100,"-")</f>
        <v>93.124708309793419</v>
      </c>
      <c r="K19" s="101">
        <v>34129</v>
      </c>
      <c r="L19" s="102">
        <f>IF(D19&gt;0,K19/D19*100,"-")</f>
        <v>83.832379455184096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3783</v>
      </c>
      <c r="Q19" s="101">
        <v>38</v>
      </c>
      <c r="R19" s="101">
        <v>3024</v>
      </c>
      <c r="S19" s="101">
        <v>721</v>
      </c>
      <c r="T19" s="102">
        <f>IF(D19&gt;0,P19/D19*100,"-")</f>
        <v>9.2923288546093197</v>
      </c>
      <c r="U19" s="101">
        <v>425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39</v>
      </c>
      <c r="B20" s="100" t="s">
        <v>286</v>
      </c>
      <c r="C20" s="99" t="s">
        <v>287</v>
      </c>
      <c r="D20" s="101">
        <f>+SUM(E20,+I20)</f>
        <v>30630</v>
      </c>
      <c r="E20" s="101">
        <f>+SUM(G20+H20)</f>
        <v>1701</v>
      </c>
      <c r="F20" s="125">
        <f>IF(D20&gt;0,E20/D20*100,"-")</f>
        <v>5.5533790401567096</v>
      </c>
      <c r="G20" s="101">
        <v>1701</v>
      </c>
      <c r="H20" s="101">
        <v>0</v>
      </c>
      <c r="I20" s="101">
        <f>+SUM(K20,+M20,O20+P20)</f>
        <v>28929</v>
      </c>
      <c r="J20" s="102">
        <f>IF(D20&gt;0,I20/D20*100,"-")</f>
        <v>94.446620959843287</v>
      </c>
      <c r="K20" s="101">
        <v>23614</v>
      </c>
      <c r="L20" s="102">
        <f>IF(D20&gt;0,K20/D20*100,"-")</f>
        <v>77.094351942540001</v>
      </c>
      <c r="M20" s="101">
        <v>0</v>
      </c>
      <c r="N20" s="102">
        <f>IF(D20&gt;0,M20/D20*100,"-")</f>
        <v>0</v>
      </c>
      <c r="O20" s="123">
        <v>642</v>
      </c>
      <c r="P20" s="101">
        <f>SUM(Q20:S20)</f>
        <v>4673</v>
      </c>
      <c r="Q20" s="101">
        <v>2543</v>
      </c>
      <c r="R20" s="101">
        <v>2130</v>
      </c>
      <c r="S20" s="101">
        <v>0</v>
      </c>
      <c r="T20" s="102">
        <f>IF(D20&gt;0,P20/D20*100,"-")</f>
        <v>15.256284688214169</v>
      </c>
      <c r="U20" s="101">
        <v>334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39</v>
      </c>
      <c r="B21" s="100" t="s">
        <v>288</v>
      </c>
      <c r="C21" s="99" t="s">
        <v>289</v>
      </c>
      <c r="D21" s="101">
        <f>+SUM(E21,+I21)</f>
        <v>48240</v>
      </c>
      <c r="E21" s="101">
        <f>+SUM(G21+H21)</f>
        <v>4883</v>
      </c>
      <c r="F21" s="125">
        <f>IF(D21&gt;0,E21/D21*100,"-")</f>
        <v>10.122305140961856</v>
      </c>
      <c r="G21" s="101">
        <v>4883</v>
      </c>
      <c r="H21" s="101">
        <v>0</v>
      </c>
      <c r="I21" s="101">
        <f>+SUM(K21,+M21,O21+P21)</f>
        <v>43357</v>
      </c>
      <c r="J21" s="102">
        <f>IF(D21&gt;0,I21/D21*100,"-")</f>
        <v>89.877694859038144</v>
      </c>
      <c r="K21" s="101">
        <v>23954</v>
      </c>
      <c r="L21" s="102">
        <f>IF(D21&gt;0,K21/D21*100,"-")</f>
        <v>49.655887230514097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19403</v>
      </c>
      <c r="Q21" s="101">
        <v>10760</v>
      </c>
      <c r="R21" s="101">
        <v>8643</v>
      </c>
      <c r="S21" s="101">
        <v>0</v>
      </c>
      <c r="T21" s="102">
        <f>IF(D21&gt;0,P21/D21*100,"-")</f>
        <v>40.221807628524047</v>
      </c>
      <c r="U21" s="101">
        <v>442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39</v>
      </c>
      <c r="B22" s="100" t="s">
        <v>290</v>
      </c>
      <c r="C22" s="99" t="s">
        <v>291</v>
      </c>
      <c r="D22" s="101">
        <f>+SUM(E22,+I22)</f>
        <v>187478</v>
      </c>
      <c r="E22" s="101">
        <f>+SUM(G22+H22)</f>
        <v>4813</v>
      </c>
      <c r="F22" s="125">
        <f>IF(D22&gt;0,E22/D22*100,"-")</f>
        <v>2.5672345555211815</v>
      </c>
      <c r="G22" s="101">
        <v>4795</v>
      </c>
      <c r="H22" s="101">
        <v>18</v>
      </c>
      <c r="I22" s="101">
        <f>+SUM(K22,+M22,O22+P22)</f>
        <v>182665</v>
      </c>
      <c r="J22" s="102">
        <f>IF(D22&gt;0,I22/D22*100,"-")</f>
        <v>97.432765444478818</v>
      </c>
      <c r="K22" s="101">
        <v>115570</v>
      </c>
      <c r="L22" s="102">
        <f>IF(D22&gt;0,K22/D22*100,"-")</f>
        <v>61.644566295778702</v>
      </c>
      <c r="M22" s="101">
        <v>0</v>
      </c>
      <c r="N22" s="102">
        <f>IF(D22&gt;0,M22/D22*100,"-")</f>
        <v>0</v>
      </c>
      <c r="O22" s="123">
        <v>28403</v>
      </c>
      <c r="P22" s="101">
        <f>SUM(Q22:S22)</f>
        <v>38692</v>
      </c>
      <c r="Q22" s="101">
        <v>17619</v>
      </c>
      <c r="R22" s="101">
        <v>21073</v>
      </c>
      <c r="S22" s="101">
        <v>0</v>
      </c>
      <c r="T22" s="102">
        <f>IF(D22&gt;0,P22/D22*100,"-")</f>
        <v>20.638154876838883</v>
      </c>
      <c r="U22" s="101">
        <v>1758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39</v>
      </c>
      <c r="B23" s="100" t="s">
        <v>292</v>
      </c>
      <c r="C23" s="99" t="s">
        <v>293</v>
      </c>
      <c r="D23" s="101">
        <f>+SUM(E23,+I23)</f>
        <v>41238</v>
      </c>
      <c r="E23" s="101">
        <f>+SUM(G23+H23)</f>
        <v>3951</v>
      </c>
      <c r="F23" s="125">
        <f>IF(D23&gt;0,E23/D23*100,"-")</f>
        <v>9.5809690091663029</v>
      </c>
      <c r="G23" s="101">
        <v>3951</v>
      </c>
      <c r="H23" s="101">
        <v>0</v>
      </c>
      <c r="I23" s="101">
        <f>+SUM(K23,+M23,O23+P23)</f>
        <v>37287</v>
      </c>
      <c r="J23" s="102">
        <f>IF(D23&gt;0,I23/D23*100,"-")</f>
        <v>90.41903099083369</v>
      </c>
      <c r="K23" s="101">
        <v>27666</v>
      </c>
      <c r="L23" s="102">
        <f>IF(D23&gt;0,K23/D23*100,"-")</f>
        <v>67.088607594936718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9621</v>
      </c>
      <c r="Q23" s="101">
        <v>6783</v>
      </c>
      <c r="R23" s="101">
        <v>2838</v>
      </c>
      <c r="S23" s="101">
        <v>0</v>
      </c>
      <c r="T23" s="102">
        <f>IF(D23&gt;0,P23/D23*100,"-")</f>
        <v>23.330423395896986</v>
      </c>
      <c r="U23" s="101">
        <v>295</v>
      </c>
      <c r="V23" s="99" t="s">
        <v>263</v>
      </c>
      <c r="W23" s="99"/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39</v>
      </c>
      <c r="B24" s="100" t="s">
        <v>294</v>
      </c>
      <c r="C24" s="99" t="s">
        <v>295</v>
      </c>
      <c r="D24" s="101">
        <f>+SUM(E24,+I24)</f>
        <v>52138</v>
      </c>
      <c r="E24" s="101">
        <f>+SUM(G24+H24)</f>
        <v>5354</v>
      </c>
      <c r="F24" s="125">
        <f>IF(D24&gt;0,E24/D24*100,"-")</f>
        <v>10.268901760711957</v>
      </c>
      <c r="G24" s="101">
        <v>5354</v>
      </c>
      <c r="H24" s="101">
        <v>0</v>
      </c>
      <c r="I24" s="101">
        <f>+SUM(K24,+M24,O24+P24)</f>
        <v>46784</v>
      </c>
      <c r="J24" s="102">
        <f>IF(D24&gt;0,I24/D24*100,"-")</f>
        <v>89.731098239288045</v>
      </c>
      <c r="K24" s="101">
        <v>22178</v>
      </c>
      <c r="L24" s="102">
        <f>IF(D24&gt;0,K24/D24*100,"-")</f>
        <v>42.537113046146764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24606</v>
      </c>
      <c r="Q24" s="101">
        <v>0</v>
      </c>
      <c r="R24" s="101">
        <v>9458</v>
      </c>
      <c r="S24" s="101">
        <v>15148</v>
      </c>
      <c r="T24" s="102">
        <f>IF(D24&gt;0,P24/D24*100,"-")</f>
        <v>47.19398519314128</v>
      </c>
      <c r="U24" s="101">
        <v>228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39</v>
      </c>
      <c r="B25" s="100" t="s">
        <v>296</v>
      </c>
      <c r="C25" s="99" t="s">
        <v>297</v>
      </c>
      <c r="D25" s="101">
        <f>+SUM(E25,+I25)</f>
        <v>34551</v>
      </c>
      <c r="E25" s="101">
        <f>+SUM(G25+H25)</f>
        <v>420</v>
      </c>
      <c r="F25" s="125">
        <f>IF(D25&gt;0,E25/D25*100,"-")</f>
        <v>1.2155943388035078</v>
      </c>
      <c r="G25" s="101">
        <v>420</v>
      </c>
      <c r="H25" s="101">
        <v>0</v>
      </c>
      <c r="I25" s="101">
        <f>+SUM(K25,+M25,O25+P25)</f>
        <v>34131</v>
      </c>
      <c r="J25" s="102">
        <f>IF(D25&gt;0,I25/D25*100,"-")</f>
        <v>98.784405661196502</v>
      </c>
      <c r="K25" s="101">
        <v>27414</v>
      </c>
      <c r="L25" s="102">
        <f>IF(D25&gt;0,K25/D25*100,"-")</f>
        <v>79.343579057046114</v>
      </c>
      <c r="M25" s="101">
        <v>0</v>
      </c>
      <c r="N25" s="102">
        <f>IF(D25&gt;0,M25/D25*100,"-")</f>
        <v>0</v>
      </c>
      <c r="O25" s="123">
        <v>5846</v>
      </c>
      <c r="P25" s="101">
        <f>SUM(Q25:S25)</f>
        <v>871</v>
      </c>
      <c r="Q25" s="101">
        <v>68</v>
      </c>
      <c r="R25" s="101">
        <v>233</v>
      </c>
      <c r="S25" s="101">
        <v>570</v>
      </c>
      <c r="T25" s="102">
        <f>IF(D25&gt;0,P25/D25*100,"-")</f>
        <v>2.5209111168996556</v>
      </c>
      <c r="U25" s="101">
        <v>214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39</v>
      </c>
      <c r="B26" s="100" t="s">
        <v>298</v>
      </c>
      <c r="C26" s="99" t="s">
        <v>299</v>
      </c>
      <c r="D26" s="101">
        <f>+SUM(E26,+I26)</f>
        <v>54589</v>
      </c>
      <c r="E26" s="101">
        <f>+SUM(G26+H26)</f>
        <v>1578</v>
      </c>
      <c r="F26" s="125">
        <f>IF(D26&gt;0,E26/D26*100,"-")</f>
        <v>2.8906922640092327</v>
      </c>
      <c r="G26" s="101">
        <v>1578</v>
      </c>
      <c r="H26" s="101">
        <v>0</v>
      </c>
      <c r="I26" s="101">
        <f>+SUM(K26,+M26,O26+P26)</f>
        <v>53011</v>
      </c>
      <c r="J26" s="102">
        <f>IF(D26&gt;0,I26/D26*100,"-")</f>
        <v>97.109307735990768</v>
      </c>
      <c r="K26" s="101">
        <v>41645</v>
      </c>
      <c r="L26" s="102">
        <f>IF(D26&gt;0,K26/D26*100,"-")</f>
        <v>76.288263203209439</v>
      </c>
      <c r="M26" s="101">
        <v>0</v>
      </c>
      <c r="N26" s="102">
        <f>IF(D26&gt;0,M26/D26*100,"-")</f>
        <v>0</v>
      </c>
      <c r="O26" s="123">
        <v>5928</v>
      </c>
      <c r="P26" s="101">
        <f>SUM(Q26:S26)</f>
        <v>5438</v>
      </c>
      <c r="Q26" s="101">
        <v>2461</v>
      </c>
      <c r="R26" s="101">
        <v>2977</v>
      </c>
      <c r="S26" s="101">
        <v>0</v>
      </c>
      <c r="T26" s="102">
        <f>IF(D26&gt;0,P26/D26*100,"-")</f>
        <v>9.9617138984044402</v>
      </c>
      <c r="U26" s="101">
        <v>778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39</v>
      </c>
      <c r="B27" s="100" t="s">
        <v>300</v>
      </c>
      <c r="C27" s="99" t="s">
        <v>301</v>
      </c>
      <c r="D27" s="101">
        <f>+SUM(E27,+I27)</f>
        <v>28124</v>
      </c>
      <c r="E27" s="101">
        <f>+SUM(G27+H27)</f>
        <v>1778</v>
      </c>
      <c r="F27" s="125">
        <f>IF(D27&gt;0,E27/D27*100,"-")</f>
        <v>6.3220025600910255</v>
      </c>
      <c r="G27" s="101">
        <v>1778</v>
      </c>
      <c r="H27" s="101">
        <v>0</v>
      </c>
      <c r="I27" s="101">
        <f>+SUM(K27,+M27,O27+P27)</f>
        <v>26346</v>
      </c>
      <c r="J27" s="102">
        <f>IF(D27&gt;0,I27/D27*100,"-")</f>
        <v>93.677997439908978</v>
      </c>
      <c r="K27" s="101">
        <v>16044</v>
      </c>
      <c r="L27" s="102">
        <f>IF(D27&gt;0,K27/D27*100,"-")</f>
        <v>57.04736168397099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10302</v>
      </c>
      <c r="Q27" s="101">
        <v>3268</v>
      </c>
      <c r="R27" s="101">
        <v>7034</v>
      </c>
      <c r="S27" s="101">
        <v>0</v>
      </c>
      <c r="T27" s="102">
        <f>IF(D27&gt;0,P27/D27*100,"-")</f>
        <v>36.630635755937988</v>
      </c>
      <c r="U27" s="101">
        <v>234</v>
      </c>
      <c r="V27" s="99" t="s">
        <v>263</v>
      </c>
      <c r="W27" s="99"/>
      <c r="X27" s="99"/>
      <c r="Y27" s="99"/>
      <c r="Z27" s="99"/>
      <c r="AA27" s="99"/>
      <c r="AB27" s="99" t="s">
        <v>263</v>
      </c>
      <c r="AC27" s="99"/>
      <c r="AD27" s="206" t="s">
        <v>262</v>
      </c>
      <c r="AE27" s="207"/>
    </row>
    <row r="28" spans="1:31" s="103" customFormat="1" ht="13.5" customHeight="1">
      <c r="A28" s="99" t="s">
        <v>39</v>
      </c>
      <c r="B28" s="100" t="s">
        <v>302</v>
      </c>
      <c r="C28" s="99" t="s">
        <v>303</v>
      </c>
      <c r="D28" s="101">
        <f>+SUM(E28,+I28)</f>
        <v>14098</v>
      </c>
      <c r="E28" s="101">
        <f>+SUM(G28+H28)</f>
        <v>651</v>
      </c>
      <c r="F28" s="125">
        <f>IF(D28&gt;0,E28/D28*100,"-")</f>
        <v>4.6176762661370407</v>
      </c>
      <c r="G28" s="101">
        <v>651</v>
      </c>
      <c r="H28" s="101">
        <v>0</v>
      </c>
      <c r="I28" s="101">
        <f>+SUM(K28,+M28,O28+P28)</f>
        <v>13447</v>
      </c>
      <c r="J28" s="102">
        <f>IF(D28&gt;0,I28/D28*100,"-")</f>
        <v>95.382323733862961</v>
      </c>
      <c r="K28" s="101">
        <v>12655</v>
      </c>
      <c r="L28" s="102">
        <f>IF(D28&gt;0,K28/D28*100,"-")</f>
        <v>89.764505603631719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792</v>
      </c>
      <c r="Q28" s="101">
        <v>459</v>
      </c>
      <c r="R28" s="101">
        <v>333</v>
      </c>
      <c r="S28" s="101">
        <v>0</v>
      </c>
      <c r="T28" s="102">
        <f>IF(D28&gt;0,P28/D28*100,"-")</f>
        <v>5.617818130231238</v>
      </c>
      <c r="U28" s="101">
        <v>273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39</v>
      </c>
      <c r="B29" s="100" t="s">
        <v>304</v>
      </c>
      <c r="C29" s="99" t="s">
        <v>305</v>
      </c>
      <c r="D29" s="101">
        <f>+SUM(E29,+I29)</f>
        <v>7746</v>
      </c>
      <c r="E29" s="101">
        <f>+SUM(G29+H29)</f>
        <v>173</v>
      </c>
      <c r="F29" s="125">
        <f>IF(D29&gt;0,E29/D29*100,"-")</f>
        <v>2.2334107926671831</v>
      </c>
      <c r="G29" s="101">
        <v>173</v>
      </c>
      <c r="H29" s="101">
        <v>0</v>
      </c>
      <c r="I29" s="101">
        <f>+SUM(K29,+M29,O29+P29)</f>
        <v>7573</v>
      </c>
      <c r="J29" s="102">
        <f>IF(D29&gt;0,I29/D29*100,"-")</f>
        <v>97.766589207332828</v>
      </c>
      <c r="K29" s="101">
        <v>7006</v>
      </c>
      <c r="L29" s="102">
        <f>IF(D29&gt;0,K29/D29*100,"-")</f>
        <v>90.446682158533434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567</v>
      </c>
      <c r="Q29" s="101">
        <v>563</v>
      </c>
      <c r="R29" s="101">
        <v>4</v>
      </c>
      <c r="S29" s="101">
        <v>0</v>
      </c>
      <c r="T29" s="102">
        <f>IF(D29&gt;0,P29/D29*100,"-")</f>
        <v>7.3199070487993803</v>
      </c>
      <c r="U29" s="101">
        <v>23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39</v>
      </c>
      <c r="B30" s="100" t="s">
        <v>306</v>
      </c>
      <c r="C30" s="99" t="s">
        <v>307</v>
      </c>
      <c r="D30" s="101">
        <f>+SUM(E30,+I30)</f>
        <v>11230</v>
      </c>
      <c r="E30" s="101">
        <f>+SUM(G30+H30)</f>
        <v>667</v>
      </c>
      <c r="F30" s="125">
        <f>IF(D30&gt;0,E30/D30*100,"-")</f>
        <v>5.9394479073909174</v>
      </c>
      <c r="G30" s="101">
        <v>664</v>
      </c>
      <c r="H30" s="101">
        <v>3</v>
      </c>
      <c r="I30" s="101">
        <f>+SUM(K30,+M30,O30+P30)</f>
        <v>10563</v>
      </c>
      <c r="J30" s="102">
        <f>IF(D30&gt;0,I30/D30*100,"-")</f>
        <v>94.060552092609086</v>
      </c>
      <c r="K30" s="101">
        <v>2569</v>
      </c>
      <c r="L30" s="102">
        <f>IF(D30&gt;0,K30/D30*100,"-")</f>
        <v>22.876224398931434</v>
      </c>
      <c r="M30" s="101">
        <v>0</v>
      </c>
      <c r="N30" s="102">
        <f>IF(D30&gt;0,M30/D30*100,"-")</f>
        <v>0</v>
      </c>
      <c r="O30" s="123">
        <v>886</v>
      </c>
      <c r="P30" s="101">
        <f>SUM(Q30:S30)</f>
        <v>7108</v>
      </c>
      <c r="Q30" s="101">
        <v>4182</v>
      </c>
      <c r="R30" s="101">
        <v>2926</v>
      </c>
      <c r="S30" s="101">
        <v>0</v>
      </c>
      <c r="T30" s="102">
        <f>IF(D30&gt;0,P30/D30*100,"-")</f>
        <v>63.294746215494214</v>
      </c>
      <c r="U30" s="101">
        <v>44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39</v>
      </c>
      <c r="B31" s="100" t="s">
        <v>308</v>
      </c>
      <c r="C31" s="99" t="s">
        <v>309</v>
      </c>
      <c r="D31" s="101">
        <f>+SUM(E31,+I31)</f>
        <v>10128</v>
      </c>
      <c r="E31" s="101">
        <f>+SUM(G31+H31)</f>
        <v>83</v>
      </c>
      <c r="F31" s="125">
        <f>IF(D31&gt;0,E31/D31*100,"-")</f>
        <v>0.81951026856240139</v>
      </c>
      <c r="G31" s="101">
        <v>83</v>
      </c>
      <c r="H31" s="101">
        <v>0</v>
      </c>
      <c r="I31" s="101">
        <f>+SUM(K31,+M31,O31+P31)</f>
        <v>10045</v>
      </c>
      <c r="J31" s="102">
        <f>IF(D31&gt;0,I31/D31*100,"-")</f>
        <v>99.180489731437589</v>
      </c>
      <c r="K31" s="101">
        <v>6114</v>
      </c>
      <c r="L31" s="102">
        <f>IF(D31&gt;0,K31/D31*100,"-")</f>
        <v>60.367298578199048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3931</v>
      </c>
      <c r="Q31" s="101">
        <v>3215</v>
      </c>
      <c r="R31" s="101">
        <v>716</v>
      </c>
      <c r="S31" s="101">
        <v>0</v>
      </c>
      <c r="T31" s="102">
        <f>IF(D31&gt;0,P31/D31*100,"-")</f>
        <v>38.813191153238549</v>
      </c>
      <c r="U31" s="101">
        <v>42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39</v>
      </c>
      <c r="B32" s="100" t="s">
        <v>310</v>
      </c>
      <c r="C32" s="99" t="s">
        <v>311</v>
      </c>
      <c r="D32" s="101">
        <f>+SUM(E32,+I32)</f>
        <v>4207</v>
      </c>
      <c r="E32" s="101">
        <f>+SUM(G32+H32)</f>
        <v>70</v>
      </c>
      <c r="F32" s="125">
        <f>IF(D32&gt;0,E32/D32*100,"-")</f>
        <v>1.6638935108153077</v>
      </c>
      <c r="G32" s="101">
        <v>70</v>
      </c>
      <c r="H32" s="101">
        <v>0</v>
      </c>
      <c r="I32" s="101">
        <f>+SUM(K32,+M32,O32+P32)</f>
        <v>4137</v>
      </c>
      <c r="J32" s="102">
        <f>IF(D32&gt;0,I32/D32*100,"-")</f>
        <v>98.336106489184687</v>
      </c>
      <c r="K32" s="101">
        <v>2066</v>
      </c>
      <c r="L32" s="102">
        <f>IF(D32&gt;0,K32/D32*100,"-")</f>
        <v>49.10862847634894</v>
      </c>
      <c r="M32" s="101">
        <v>0</v>
      </c>
      <c r="N32" s="102">
        <f>IF(D32&gt;0,M32/D32*100,"-")</f>
        <v>0</v>
      </c>
      <c r="O32" s="123">
        <v>1565</v>
      </c>
      <c r="P32" s="101">
        <f>SUM(Q32:S32)</f>
        <v>506</v>
      </c>
      <c r="Q32" s="101">
        <v>131</v>
      </c>
      <c r="R32" s="101">
        <v>375</v>
      </c>
      <c r="S32" s="101">
        <v>0</v>
      </c>
      <c r="T32" s="102">
        <f>IF(D32&gt;0,P32/D32*100,"-")</f>
        <v>12.027573092464939</v>
      </c>
      <c r="U32" s="101">
        <v>37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39</v>
      </c>
      <c r="B33" s="100" t="s">
        <v>312</v>
      </c>
      <c r="C33" s="99" t="s">
        <v>313</v>
      </c>
      <c r="D33" s="101">
        <f>+SUM(E33,+I33)</f>
        <v>7964</v>
      </c>
      <c r="E33" s="101">
        <f>+SUM(G33+H33)</f>
        <v>130</v>
      </c>
      <c r="F33" s="125">
        <f>IF(D33&gt;0,E33/D33*100,"-")</f>
        <v>1.6323455549974886</v>
      </c>
      <c r="G33" s="101">
        <v>130</v>
      </c>
      <c r="H33" s="101">
        <v>0</v>
      </c>
      <c r="I33" s="101">
        <f>+SUM(K33,+M33,O33+P33)</f>
        <v>7834</v>
      </c>
      <c r="J33" s="102">
        <f>IF(D33&gt;0,I33/D33*100,"-")</f>
        <v>98.367654445002501</v>
      </c>
      <c r="K33" s="101">
        <v>5625</v>
      </c>
      <c r="L33" s="102">
        <f>IF(D33&gt;0,K33/D33*100,"-")</f>
        <v>70.630336514314422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2209</v>
      </c>
      <c r="Q33" s="101">
        <v>840</v>
      </c>
      <c r="R33" s="101">
        <v>1369</v>
      </c>
      <c r="S33" s="101">
        <v>0</v>
      </c>
      <c r="T33" s="102">
        <f>IF(D33&gt;0,P33/D33*100,"-")</f>
        <v>27.7373179306881</v>
      </c>
      <c r="U33" s="101">
        <v>146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39</v>
      </c>
      <c r="B34" s="100" t="s">
        <v>314</v>
      </c>
      <c r="C34" s="99" t="s">
        <v>315</v>
      </c>
      <c r="D34" s="101">
        <f>+SUM(E34,+I34)</f>
        <v>9110</v>
      </c>
      <c r="E34" s="101">
        <f>+SUM(G34+H34)</f>
        <v>1071</v>
      </c>
      <c r="F34" s="125">
        <f>IF(D34&gt;0,E34/D34*100,"-")</f>
        <v>11.756311745334797</v>
      </c>
      <c r="G34" s="101">
        <v>1071</v>
      </c>
      <c r="H34" s="101">
        <v>0</v>
      </c>
      <c r="I34" s="101">
        <f>+SUM(K34,+M34,O34+P34)</f>
        <v>8039</v>
      </c>
      <c r="J34" s="102">
        <f>IF(D34&gt;0,I34/D34*100,"-")</f>
        <v>88.243688254665201</v>
      </c>
      <c r="K34" s="101">
        <v>4902</v>
      </c>
      <c r="L34" s="102">
        <f>IF(D34&gt;0,K34/D34*100,"-")</f>
        <v>53.809001097694839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3137</v>
      </c>
      <c r="Q34" s="101">
        <v>0</v>
      </c>
      <c r="R34" s="101">
        <v>2606</v>
      </c>
      <c r="S34" s="101">
        <v>531</v>
      </c>
      <c r="T34" s="102">
        <f>IF(D34&gt;0,P34/D34*100,"-")</f>
        <v>34.434687156970362</v>
      </c>
      <c r="U34" s="101">
        <v>113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39</v>
      </c>
      <c r="B35" s="100" t="s">
        <v>316</v>
      </c>
      <c r="C35" s="99" t="s">
        <v>317</v>
      </c>
      <c r="D35" s="101">
        <f>+SUM(E35,+I35)</f>
        <v>4401</v>
      </c>
      <c r="E35" s="101">
        <f>+SUM(G35+H35)</f>
        <v>22</v>
      </c>
      <c r="F35" s="125">
        <f>IF(D35&gt;0,E35/D35*100,"-")</f>
        <v>0.49988638945694158</v>
      </c>
      <c r="G35" s="101">
        <v>22</v>
      </c>
      <c r="H35" s="101">
        <v>0</v>
      </c>
      <c r="I35" s="101">
        <f>+SUM(K35,+M35,O35+P35)</f>
        <v>4379</v>
      </c>
      <c r="J35" s="102">
        <f>IF(D35&gt;0,I35/D35*100,"-")</f>
        <v>99.500113610543067</v>
      </c>
      <c r="K35" s="101">
        <v>0</v>
      </c>
      <c r="L35" s="102">
        <f>IF(D35&gt;0,K35/D35*100,"-")</f>
        <v>0</v>
      </c>
      <c r="M35" s="101">
        <v>0</v>
      </c>
      <c r="N35" s="102">
        <f>IF(D35&gt;0,M35/D35*100,"-")</f>
        <v>0</v>
      </c>
      <c r="O35" s="123">
        <v>4145</v>
      </c>
      <c r="P35" s="101">
        <f>SUM(Q35:S35)</f>
        <v>234</v>
      </c>
      <c r="Q35" s="101">
        <v>93</v>
      </c>
      <c r="R35" s="101">
        <v>141</v>
      </c>
      <c r="S35" s="101">
        <v>0</v>
      </c>
      <c r="T35" s="102">
        <f>IF(D35&gt;0,P35/D35*100,"-")</f>
        <v>5.3169734151329244</v>
      </c>
      <c r="U35" s="101">
        <v>28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39</v>
      </c>
      <c r="B36" s="100" t="s">
        <v>318</v>
      </c>
      <c r="C36" s="99" t="s">
        <v>319</v>
      </c>
      <c r="D36" s="101">
        <f>+SUM(E36,+I36)</f>
        <v>5200</v>
      </c>
      <c r="E36" s="101">
        <f>+SUM(G36+H36)</f>
        <v>520</v>
      </c>
      <c r="F36" s="125">
        <f>IF(D36&gt;0,E36/D36*100,"-")</f>
        <v>10</v>
      </c>
      <c r="G36" s="101">
        <v>520</v>
      </c>
      <c r="H36" s="101">
        <v>0</v>
      </c>
      <c r="I36" s="101">
        <f>+SUM(K36,+M36,O36+P36)</f>
        <v>4680</v>
      </c>
      <c r="J36" s="102">
        <f>IF(D36&gt;0,I36/D36*100,"-")</f>
        <v>90</v>
      </c>
      <c r="K36" s="101">
        <v>2995</v>
      </c>
      <c r="L36" s="102">
        <f>IF(D36&gt;0,K36/D36*100,"-")</f>
        <v>57.59615384615384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1685</v>
      </c>
      <c r="Q36" s="101">
        <v>0</v>
      </c>
      <c r="R36" s="101">
        <v>1056</v>
      </c>
      <c r="S36" s="101">
        <v>629</v>
      </c>
      <c r="T36" s="102">
        <f>IF(D36&gt;0,P36/D36*100,"-")</f>
        <v>32.403846153846153</v>
      </c>
      <c r="U36" s="101">
        <v>20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39</v>
      </c>
      <c r="B37" s="100" t="s">
        <v>320</v>
      </c>
      <c r="C37" s="99" t="s">
        <v>321</v>
      </c>
      <c r="D37" s="101">
        <f>+SUM(E37,+I37)</f>
        <v>360</v>
      </c>
      <c r="E37" s="101">
        <f>+SUM(G37+H37)</f>
        <v>0</v>
      </c>
      <c r="F37" s="125">
        <f>IF(D37&gt;0,E37/D37*100,"-")</f>
        <v>0</v>
      </c>
      <c r="G37" s="101">
        <v>0</v>
      </c>
      <c r="H37" s="101">
        <v>0</v>
      </c>
      <c r="I37" s="101">
        <f>+SUM(K37,+M37,O37+P37)</f>
        <v>360</v>
      </c>
      <c r="J37" s="102">
        <f>IF(D37&gt;0,I37/D37*100,"-")</f>
        <v>100</v>
      </c>
      <c r="K37" s="101">
        <v>0</v>
      </c>
      <c r="L37" s="102">
        <f>IF(D37&gt;0,K37/D37*100,"-")</f>
        <v>0</v>
      </c>
      <c r="M37" s="101">
        <v>0</v>
      </c>
      <c r="N37" s="102">
        <f>IF(D37&gt;0,M37/D37*100,"-")</f>
        <v>0</v>
      </c>
      <c r="O37" s="123">
        <v>300</v>
      </c>
      <c r="P37" s="101">
        <f>SUM(Q37:S37)</f>
        <v>60</v>
      </c>
      <c r="Q37" s="101">
        <v>0</v>
      </c>
      <c r="R37" s="101">
        <v>60</v>
      </c>
      <c r="S37" s="101">
        <v>0</v>
      </c>
      <c r="T37" s="102">
        <f>IF(D37&gt;0,P37/D37*100,"-")</f>
        <v>16.666666666666664</v>
      </c>
      <c r="U37" s="101">
        <v>0</v>
      </c>
      <c r="V37" s="99"/>
      <c r="W37" s="99"/>
      <c r="X37" s="99"/>
      <c r="Y37" s="99" t="s">
        <v>263</v>
      </c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7">
    <sortCondition ref="A8:A37"/>
    <sortCondition ref="B8:B37"/>
    <sortCondition ref="C8:C37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新潟県</v>
      </c>
      <c r="B7" s="105" t="str">
        <f>水洗化人口等!B7</f>
        <v>15000</v>
      </c>
      <c r="C7" s="104" t="s">
        <v>199</v>
      </c>
      <c r="D7" s="106">
        <f>SUM(E7,+H7,+K7)</f>
        <v>422825</v>
      </c>
      <c r="E7" s="106">
        <f>SUM(F7:G7)</f>
        <v>6716</v>
      </c>
      <c r="F7" s="106">
        <f>SUM(F$8:F$207)</f>
        <v>6707</v>
      </c>
      <c r="G7" s="106">
        <f>SUM(G$8:G$207)</f>
        <v>9</v>
      </c>
      <c r="H7" s="106">
        <f>SUM(I7:J7)</f>
        <v>87198</v>
      </c>
      <c r="I7" s="106">
        <f>SUM(I$8:I$207)</f>
        <v>68675</v>
      </c>
      <c r="J7" s="106">
        <f>SUM(J$8:J$207)</f>
        <v>18523</v>
      </c>
      <c r="K7" s="106">
        <f>SUM(L7:M7)</f>
        <v>328911</v>
      </c>
      <c r="L7" s="106">
        <f>SUM(L$8:L$207)</f>
        <v>3059</v>
      </c>
      <c r="M7" s="106">
        <f>SUM(M$8:M$207)</f>
        <v>325852</v>
      </c>
      <c r="N7" s="106">
        <f>SUM(O7,+V7,+AC7)</f>
        <v>422864</v>
      </c>
      <c r="O7" s="106">
        <f>SUM(P7:U7)</f>
        <v>78441</v>
      </c>
      <c r="P7" s="106">
        <f t="shared" ref="P7:U7" si="0">SUM(P$8:P$207)</f>
        <v>66639</v>
      </c>
      <c r="Q7" s="106">
        <f t="shared" si="0"/>
        <v>0</v>
      </c>
      <c r="R7" s="106">
        <f t="shared" si="0"/>
        <v>0</v>
      </c>
      <c r="S7" s="106">
        <f t="shared" si="0"/>
        <v>11802</v>
      </c>
      <c r="T7" s="106">
        <f t="shared" si="0"/>
        <v>0</v>
      </c>
      <c r="U7" s="106">
        <f t="shared" si="0"/>
        <v>0</v>
      </c>
      <c r="V7" s="106">
        <f>SUM(W7:AB7)</f>
        <v>344384</v>
      </c>
      <c r="W7" s="106">
        <f t="shared" ref="W7:AB7" si="1">SUM(W$8:W$207)</f>
        <v>305491</v>
      </c>
      <c r="X7" s="106">
        <f t="shared" si="1"/>
        <v>0</v>
      </c>
      <c r="Y7" s="106">
        <f t="shared" si="1"/>
        <v>0</v>
      </c>
      <c r="Z7" s="106">
        <f t="shared" si="1"/>
        <v>38893</v>
      </c>
      <c r="AA7" s="106">
        <f t="shared" si="1"/>
        <v>0</v>
      </c>
      <c r="AB7" s="106">
        <f t="shared" si="1"/>
        <v>0</v>
      </c>
      <c r="AC7" s="106">
        <f>SUM(AD7:AE7)</f>
        <v>39</v>
      </c>
      <c r="AD7" s="106">
        <f>SUM(AD$8:AD$207)</f>
        <v>39</v>
      </c>
      <c r="AE7" s="106">
        <f>SUM(AE$8:AE$207)</f>
        <v>0</v>
      </c>
      <c r="AF7" s="106">
        <f>SUM(AG7:AI7)</f>
        <v>8660</v>
      </c>
      <c r="AG7" s="106">
        <f>SUM(AG$8:AG$207)</f>
        <v>8660</v>
      </c>
      <c r="AH7" s="106">
        <f>SUM(AH$8:AH$207)</f>
        <v>0</v>
      </c>
      <c r="AI7" s="106">
        <f>SUM(AI$8:AI$207)</f>
        <v>0</v>
      </c>
      <c r="AJ7" s="106">
        <f>SUM(AK7:AS7)</f>
        <v>8787</v>
      </c>
      <c r="AK7" s="106">
        <f t="shared" ref="AK7:AS7" si="2">SUM(AK$8:AK$207)</f>
        <v>150</v>
      </c>
      <c r="AL7" s="106">
        <f t="shared" si="2"/>
        <v>127</v>
      </c>
      <c r="AM7" s="106">
        <f t="shared" si="2"/>
        <v>8437</v>
      </c>
      <c r="AN7" s="106">
        <f t="shared" si="2"/>
        <v>58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3</v>
      </c>
      <c r="AS7" s="106">
        <f t="shared" si="2"/>
        <v>12</v>
      </c>
      <c r="AT7" s="106">
        <f>SUM(AU7:AY7)</f>
        <v>200</v>
      </c>
      <c r="AU7" s="106">
        <f>SUM(AU$8:AU$207)</f>
        <v>150</v>
      </c>
      <c r="AV7" s="106">
        <f>SUM(AV$8:AV$207)</f>
        <v>0</v>
      </c>
      <c r="AW7" s="106">
        <f>SUM(AW$8:AW$207)</f>
        <v>50</v>
      </c>
      <c r="AX7" s="106">
        <f>SUM(AX$8:AX$207)</f>
        <v>0</v>
      </c>
      <c r="AY7" s="106">
        <f>SUM(AY$8:AY$207)</f>
        <v>0</v>
      </c>
      <c r="AZ7" s="106">
        <f>SUM(BA7:BC7)</f>
        <v>207</v>
      </c>
      <c r="BA7" s="106">
        <f>SUM(BA$8:BA$207)</f>
        <v>207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39</v>
      </c>
      <c r="B8" s="111" t="s">
        <v>260</v>
      </c>
      <c r="C8" s="99" t="s">
        <v>261</v>
      </c>
      <c r="D8" s="101">
        <f>SUM(E8,+H8,+K8)</f>
        <v>85877</v>
      </c>
      <c r="E8" s="101">
        <f>SUM(F8:G8)</f>
        <v>0</v>
      </c>
      <c r="F8" s="101">
        <v>0</v>
      </c>
      <c r="G8" s="101">
        <v>0</v>
      </c>
      <c r="H8" s="101">
        <f>SUM(I8:J8)</f>
        <v>13365</v>
      </c>
      <c r="I8" s="101">
        <v>13365</v>
      </c>
      <c r="J8" s="101">
        <v>0</v>
      </c>
      <c r="K8" s="101">
        <f>SUM(L8:M8)</f>
        <v>72512</v>
      </c>
      <c r="L8" s="101">
        <v>0</v>
      </c>
      <c r="M8" s="101">
        <v>72512</v>
      </c>
      <c r="N8" s="101">
        <f>SUM(O8,+V8,+AC8)</f>
        <v>85877</v>
      </c>
      <c r="O8" s="101">
        <f>SUM(P8:U8)</f>
        <v>13365</v>
      </c>
      <c r="P8" s="101">
        <v>11883</v>
      </c>
      <c r="Q8" s="101">
        <v>0</v>
      </c>
      <c r="R8" s="101">
        <v>0</v>
      </c>
      <c r="S8" s="101">
        <v>1482</v>
      </c>
      <c r="T8" s="101">
        <v>0</v>
      </c>
      <c r="U8" s="101">
        <v>0</v>
      </c>
      <c r="V8" s="101">
        <f>SUM(W8:AB8)</f>
        <v>72512</v>
      </c>
      <c r="W8" s="101">
        <v>67576</v>
      </c>
      <c r="X8" s="101">
        <v>0</v>
      </c>
      <c r="Y8" s="101">
        <v>0</v>
      </c>
      <c r="Z8" s="101">
        <v>4936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2991</v>
      </c>
      <c r="AG8" s="101">
        <v>2991</v>
      </c>
      <c r="AH8" s="101">
        <v>0</v>
      </c>
      <c r="AI8" s="101">
        <v>0</v>
      </c>
      <c r="AJ8" s="101">
        <f>SUM(AK8:AS8)</f>
        <v>2991</v>
      </c>
      <c r="AK8" s="101">
        <v>0</v>
      </c>
      <c r="AL8" s="101">
        <v>0</v>
      </c>
      <c r="AM8" s="101">
        <v>2991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80</v>
      </c>
      <c r="BA8" s="101">
        <v>80</v>
      </c>
      <c r="BB8" s="101">
        <v>0</v>
      </c>
      <c r="BC8" s="101">
        <v>0</v>
      </c>
    </row>
    <row r="9" spans="1:55" s="103" customFormat="1" ht="13.5" customHeight="1">
      <c r="A9" s="113" t="s">
        <v>39</v>
      </c>
      <c r="B9" s="111" t="s">
        <v>264</v>
      </c>
      <c r="C9" s="99" t="s">
        <v>265</v>
      </c>
      <c r="D9" s="101">
        <f>SUM(E9,+H9,+K9)</f>
        <v>20925</v>
      </c>
      <c r="E9" s="101">
        <f>SUM(F9:G9)</f>
        <v>0</v>
      </c>
      <c r="F9" s="101">
        <v>0</v>
      </c>
      <c r="G9" s="101">
        <v>0</v>
      </c>
      <c r="H9" s="101">
        <f>SUM(I9:J9)</f>
        <v>2656</v>
      </c>
      <c r="I9" s="101">
        <v>2656</v>
      </c>
      <c r="J9" s="101">
        <v>0</v>
      </c>
      <c r="K9" s="101">
        <f>SUM(L9:M9)</f>
        <v>18269</v>
      </c>
      <c r="L9" s="101">
        <v>0</v>
      </c>
      <c r="M9" s="101">
        <v>18269</v>
      </c>
      <c r="N9" s="101">
        <f>SUM(O9,+V9,+AC9)</f>
        <v>20925</v>
      </c>
      <c r="O9" s="101">
        <f>SUM(P9:U9)</f>
        <v>2656</v>
      </c>
      <c r="P9" s="101">
        <v>81</v>
      </c>
      <c r="Q9" s="101">
        <v>0</v>
      </c>
      <c r="R9" s="101">
        <v>0</v>
      </c>
      <c r="S9" s="101">
        <v>2575</v>
      </c>
      <c r="T9" s="101">
        <v>0</v>
      </c>
      <c r="U9" s="101">
        <v>0</v>
      </c>
      <c r="V9" s="101">
        <f>SUM(W9:AB9)</f>
        <v>18269</v>
      </c>
      <c r="W9" s="101">
        <v>422</v>
      </c>
      <c r="X9" s="101">
        <v>0</v>
      </c>
      <c r="Y9" s="101">
        <v>0</v>
      </c>
      <c r="Z9" s="101">
        <v>17847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17</v>
      </c>
      <c r="AG9" s="101">
        <v>17</v>
      </c>
      <c r="AH9" s="101">
        <v>0</v>
      </c>
      <c r="AI9" s="101">
        <v>0</v>
      </c>
      <c r="AJ9" s="101">
        <f>SUM(AK9:AS9)</f>
        <v>17</v>
      </c>
      <c r="AK9" s="101">
        <v>0</v>
      </c>
      <c r="AL9" s="101">
        <v>0</v>
      </c>
      <c r="AM9" s="101">
        <v>17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39</v>
      </c>
      <c r="B10" s="111" t="s">
        <v>266</v>
      </c>
      <c r="C10" s="99" t="s">
        <v>267</v>
      </c>
      <c r="D10" s="101">
        <f>SUM(E10,+H10,+K10)</f>
        <v>44859</v>
      </c>
      <c r="E10" s="101">
        <f>SUM(F10:G10)</f>
        <v>0</v>
      </c>
      <c r="F10" s="101">
        <v>0</v>
      </c>
      <c r="G10" s="101">
        <v>0</v>
      </c>
      <c r="H10" s="101">
        <f>SUM(I10:J10)</f>
        <v>6349</v>
      </c>
      <c r="I10" s="101">
        <v>6349</v>
      </c>
      <c r="J10" s="101">
        <v>0</v>
      </c>
      <c r="K10" s="101">
        <f>SUM(L10:M10)</f>
        <v>38510</v>
      </c>
      <c r="L10" s="101">
        <v>9</v>
      </c>
      <c r="M10" s="101">
        <v>38501</v>
      </c>
      <c r="N10" s="101">
        <f>SUM(O10,+V10,+AC10)</f>
        <v>44859</v>
      </c>
      <c r="O10" s="101">
        <f>SUM(P10:U10)</f>
        <v>6358</v>
      </c>
      <c r="P10" s="101">
        <v>6358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38501</v>
      </c>
      <c r="W10" s="101">
        <v>38501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1530</v>
      </c>
      <c r="AG10" s="101">
        <v>1530</v>
      </c>
      <c r="AH10" s="101">
        <v>0</v>
      </c>
      <c r="AI10" s="101">
        <v>0</v>
      </c>
      <c r="AJ10" s="101">
        <f>SUM(AK10:AS10)</f>
        <v>1530</v>
      </c>
      <c r="AK10" s="101">
        <v>0</v>
      </c>
      <c r="AL10" s="101">
        <v>0</v>
      </c>
      <c r="AM10" s="101">
        <v>1518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12</v>
      </c>
      <c r="AT10" s="101">
        <f>SUM(AU10:AY10)</f>
        <v>49</v>
      </c>
      <c r="AU10" s="101">
        <v>0</v>
      </c>
      <c r="AV10" s="101">
        <v>0</v>
      </c>
      <c r="AW10" s="101">
        <v>49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39</v>
      </c>
      <c r="B11" s="111" t="s">
        <v>268</v>
      </c>
      <c r="C11" s="99" t="s">
        <v>269</v>
      </c>
      <c r="D11" s="101">
        <f>SUM(E11,+H11,+K11)</f>
        <v>17319</v>
      </c>
      <c r="E11" s="101">
        <f>SUM(F11:G11)</f>
        <v>832</v>
      </c>
      <c r="F11" s="101">
        <v>832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16487</v>
      </c>
      <c r="L11" s="101">
        <v>0</v>
      </c>
      <c r="M11" s="101">
        <v>16487</v>
      </c>
      <c r="N11" s="101">
        <f>SUM(O11,+V11,+AC11)</f>
        <v>17319</v>
      </c>
      <c r="O11" s="101">
        <f>SUM(P11:U11)</f>
        <v>832</v>
      </c>
      <c r="P11" s="101">
        <v>832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16487</v>
      </c>
      <c r="W11" s="101">
        <v>16487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1076</v>
      </c>
      <c r="AG11" s="101">
        <v>1076</v>
      </c>
      <c r="AH11" s="101">
        <v>0</v>
      </c>
      <c r="AI11" s="101">
        <v>0</v>
      </c>
      <c r="AJ11" s="101">
        <f>SUM(AK11:AS11)</f>
        <v>1076</v>
      </c>
      <c r="AK11" s="101">
        <v>0</v>
      </c>
      <c r="AL11" s="101">
        <v>0</v>
      </c>
      <c r="AM11" s="101">
        <v>1076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39</v>
      </c>
      <c r="B12" s="111" t="s">
        <v>270</v>
      </c>
      <c r="C12" s="99" t="s">
        <v>271</v>
      </c>
      <c r="D12" s="101">
        <f>SUM(E12,+H12,+K12)</f>
        <v>33984</v>
      </c>
      <c r="E12" s="101">
        <f>SUM(F12:G12)</f>
        <v>0</v>
      </c>
      <c r="F12" s="101">
        <v>0</v>
      </c>
      <c r="G12" s="101">
        <v>0</v>
      </c>
      <c r="H12" s="101">
        <f>SUM(I12:J12)</f>
        <v>9548</v>
      </c>
      <c r="I12" s="101">
        <v>9548</v>
      </c>
      <c r="J12" s="101">
        <v>0</v>
      </c>
      <c r="K12" s="101">
        <f>SUM(L12:M12)</f>
        <v>24436</v>
      </c>
      <c r="L12" s="101">
        <v>0</v>
      </c>
      <c r="M12" s="101">
        <v>24436</v>
      </c>
      <c r="N12" s="101">
        <f>SUM(O12,+V12,+AC12)</f>
        <v>33984</v>
      </c>
      <c r="O12" s="101">
        <f>SUM(P12:U12)</f>
        <v>9548</v>
      </c>
      <c r="P12" s="101">
        <v>9548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24436</v>
      </c>
      <c r="W12" s="101">
        <v>24436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9</v>
      </c>
      <c r="AG12" s="101">
        <v>9</v>
      </c>
      <c r="AH12" s="101">
        <v>0</v>
      </c>
      <c r="AI12" s="101">
        <v>0</v>
      </c>
      <c r="AJ12" s="101">
        <f>SUM(AK12:AS12)</f>
        <v>9</v>
      </c>
      <c r="AK12" s="101">
        <v>0</v>
      </c>
      <c r="AL12" s="101">
        <v>0</v>
      </c>
      <c r="AM12" s="101">
        <v>9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39</v>
      </c>
      <c r="B13" s="111" t="s">
        <v>272</v>
      </c>
      <c r="C13" s="99" t="s">
        <v>273</v>
      </c>
      <c r="D13" s="101">
        <f>SUM(E13,+H13,+K13)</f>
        <v>5688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5688</v>
      </c>
      <c r="L13" s="101">
        <v>857</v>
      </c>
      <c r="M13" s="101">
        <v>4831</v>
      </c>
      <c r="N13" s="101">
        <f>SUM(O13,+V13,+AC13)</f>
        <v>5688</v>
      </c>
      <c r="O13" s="101">
        <f>SUM(P13:U13)</f>
        <v>857</v>
      </c>
      <c r="P13" s="101">
        <v>857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4831</v>
      </c>
      <c r="W13" s="101">
        <v>4831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209</v>
      </c>
      <c r="AG13" s="101">
        <v>209</v>
      </c>
      <c r="AH13" s="101">
        <v>0</v>
      </c>
      <c r="AI13" s="101">
        <v>0</v>
      </c>
      <c r="AJ13" s="101">
        <f>SUM(AK13:AS13)</f>
        <v>209</v>
      </c>
      <c r="AK13" s="101">
        <v>0</v>
      </c>
      <c r="AL13" s="101">
        <v>0</v>
      </c>
      <c r="AM13" s="101">
        <v>209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39</v>
      </c>
      <c r="B14" s="111" t="s">
        <v>274</v>
      </c>
      <c r="C14" s="99" t="s">
        <v>275</v>
      </c>
      <c r="D14" s="101">
        <f>SUM(E14,+H14,+K14)</f>
        <v>7193</v>
      </c>
      <c r="E14" s="101">
        <f>SUM(F14:G14)</f>
        <v>0</v>
      </c>
      <c r="F14" s="101">
        <v>0</v>
      </c>
      <c r="G14" s="101">
        <v>0</v>
      </c>
      <c r="H14" s="101">
        <f>SUM(I14:J14)</f>
        <v>1143</v>
      </c>
      <c r="I14" s="101">
        <v>1143</v>
      </c>
      <c r="J14" s="101">
        <v>0</v>
      </c>
      <c r="K14" s="101">
        <f>SUM(L14:M14)</f>
        <v>6050</v>
      </c>
      <c r="L14" s="101">
        <v>0</v>
      </c>
      <c r="M14" s="101">
        <v>6050</v>
      </c>
      <c r="N14" s="101">
        <f>SUM(O14,+V14,+AC14)</f>
        <v>7217</v>
      </c>
      <c r="O14" s="101">
        <f>SUM(P14:U14)</f>
        <v>1143</v>
      </c>
      <c r="P14" s="101">
        <v>1143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6050</v>
      </c>
      <c r="W14" s="101">
        <v>6050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24</v>
      </c>
      <c r="AD14" s="101">
        <v>24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39</v>
      </c>
      <c r="B15" s="111" t="s">
        <v>276</v>
      </c>
      <c r="C15" s="99" t="s">
        <v>277</v>
      </c>
      <c r="D15" s="101">
        <f>SUM(E15,+H15,+K15)</f>
        <v>9873</v>
      </c>
      <c r="E15" s="101">
        <f>SUM(F15:G15)</f>
        <v>0</v>
      </c>
      <c r="F15" s="101">
        <v>0</v>
      </c>
      <c r="G15" s="101">
        <v>0</v>
      </c>
      <c r="H15" s="101">
        <f>SUM(I15:J15)</f>
        <v>1916</v>
      </c>
      <c r="I15" s="101">
        <v>1916</v>
      </c>
      <c r="J15" s="101">
        <v>0</v>
      </c>
      <c r="K15" s="101">
        <f>SUM(L15:M15)</f>
        <v>7957</v>
      </c>
      <c r="L15" s="101">
        <v>122</v>
      </c>
      <c r="M15" s="101">
        <v>7835</v>
      </c>
      <c r="N15" s="101">
        <f>SUM(O15,+V15,+AC15)</f>
        <v>9873</v>
      </c>
      <c r="O15" s="101">
        <f>SUM(P15:U15)</f>
        <v>2038</v>
      </c>
      <c r="P15" s="101">
        <v>0</v>
      </c>
      <c r="Q15" s="101">
        <v>0</v>
      </c>
      <c r="R15" s="101">
        <v>0</v>
      </c>
      <c r="S15" s="101">
        <v>2038</v>
      </c>
      <c r="T15" s="101">
        <v>0</v>
      </c>
      <c r="U15" s="101">
        <v>0</v>
      </c>
      <c r="V15" s="101">
        <f>SUM(W15:AB15)</f>
        <v>7835</v>
      </c>
      <c r="W15" s="101">
        <v>0</v>
      </c>
      <c r="X15" s="101">
        <v>0</v>
      </c>
      <c r="Y15" s="101">
        <v>0</v>
      </c>
      <c r="Z15" s="101">
        <v>7835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39</v>
      </c>
      <c r="B16" s="111" t="s">
        <v>278</v>
      </c>
      <c r="C16" s="99" t="s">
        <v>279</v>
      </c>
      <c r="D16" s="101">
        <f>SUM(E16,+H16,+K16)</f>
        <v>3621</v>
      </c>
      <c r="E16" s="101">
        <f>SUM(F16:G16)</f>
        <v>0</v>
      </c>
      <c r="F16" s="101">
        <v>0</v>
      </c>
      <c r="G16" s="101">
        <v>0</v>
      </c>
      <c r="H16" s="101">
        <f>SUM(I16:J16)</f>
        <v>821</v>
      </c>
      <c r="I16" s="101">
        <v>821</v>
      </c>
      <c r="J16" s="101">
        <v>0</v>
      </c>
      <c r="K16" s="101">
        <f>SUM(L16:M16)</f>
        <v>2800</v>
      </c>
      <c r="L16" s="101">
        <v>0</v>
      </c>
      <c r="M16" s="101">
        <v>2800</v>
      </c>
      <c r="N16" s="101">
        <f>SUM(O16,+V16,+AC16)</f>
        <v>3621</v>
      </c>
      <c r="O16" s="101">
        <f>SUM(P16:U16)</f>
        <v>821</v>
      </c>
      <c r="P16" s="101">
        <v>0</v>
      </c>
      <c r="Q16" s="101">
        <v>0</v>
      </c>
      <c r="R16" s="101">
        <v>0</v>
      </c>
      <c r="S16" s="101">
        <v>821</v>
      </c>
      <c r="T16" s="101">
        <v>0</v>
      </c>
      <c r="U16" s="101">
        <v>0</v>
      </c>
      <c r="V16" s="101">
        <f>SUM(W16:AB16)</f>
        <v>2800</v>
      </c>
      <c r="W16" s="101">
        <v>0</v>
      </c>
      <c r="X16" s="101">
        <v>0</v>
      </c>
      <c r="Y16" s="101">
        <v>0</v>
      </c>
      <c r="Z16" s="101">
        <v>2800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39</v>
      </c>
      <c r="B17" s="111" t="s">
        <v>280</v>
      </c>
      <c r="C17" s="99" t="s">
        <v>281</v>
      </c>
      <c r="D17" s="101">
        <f>SUM(E17,+H17,+K17)</f>
        <v>20102</v>
      </c>
      <c r="E17" s="101">
        <f>SUM(F17:G17)</f>
        <v>0</v>
      </c>
      <c r="F17" s="101">
        <v>0</v>
      </c>
      <c r="G17" s="101">
        <v>0</v>
      </c>
      <c r="H17" s="101">
        <f>SUM(I17:J17)</f>
        <v>9486</v>
      </c>
      <c r="I17" s="101">
        <v>3245</v>
      </c>
      <c r="J17" s="101">
        <v>6241</v>
      </c>
      <c r="K17" s="101">
        <f>SUM(L17:M17)</f>
        <v>10616</v>
      </c>
      <c r="L17" s="101">
        <v>264</v>
      </c>
      <c r="M17" s="101">
        <v>10352</v>
      </c>
      <c r="N17" s="101">
        <f>SUM(O17,+V17,+AC17)</f>
        <v>20102</v>
      </c>
      <c r="O17" s="101">
        <f>SUM(P17:U17)</f>
        <v>3509</v>
      </c>
      <c r="P17" s="101">
        <v>3509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16593</v>
      </c>
      <c r="W17" s="101">
        <v>16593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780</v>
      </c>
      <c r="AG17" s="101">
        <v>780</v>
      </c>
      <c r="AH17" s="101">
        <v>0</v>
      </c>
      <c r="AI17" s="101">
        <v>0</v>
      </c>
      <c r="AJ17" s="101">
        <f>SUM(AK17:AS17)</f>
        <v>780</v>
      </c>
      <c r="AK17" s="101">
        <v>0</v>
      </c>
      <c r="AL17" s="101">
        <v>0</v>
      </c>
      <c r="AM17" s="101">
        <v>780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39</v>
      </c>
      <c r="B18" s="111" t="s">
        <v>282</v>
      </c>
      <c r="C18" s="99" t="s">
        <v>283</v>
      </c>
      <c r="D18" s="101">
        <f>SUM(E18,+H18,+K18)</f>
        <v>28420</v>
      </c>
      <c r="E18" s="101">
        <f>SUM(F18:G18)</f>
        <v>0</v>
      </c>
      <c r="F18" s="101">
        <v>0</v>
      </c>
      <c r="G18" s="101">
        <v>0</v>
      </c>
      <c r="H18" s="101">
        <f>SUM(I18:J18)</f>
        <v>3931</v>
      </c>
      <c r="I18" s="101">
        <v>3931</v>
      </c>
      <c r="J18" s="101">
        <v>0</v>
      </c>
      <c r="K18" s="101">
        <f>SUM(L18:M18)</f>
        <v>24489</v>
      </c>
      <c r="L18" s="101">
        <v>0</v>
      </c>
      <c r="M18" s="101">
        <v>24489</v>
      </c>
      <c r="N18" s="101">
        <f>SUM(O18,+V18,+AC18)</f>
        <v>28420</v>
      </c>
      <c r="O18" s="101">
        <f>SUM(P18:U18)</f>
        <v>3931</v>
      </c>
      <c r="P18" s="101">
        <v>3931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24489</v>
      </c>
      <c r="W18" s="101">
        <v>24489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150</v>
      </c>
      <c r="AG18" s="101">
        <v>150</v>
      </c>
      <c r="AH18" s="101">
        <v>0</v>
      </c>
      <c r="AI18" s="101">
        <v>0</v>
      </c>
      <c r="AJ18" s="101">
        <f>SUM(AK18:AS18)</f>
        <v>150</v>
      </c>
      <c r="AK18" s="101">
        <v>150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150</v>
      </c>
      <c r="AU18" s="101">
        <v>150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39</v>
      </c>
      <c r="B19" s="111" t="s">
        <v>284</v>
      </c>
      <c r="C19" s="99" t="s">
        <v>285</v>
      </c>
      <c r="D19" s="101">
        <f>SUM(E19,+H19,+K19)</f>
        <v>4976</v>
      </c>
      <c r="E19" s="101">
        <f>SUM(F19:G19)</f>
        <v>0</v>
      </c>
      <c r="F19" s="101">
        <v>0</v>
      </c>
      <c r="G19" s="101">
        <v>0</v>
      </c>
      <c r="H19" s="101">
        <f>SUM(I19:J19)</f>
        <v>1264</v>
      </c>
      <c r="I19" s="101">
        <v>1264</v>
      </c>
      <c r="J19" s="101">
        <v>0</v>
      </c>
      <c r="K19" s="101">
        <f>SUM(L19:M19)</f>
        <v>3712</v>
      </c>
      <c r="L19" s="101">
        <v>261</v>
      </c>
      <c r="M19" s="101">
        <v>3451</v>
      </c>
      <c r="N19" s="101">
        <f>SUM(O19,+V19,+AC19)</f>
        <v>4976</v>
      </c>
      <c r="O19" s="101">
        <f>SUM(P19:U19)</f>
        <v>1525</v>
      </c>
      <c r="P19" s="101">
        <v>1525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3451</v>
      </c>
      <c r="W19" s="101">
        <v>3451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2</v>
      </c>
      <c r="AG19" s="101">
        <v>2</v>
      </c>
      <c r="AH19" s="101">
        <v>0</v>
      </c>
      <c r="AI19" s="101">
        <v>0</v>
      </c>
      <c r="AJ19" s="101">
        <f>SUM(AK19:AS19)</f>
        <v>2</v>
      </c>
      <c r="AK19" s="101">
        <v>0</v>
      </c>
      <c r="AL19" s="101">
        <v>0</v>
      </c>
      <c r="AM19" s="101">
        <v>2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39</v>
      </c>
      <c r="B20" s="111" t="s">
        <v>286</v>
      </c>
      <c r="C20" s="99" t="s">
        <v>287</v>
      </c>
      <c r="D20" s="101">
        <f>SUM(E20,+H20,+K20)</f>
        <v>6167</v>
      </c>
      <c r="E20" s="101">
        <f>SUM(F20:G20)</f>
        <v>0</v>
      </c>
      <c r="F20" s="101">
        <v>0</v>
      </c>
      <c r="G20" s="101">
        <v>0</v>
      </c>
      <c r="H20" s="101">
        <f>SUM(I20:J20)</f>
        <v>2466</v>
      </c>
      <c r="I20" s="101">
        <v>2466</v>
      </c>
      <c r="J20" s="101">
        <v>0</v>
      </c>
      <c r="K20" s="101">
        <f>SUM(L20:M20)</f>
        <v>3701</v>
      </c>
      <c r="L20" s="101">
        <v>0</v>
      </c>
      <c r="M20" s="101">
        <v>3701</v>
      </c>
      <c r="N20" s="101">
        <f>SUM(O20,+V20,+AC20)</f>
        <v>6167</v>
      </c>
      <c r="O20" s="101">
        <f>SUM(P20:U20)</f>
        <v>2466</v>
      </c>
      <c r="P20" s="101">
        <v>2466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3701</v>
      </c>
      <c r="W20" s="101">
        <v>3701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24</v>
      </c>
      <c r="AG20" s="101">
        <v>24</v>
      </c>
      <c r="AH20" s="101">
        <v>0</v>
      </c>
      <c r="AI20" s="101">
        <v>0</v>
      </c>
      <c r="AJ20" s="101">
        <f>SUM(AK20:AS20)</f>
        <v>24</v>
      </c>
      <c r="AK20" s="101">
        <v>0</v>
      </c>
      <c r="AL20" s="101">
        <v>0</v>
      </c>
      <c r="AM20" s="101">
        <v>24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39</v>
      </c>
      <c r="B21" s="111" t="s">
        <v>288</v>
      </c>
      <c r="C21" s="99" t="s">
        <v>289</v>
      </c>
      <c r="D21" s="101">
        <f>SUM(E21,+H21,+K21)</f>
        <v>13982</v>
      </c>
      <c r="E21" s="101">
        <f>SUM(F21:G21)</f>
        <v>0</v>
      </c>
      <c r="F21" s="101">
        <v>0</v>
      </c>
      <c r="G21" s="101">
        <v>0</v>
      </c>
      <c r="H21" s="101">
        <f>SUM(I21:J21)</f>
        <v>4121</v>
      </c>
      <c r="I21" s="101">
        <v>4121</v>
      </c>
      <c r="J21" s="101">
        <v>0</v>
      </c>
      <c r="K21" s="101">
        <f>SUM(L21:M21)</f>
        <v>9861</v>
      </c>
      <c r="L21" s="101">
        <v>0</v>
      </c>
      <c r="M21" s="101">
        <v>9861</v>
      </c>
      <c r="N21" s="101">
        <f>SUM(O21,+V21,+AC21)</f>
        <v>13982</v>
      </c>
      <c r="O21" s="101">
        <f>SUM(P21:U21)</f>
        <v>4121</v>
      </c>
      <c r="P21" s="101">
        <v>4121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9861</v>
      </c>
      <c r="W21" s="101">
        <v>9861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526</v>
      </c>
      <c r="AG21" s="101">
        <v>526</v>
      </c>
      <c r="AH21" s="101">
        <v>0</v>
      </c>
      <c r="AI21" s="101">
        <v>0</v>
      </c>
      <c r="AJ21" s="101">
        <f>SUM(AK21:AS21)</f>
        <v>526</v>
      </c>
      <c r="AK21" s="101">
        <v>0</v>
      </c>
      <c r="AL21" s="101">
        <v>0</v>
      </c>
      <c r="AM21" s="101">
        <v>526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39</v>
      </c>
      <c r="B22" s="111" t="s">
        <v>290</v>
      </c>
      <c r="C22" s="99" t="s">
        <v>291</v>
      </c>
      <c r="D22" s="101">
        <f>SUM(E22,+H22,+K22)</f>
        <v>52412</v>
      </c>
      <c r="E22" s="101">
        <f>SUM(F22:G22)</f>
        <v>0</v>
      </c>
      <c r="F22" s="101">
        <v>0</v>
      </c>
      <c r="G22" s="101">
        <v>0</v>
      </c>
      <c r="H22" s="101">
        <f>SUM(I22:J22)</f>
        <v>5662</v>
      </c>
      <c r="I22" s="101">
        <v>5662</v>
      </c>
      <c r="J22" s="101">
        <v>0</v>
      </c>
      <c r="K22" s="101">
        <f>SUM(L22:M22)</f>
        <v>46750</v>
      </c>
      <c r="L22" s="101">
        <v>0</v>
      </c>
      <c r="M22" s="101">
        <v>46750</v>
      </c>
      <c r="N22" s="101">
        <f>SUM(O22,+V22,+AC22)</f>
        <v>52425</v>
      </c>
      <c r="O22" s="101">
        <f>SUM(P22:U22)</f>
        <v>5662</v>
      </c>
      <c r="P22" s="101">
        <v>5662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46750</v>
      </c>
      <c r="W22" s="101">
        <v>46750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13</v>
      </c>
      <c r="AD22" s="101">
        <v>13</v>
      </c>
      <c r="AE22" s="101">
        <v>0</v>
      </c>
      <c r="AF22" s="101">
        <f>SUM(AG22:AI22)</f>
        <v>293</v>
      </c>
      <c r="AG22" s="101">
        <v>293</v>
      </c>
      <c r="AH22" s="101">
        <v>0</v>
      </c>
      <c r="AI22" s="101">
        <v>0</v>
      </c>
      <c r="AJ22" s="101">
        <f>SUM(AK22:AS22)</f>
        <v>405</v>
      </c>
      <c r="AK22" s="101">
        <v>0</v>
      </c>
      <c r="AL22" s="101">
        <v>112</v>
      </c>
      <c r="AM22" s="101">
        <v>293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112</v>
      </c>
      <c r="BA22" s="101">
        <v>112</v>
      </c>
      <c r="BB22" s="101">
        <v>0</v>
      </c>
      <c r="BC22" s="101">
        <v>0</v>
      </c>
    </row>
    <row r="23" spans="1:55" s="103" customFormat="1" ht="13.5" customHeight="1">
      <c r="A23" s="113" t="s">
        <v>39</v>
      </c>
      <c r="B23" s="111" t="s">
        <v>292</v>
      </c>
      <c r="C23" s="99" t="s">
        <v>293</v>
      </c>
      <c r="D23" s="101">
        <f>SUM(E23,+H23,+K23)</f>
        <v>9241</v>
      </c>
      <c r="E23" s="101">
        <f>SUM(F23:G23)</f>
        <v>3036</v>
      </c>
      <c r="F23" s="101">
        <v>3036</v>
      </c>
      <c r="G23" s="101">
        <v>0</v>
      </c>
      <c r="H23" s="101">
        <f>SUM(I23:J23)</f>
        <v>6205</v>
      </c>
      <c r="I23" s="101">
        <v>0</v>
      </c>
      <c r="J23" s="101">
        <v>6205</v>
      </c>
      <c r="K23" s="101">
        <f>SUM(L23:M23)</f>
        <v>0</v>
      </c>
      <c r="L23" s="101">
        <v>0</v>
      </c>
      <c r="M23" s="101">
        <v>0</v>
      </c>
      <c r="N23" s="101">
        <f>SUM(O23,+V23,+AC23)</f>
        <v>9241</v>
      </c>
      <c r="O23" s="101">
        <f>SUM(P23:U23)</f>
        <v>3036</v>
      </c>
      <c r="P23" s="101">
        <v>3036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6205</v>
      </c>
      <c r="W23" s="101">
        <v>6205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427</v>
      </c>
      <c r="AG23" s="101">
        <v>427</v>
      </c>
      <c r="AH23" s="101">
        <v>0</v>
      </c>
      <c r="AI23" s="101">
        <v>0</v>
      </c>
      <c r="AJ23" s="101">
        <f>SUM(AK23:AS23)</f>
        <v>427</v>
      </c>
      <c r="AK23" s="101">
        <v>0</v>
      </c>
      <c r="AL23" s="101">
        <v>0</v>
      </c>
      <c r="AM23" s="101">
        <v>427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39</v>
      </c>
      <c r="B24" s="111" t="s">
        <v>294</v>
      </c>
      <c r="C24" s="99" t="s">
        <v>295</v>
      </c>
      <c r="D24" s="101">
        <f>SUM(E24,+H24,+K24)</f>
        <v>15468</v>
      </c>
      <c r="E24" s="101">
        <f>SUM(F24:G24)</f>
        <v>0</v>
      </c>
      <c r="F24" s="101">
        <v>0</v>
      </c>
      <c r="G24" s="101">
        <v>0</v>
      </c>
      <c r="H24" s="101">
        <f>SUM(I24:J24)</f>
        <v>6034</v>
      </c>
      <c r="I24" s="101">
        <v>6034</v>
      </c>
      <c r="J24" s="101">
        <v>0</v>
      </c>
      <c r="K24" s="101">
        <f>SUM(L24:M24)</f>
        <v>9434</v>
      </c>
      <c r="L24" s="101">
        <v>0</v>
      </c>
      <c r="M24" s="101">
        <v>9434</v>
      </c>
      <c r="N24" s="101">
        <f>SUM(O24,+V24,+AC24)</f>
        <v>15468</v>
      </c>
      <c r="O24" s="101">
        <f>SUM(P24:U24)</f>
        <v>6034</v>
      </c>
      <c r="P24" s="101">
        <v>6034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9434</v>
      </c>
      <c r="W24" s="101">
        <v>9434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133</v>
      </c>
      <c r="AG24" s="101">
        <v>133</v>
      </c>
      <c r="AH24" s="101">
        <v>0</v>
      </c>
      <c r="AI24" s="101">
        <v>0</v>
      </c>
      <c r="AJ24" s="101">
        <f>SUM(AK24:AS24)</f>
        <v>133</v>
      </c>
      <c r="AK24" s="101">
        <v>0</v>
      </c>
      <c r="AL24" s="101">
        <v>0</v>
      </c>
      <c r="AM24" s="101">
        <v>130</v>
      </c>
      <c r="AN24" s="101">
        <v>0</v>
      </c>
      <c r="AO24" s="101">
        <v>0</v>
      </c>
      <c r="AP24" s="101">
        <v>0</v>
      </c>
      <c r="AQ24" s="101">
        <v>0</v>
      </c>
      <c r="AR24" s="101">
        <v>3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39</v>
      </c>
      <c r="B25" s="111" t="s">
        <v>296</v>
      </c>
      <c r="C25" s="99" t="s">
        <v>297</v>
      </c>
      <c r="D25" s="101">
        <f>SUM(E25,+H25,+K25)</f>
        <v>1823</v>
      </c>
      <c r="E25" s="101">
        <f>SUM(F25:G25)</f>
        <v>0</v>
      </c>
      <c r="F25" s="101">
        <v>0</v>
      </c>
      <c r="G25" s="101">
        <v>0</v>
      </c>
      <c r="H25" s="101">
        <f>SUM(I25:J25)</f>
        <v>1823</v>
      </c>
      <c r="I25" s="101">
        <v>594</v>
      </c>
      <c r="J25" s="101">
        <v>1229</v>
      </c>
      <c r="K25" s="101">
        <f>SUM(L25:M25)</f>
        <v>0</v>
      </c>
      <c r="L25" s="101">
        <v>0</v>
      </c>
      <c r="M25" s="101">
        <v>0</v>
      </c>
      <c r="N25" s="101">
        <f>SUM(O25,+V25,+AC25)</f>
        <v>1823</v>
      </c>
      <c r="O25" s="101">
        <f>SUM(P25:U25)</f>
        <v>594</v>
      </c>
      <c r="P25" s="101">
        <v>0</v>
      </c>
      <c r="Q25" s="101">
        <v>0</v>
      </c>
      <c r="R25" s="101">
        <v>0</v>
      </c>
      <c r="S25" s="101">
        <v>594</v>
      </c>
      <c r="T25" s="101">
        <v>0</v>
      </c>
      <c r="U25" s="101">
        <v>0</v>
      </c>
      <c r="V25" s="101">
        <f>SUM(W25:AB25)</f>
        <v>1229</v>
      </c>
      <c r="W25" s="101">
        <v>0</v>
      </c>
      <c r="X25" s="101">
        <v>0</v>
      </c>
      <c r="Y25" s="101">
        <v>0</v>
      </c>
      <c r="Z25" s="101">
        <v>1229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39</v>
      </c>
      <c r="B26" s="111" t="s">
        <v>298</v>
      </c>
      <c r="C26" s="99" t="s">
        <v>299</v>
      </c>
      <c r="D26" s="101">
        <f>SUM(E26,+H26,+K26)</f>
        <v>10443</v>
      </c>
      <c r="E26" s="101">
        <f>SUM(F26:G26)</f>
        <v>0</v>
      </c>
      <c r="F26" s="101">
        <v>0</v>
      </c>
      <c r="G26" s="101">
        <v>0</v>
      </c>
      <c r="H26" s="101">
        <f>SUM(I26:J26)</f>
        <v>3457</v>
      </c>
      <c r="I26" s="101">
        <v>1276</v>
      </c>
      <c r="J26" s="101">
        <v>2181</v>
      </c>
      <c r="K26" s="101">
        <f>SUM(L26:M26)</f>
        <v>6986</v>
      </c>
      <c r="L26" s="101">
        <v>252</v>
      </c>
      <c r="M26" s="101">
        <v>6734</v>
      </c>
      <c r="N26" s="101">
        <f>SUM(O26,+V26,+AC26)</f>
        <v>10443</v>
      </c>
      <c r="O26" s="101">
        <f>SUM(P26:U26)</f>
        <v>1528</v>
      </c>
      <c r="P26" s="101">
        <v>1528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8915</v>
      </c>
      <c r="W26" s="101">
        <v>8915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79</v>
      </c>
      <c r="AG26" s="101">
        <v>79</v>
      </c>
      <c r="AH26" s="101">
        <v>0</v>
      </c>
      <c r="AI26" s="101">
        <v>0</v>
      </c>
      <c r="AJ26" s="101">
        <f>SUM(AK26:AS26)</f>
        <v>79</v>
      </c>
      <c r="AK26" s="101">
        <v>0</v>
      </c>
      <c r="AL26" s="101">
        <v>0</v>
      </c>
      <c r="AM26" s="101">
        <v>79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39</v>
      </c>
      <c r="B27" s="111" t="s">
        <v>300</v>
      </c>
      <c r="C27" s="99" t="s">
        <v>301</v>
      </c>
      <c r="D27" s="101">
        <f>SUM(E27,+H27,+K27)</f>
        <v>5699</v>
      </c>
      <c r="E27" s="101">
        <f>SUM(F27:G27)</f>
        <v>0</v>
      </c>
      <c r="F27" s="101">
        <v>0</v>
      </c>
      <c r="G27" s="101">
        <v>0</v>
      </c>
      <c r="H27" s="101">
        <f>SUM(I27:J27)</f>
        <v>1453</v>
      </c>
      <c r="I27" s="101">
        <v>1453</v>
      </c>
      <c r="J27" s="101">
        <v>0</v>
      </c>
      <c r="K27" s="101">
        <f>SUM(L27:M27)</f>
        <v>4246</v>
      </c>
      <c r="L27" s="101">
        <v>0</v>
      </c>
      <c r="M27" s="101">
        <v>4246</v>
      </c>
      <c r="N27" s="101">
        <f>SUM(O27,+V27,+AC27)</f>
        <v>5699</v>
      </c>
      <c r="O27" s="101">
        <f>SUM(P27:U27)</f>
        <v>1453</v>
      </c>
      <c r="P27" s="101">
        <v>0</v>
      </c>
      <c r="Q27" s="101">
        <v>0</v>
      </c>
      <c r="R27" s="101">
        <v>0</v>
      </c>
      <c r="S27" s="101">
        <v>1453</v>
      </c>
      <c r="T27" s="101">
        <v>0</v>
      </c>
      <c r="U27" s="101">
        <v>0</v>
      </c>
      <c r="V27" s="101">
        <f>SUM(W27:AB27)</f>
        <v>4246</v>
      </c>
      <c r="W27" s="101">
        <v>0</v>
      </c>
      <c r="X27" s="101">
        <v>0</v>
      </c>
      <c r="Y27" s="101">
        <v>0</v>
      </c>
      <c r="Z27" s="101">
        <v>4246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39</v>
      </c>
      <c r="B28" s="111" t="s">
        <v>302</v>
      </c>
      <c r="C28" s="99" t="s">
        <v>303</v>
      </c>
      <c r="D28" s="101">
        <f>SUM(E28,+H28,+K28)</f>
        <v>2030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2030</v>
      </c>
      <c r="L28" s="101">
        <v>664</v>
      </c>
      <c r="M28" s="101">
        <v>1366</v>
      </c>
      <c r="N28" s="101">
        <f>SUM(O28,+V28,+AC28)</f>
        <v>2030</v>
      </c>
      <c r="O28" s="101">
        <f>SUM(P28:U28)</f>
        <v>664</v>
      </c>
      <c r="P28" s="101">
        <v>664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1366</v>
      </c>
      <c r="W28" s="101">
        <v>1366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39</v>
      </c>
      <c r="B29" s="111" t="s">
        <v>304</v>
      </c>
      <c r="C29" s="99" t="s">
        <v>305</v>
      </c>
      <c r="D29" s="101">
        <f>SUM(E29,+H29,+K29)</f>
        <v>482</v>
      </c>
      <c r="E29" s="101">
        <f>SUM(F29:G29)</f>
        <v>0</v>
      </c>
      <c r="F29" s="101">
        <v>0</v>
      </c>
      <c r="G29" s="101">
        <v>0</v>
      </c>
      <c r="H29" s="101">
        <f>SUM(I29:J29)</f>
        <v>168</v>
      </c>
      <c r="I29" s="101">
        <v>168</v>
      </c>
      <c r="J29" s="101">
        <v>0</v>
      </c>
      <c r="K29" s="101">
        <f>SUM(L29:M29)</f>
        <v>314</v>
      </c>
      <c r="L29" s="101">
        <v>0</v>
      </c>
      <c r="M29" s="101">
        <v>314</v>
      </c>
      <c r="N29" s="101">
        <f>SUM(O29,+V29,+AC29)</f>
        <v>482</v>
      </c>
      <c r="O29" s="101">
        <f>SUM(P29:U29)</f>
        <v>168</v>
      </c>
      <c r="P29" s="101">
        <v>168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314</v>
      </c>
      <c r="W29" s="101">
        <v>314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17</v>
      </c>
      <c r="AG29" s="101">
        <v>17</v>
      </c>
      <c r="AH29" s="101">
        <v>0</v>
      </c>
      <c r="AI29" s="101">
        <v>0</v>
      </c>
      <c r="AJ29" s="101">
        <f>SUM(AK29:AS29)</f>
        <v>17</v>
      </c>
      <c r="AK29" s="101">
        <v>0</v>
      </c>
      <c r="AL29" s="101">
        <v>0</v>
      </c>
      <c r="AM29" s="101">
        <v>17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39</v>
      </c>
      <c r="B30" s="111" t="s">
        <v>306</v>
      </c>
      <c r="C30" s="99" t="s">
        <v>307</v>
      </c>
      <c r="D30" s="101">
        <f>SUM(E30,+H30,+K30)</f>
        <v>4489</v>
      </c>
      <c r="E30" s="101">
        <f>SUM(F30:G30)</f>
        <v>0</v>
      </c>
      <c r="F30" s="101">
        <v>0</v>
      </c>
      <c r="G30" s="101">
        <v>0</v>
      </c>
      <c r="H30" s="101">
        <f>SUM(I30:J30)</f>
        <v>482</v>
      </c>
      <c r="I30" s="101">
        <v>482</v>
      </c>
      <c r="J30" s="101">
        <v>0</v>
      </c>
      <c r="K30" s="101">
        <f>SUM(L30:M30)</f>
        <v>4007</v>
      </c>
      <c r="L30" s="101">
        <v>0</v>
      </c>
      <c r="M30" s="101">
        <v>4007</v>
      </c>
      <c r="N30" s="101">
        <f>SUM(O30,+V30,+AC30)</f>
        <v>4491</v>
      </c>
      <c r="O30" s="101">
        <f>SUM(P30:U30)</f>
        <v>482</v>
      </c>
      <c r="P30" s="101">
        <v>482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4007</v>
      </c>
      <c r="W30" s="101">
        <v>4007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2</v>
      </c>
      <c r="AD30" s="101">
        <v>2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39</v>
      </c>
      <c r="B31" s="111" t="s">
        <v>308</v>
      </c>
      <c r="C31" s="99" t="s">
        <v>309</v>
      </c>
      <c r="D31" s="101">
        <f>SUM(E31,+H31,+K31)</f>
        <v>4127</v>
      </c>
      <c r="E31" s="101">
        <f>SUM(F31:G31)</f>
        <v>0</v>
      </c>
      <c r="F31" s="101">
        <v>0</v>
      </c>
      <c r="G31" s="101">
        <v>0</v>
      </c>
      <c r="H31" s="101">
        <f>SUM(I31:J31)</f>
        <v>970</v>
      </c>
      <c r="I31" s="101">
        <v>970</v>
      </c>
      <c r="J31" s="101">
        <v>0</v>
      </c>
      <c r="K31" s="101">
        <f>SUM(L31:M31)</f>
        <v>3157</v>
      </c>
      <c r="L31" s="101">
        <v>0</v>
      </c>
      <c r="M31" s="101">
        <v>3157</v>
      </c>
      <c r="N31" s="101">
        <f>SUM(O31,+V31,+AC31)</f>
        <v>4127</v>
      </c>
      <c r="O31" s="101">
        <f>SUM(P31:U31)</f>
        <v>970</v>
      </c>
      <c r="P31" s="101">
        <v>970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3157</v>
      </c>
      <c r="W31" s="101">
        <v>3157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99</v>
      </c>
      <c r="AG31" s="101">
        <v>99</v>
      </c>
      <c r="AH31" s="101">
        <v>0</v>
      </c>
      <c r="AI31" s="101">
        <v>0</v>
      </c>
      <c r="AJ31" s="101">
        <f>SUM(AK31:AS31)</f>
        <v>114</v>
      </c>
      <c r="AK31" s="101">
        <v>0</v>
      </c>
      <c r="AL31" s="101">
        <v>15</v>
      </c>
      <c r="AM31" s="101">
        <v>99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15</v>
      </c>
      <c r="BA31" s="101">
        <v>15</v>
      </c>
      <c r="BB31" s="101">
        <v>0</v>
      </c>
      <c r="BC31" s="101">
        <v>0</v>
      </c>
    </row>
    <row r="32" spans="1:55" s="103" customFormat="1" ht="13.5" customHeight="1">
      <c r="A32" s="113" t="s">
        <v>39</v>
      </c>
      <c r="B32" s="111" t="s">
        <v>310</v>
      </c>
      <c r="C32" s="99" t="s">
        <v>311</v>
      </c>
      <c r="D32" s="101">
        <f>SUM(E32,+H32,+K32)</f>
        <v>859</v>
      </c>
      <c r="E32" s="101">
        <f>SUM(F32:G32)</f>
        <v>0</v>
      </c>
      <c r="F32" s="101">
        <v>0</v>
      </c>
      <c r="G32" s="101">
        <v>0</v>
      </c>
      <c r="H32" s="101">
        <f>SUM(I32:J32)</f>
        <v>28</v>
      </c>
      <c r="I32" s="101">
        <v>28</v>
      </c>
      <c r="J32" s="101">
        <v>0</v>
      </c>
      <c r="K32" s="101">
        <f>SUM(L32:M32)</f>
        <v>831</v>
      </c>
      <c r="L32" s="101">
        <v>1</v>
      </c>
      <c r="M32" s="101">
        <v>830</v>
      </c>
      <c r="N32" s="101">
        <f>SUM(O32,+V32,+AC32)</f>
        <v>859</v>
      </c>
      <c r="O32" s="101">
        <f>SUM(P32:U32)</f>
        <v>29</v>
      </c>
      <c r="P32" s="101">
        <v>29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830</v>
      </c>
      <c r="W32" s="101">
        <v>830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0</v>
      </c>
      <c r="AG32" s="101">
        <v>0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39</v>
      </c>
      <c r="B33" s="111" t="s">
        <v>312</v>
      </c>
      <c r="C33" s="99" t="s">
        <v>313</v>
      </c>
      <c r="D33" s="101">
        <f>SUM(E33,+H33,+K33)</f>
        <v>3760</v>
      </c>
      <c r="E33" s="101">
        <f>SUM(F33:G33)</f>
        <v>0</v>
      </c>
      <c r="F33" s="101">
        <v>0</v>
      </c>
      <c r="G33" s="101">
        <v>0</v>
      </c>
      <c r="H33" s="101">
        <f>SUM(I33:J33)</f>
        <v>175</v>
      </c>
      <c r="I33" s="101">
        <v>175</v>
      </c>
      <c r="J33" s="101">
        <v>0</v>
      </c>
      <c r="K33" s="101">
        <f>SUM(L33:M33)</f>
        <v>3585</v>
      </c>
      <c r="L33" s="101">
        <v>136</v>
      </c>
      <c r="M33" s="101">
        <v>3449</v>
      </c>
      <c r="N33" s="101">
        <f>SUM(O33,+V33,+AC33)</f>
        <v>3760</v>
      </c>
      <c r="O33" s="101">
        <f>SUM(P33:U33)</f>
        <v>311</v>
      </c>
      <c r="P33" s="101">
        <v>311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3449</v>
      </c>
      <c r="W33" s="101">
        <v>3449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28</v>
      </c>
      <c r="AG33" s="101">
        <v>28</v>
      </c>
      <c r="AH33" s="101">
        <v>0</v>
      </c>
      <c r="AI33" s="101">
        <v>0</v>
      </c>
      <c r="AJ33" s="101">
        <f>SUM(AK33:AS33)</f>
        <v>28</v>
      </c>
      <c r="AK33" s="101">
        <v>0</v>
      </c>
      <c r="AL33" s="101">
        <v>0</v>
      </c>
      <c r="AM33" s="101">
        <v>28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39</v>
      </c>
      <c r="B34" s="111" t="s">
        <v>314</v>
      </c>
      <c r="C34" s="99" t="s">
        <v>315</v>
      </c>
      <c r="D34" s="101">
        <f>SUM(E34,+H34,+K34)</f>
        <v>2036</v>
      </c>
      <c r="E34" s="101">
        <f>SUM(F34:G34)</f>
        <v>0</v>
      </c>
      <c r="F34" s="101">
        <v>0</v>
      </c>
      <c r="G34" s="101">
        <v>0</v>
      </c>
      <c r="H34" s="101">
        <f>SUM(I34:J34)</f>
        <v>966</v>
      </c>
      <c r="I34" s="101">
        <v>966</v>
      </c>
      <c r="J34" s="101">
        <v>0</v>
      </c>
      <c r="K34" s="101">
        <f>SUM(L34:M34)</f>
        <v>1070</v>
      </c>
      <c r="L34" s="101">
        <v>0</v>
      </c>
      <c r="M34" s="101">
        <v>1070</v>
      </c>
      <c r="N34" s="101">
        <f>SUM(O34,+V34,+AC34)</f>
        <v>2036</v>
      </c>
      <c r="O34" s="101">
        <f>SUM(P34:U34)</f>
        <v>966</v>
      </c>
      <c r="P34" s="101">
        <v>966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1070</v>
      </c>
      <c r="W34" s="101">
        <v>1070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62</v>
      </c>
      <c r="AG34" s="101">
        <v>62</v>
      </c>
      <c r="AH34" s="101">
        <v>0</v>
      </c>
      <c r="AI34" s="101">
        <v>0</v>
      </c>
      <c r="AJ34" s="101">
        <f>SUM(AK34:AS34)</f>
        <v>62</v>
      </c>
      <c r="AK34" s="101">
        <v>0</v>
      </c>
      <c r="AL34" s="101">
        <v>0</v>
      </c>
      <c r="AM34" s="101">
        <v>4</v>
      </c>
      <c r="AN34" s="101">
        <v>58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1</v>
      </c>
      <c r="AU34" s="101">
        <v>0</v>
      </c>
      <c r="AV34" s="101">
        <v>0</v>
      </c>
      <c r="AW34" s="101">
        <v>1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39</v>
      </c>
      <c r="B35" s="111" t="s">
        <v>316</v>
      </c>
      <c r="C35" s="99" t="s">
        <v>317</v>
      </c>
      <c r="D35" s="101">
        <f>SUM(E35,+H35,+K35)</f>
        <v>2709</v>
      </c>
      <c r="E35" s="101">
        <f>SUM(F35:G35)</f>
        <v>0</v>
      </c>
      <c r="F35" s="101">
        <v>0</v>
      </c>
      <c r="G35" s="101">
        <v>0</v>
      </c>
      <c r="H35" s="101">
        <f>SUM(I35:J35)</f>
        <v>2709</v>
      </c>
      <c r="I35" s="101">
        <v>42</v>
      </c>
      <c r="J35" s="101">
        <v>2667</v>
      </c>
      <c r="K35" s="101">
        <f>SUM(L35:M35)</f>
        <v>0</v>
      </c>
      <c r="L35" s="101">
        <v>0</v>
      </c>
      <c r="M35" s="101">
        <v>0</v>
      </c>
      <c r="N35" s="101">
        <f>SUM(O35,+V35,+AC35)</f>
        <v>2709</v>
      </c>
      <c r="O35" s="101">
        <f>SUM(P35:U35)</f>
        <v>42</v>
      </c>
      <c r="P35" s="101">
        <v>42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2667</v>
      </c>
      <c r="W35" s="101">
        <v>2667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199</v>
      </c>
      <c r="AG35" s="101">
        <v>199</v>
      </c>
      <c r="AH35" s="101">
        <v>0</v>
      </c>
      <c r="AI35" s="101">
        <v>0</v>
      </c>
      <c r="AJ35" s="101">
        <f>SUM(AK35:AS35)</f>
        <v>199</v>
      </c>
      <c r="AK35" s="101">
        <v>0</v>
      </c>
      <c r="AL35" s="101">
        <v>0</v>
      </c>
      <c r="AM35" s="101">
        <v>199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39</v>
      </c>
      <c r="B36" s="111" t="s">
        <v>318</v>
      </c>
      <c r="C36" s="99" t="s">
        <v>319</v>
      </c>
      <c r="D36" s="101">
        <f>SUM(E36,+H36,+K36)</f>
        <v>4252</v>
      </c>
      <c r="E36" s="101">
        <f>SUM(F36:G36)</f>
        <v>2839</v>
      </c>
      <c r="F36" s="101">
        <v>2839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1413</v>
      </c>
      <c r="L36" s="101">
        <v>493</v>
      </c>
      <c r="M36" s="101">
        <v>920</v>
      </c>
      <c r="N36" s="101">
        <f>SUM(O36,+V36,+AC36)</f>
        <v>4252</v>
      </c>
      <c r="O36" s="101">
        <f>SUM(P36:U36)</f>
        <v>3332</v>
      </c>
      <c r="P36" s="101">
        <v>493</v>
      </c>
      <c r="Q36" s="101">
        <v>0</v>
      </c>
      <c r="R36" s="101">
        <v>0</v>
      </c>
      <c r="S36" s="101">
        <v>2839</v>
      </c>
      <c r="T36" s="101">
        <v>0</v>
      </c>
      <c r="U36" s="101">
        <v>0</v>
      </c>
      <c r="V36" s="101">
        <f>SUM(W36:AB36)</f>
        <v>920</v>
      </c>
      <c r="W36" s="101">
        <v>920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0</v>
      </c>
      <c r="AG36" s="101">
        <v>0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39</v>
      </c>
      <c r="B37" s="111" t="s">
        <v>320</v>
      </c>
      <c r="C37" s="99" t="s">
        <v>321</v>
      </c>
      <c r="D37" s="101">
        <f>SUM(E37,+H37,+K37)</f>
        <v>9</v>
      </c>
      <c r="E37" s="101">
        <f>SUM(F37:G37)</f>
        <v>9</v>
      </c>
      <c r="F37" s="101">
        <v>0</v>
      </c>
      <c r="G37" s="101">
        <v>9</v>
      </c>
      <c r="H37" s="101">
        <f>SUM(I37:J37)</f>
        <v>0</v>
      </c>
      <c r="I37" s="101">
        <v>0</v>
      </c>
      <c r="J37" s="101">
        <v>0</v>
      </c>
      <c r="K37" s="101">
        <f>SUM(L37:M37)</f>
        <v>0</v>
      </c>
      <c r="L37" s="101">
        <v>0</v>
      </c>
      <c r="M37" s="101">
        <v>0</v>
      </c>
      <c r="N37" s="101">
        <f>SUM(O37,+V37,+AC37)</f>
        <v>9</v>
      </c>
      <c r="O37" s="101">
        <f>SUM(P37:U37)</f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9</v>
      </c>
      <c r="W37" s="101">
        <v>9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9</v>
      </c>
      <c r="AG37" s="101">
        <v>9</v>
      </c>
      <c r="AH37" s="101">
        <v>0</v>
      </c>
      <c r="AI37" s="101">
        <v>0</v>
      </c>
      <c r="AJ37" s="101">
        <f>SUM(AK37:AS37)</f>
        <v>9</v>
      </c>
      <c r="AK37" s="101">
        <v>0</v>
      </c>
      <c r="AL37" s="101">
        <v>0</v>
      </c>
      <c r="AM37" s="101">
        <v>9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15000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15100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15202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15204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15205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15206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15208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15209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15210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15211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15212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15213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15216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15217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15218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15222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15223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15224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15225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15226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15227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15307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15342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15361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15385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15405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15461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15482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15504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15581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15586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芽以</dc:creator>
  <cp:lastModifiedBy>エントリー スタッフ７</cp:lastModifiedBy>
  <cp:lastPrinted>2016-10-24T05:42:31Z</cp:lastPrinted>
  <dcterms:created xsi:type="dcterms:W3CDTF">2008-01-06T09:25:24Z</dcterms:created>
  <dcterms:modified xsi:type="dcterms:W3CDTF">2023-02-09T02:58:38Z</dcterms:modified>
</cp:coreProperties>
</file>