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4神奈川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水洗化人口等!$A$6:$AD$39</definedName>
    <definedName name="_xlnm.Print_Area" localSheetId="2">し尿集計結果!$A$1:$M$37</definedName>
    <definedName name="_xlnm.Print_Area" localSheetId="1">し尿処理状況!$2:$40</definedName>
    <definedName name="_xlnm.Print_Area" localSheetId="0">水洗化人口等!$2:$40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C8" i="2"/>
  <c r="N8" i="2" s="1"/>
  <c r="AC9" i="2"/>
  <c r="N9" i="2" s="1"/>
  <c r="AC10" i="2"/>
  <c r="AC11" i="2"/>
  <c r="AC12" i="2"/>
  <c r="AC13" i="2"/>
  <c r="N13" i="2" s="1"/>
  <c r="AC14" i="2"/>
  <c r="N14" i="2" s="1"/>
  <c r="AC15" i="2"/>
  <c r="N15" i="2" s="1"/>
  <c r="AC16" i="2"/>
  <c r="AC17" i="2"/>
  <c r="AC18" i="2"/>
  <c r="AC19" i="2"/>
  <c r="N19" i="2" s="1"/>
  <c r="AC20" i="2"/>
  <c r="N20" i="2" s="1"/>
  <c r="AC21" i="2"/>
  <c r="N21" i="2" s="1"/>
  <c r="AC22" i="2"/>
  <c r="AC23" i="2"/>
  <c r="AC24" i="2"/>
  <c r="AC25" i="2"/>
  <c r="N25" i="2" s="1"/>
  <c r="AC26" i="2"/>
  <c r="N26" i="2" s="1"/>
  <c r="AC27" i="2"/>
  <c r="N27" i="2" s="1"/>
  <c r="AC28" i="2"/>
  <c r="AC29" i="2"/>
  <c r="AC30" i="2"/>
  <c r="AC31" i="2"/>
  <c r="N31" i="2" s="1"/>
  <c r="AC32" i="2"/>
  <c r="N32" i="2" s="1"/>
  <c r="AC33" i="2"/>
  <c r="N33" i="2" s="1"/>
  <c r="AC34" i="2"/>
  <c r="AC35" i="2"/>
  <c r="AC36" i="2"/>
  <c r="AC37" i="2"/>
  <c r="N37" i="2" s="1"/>
  <c r="AC38" i="2"/>
  <c r="N38" i="2" s="1"/>
  <c r="AC39" i="2"/>
  <c r="N39" i="2" s="1"/>
  <c r="AC40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N10" i="2"/>
  <c r="N11" i="2"/>
  <c r="N12" i="2"/>
  <c r="N16" i="2"/>
  <c r="N17" i="2"/>
  <c r="N18" i="2"/>
  <c r="N22" i="2"/>
  <c r="N23" i="2"/>
  <c r="N24" i="2"/>
  <c r="N28" i="2"/>
  <c r="N29" i="2"/>
  <c r="N30" i="2"/>
  <c r="N34" i="2"/>
  <c r="N35" i="2"/>
  <c r="N36" i="2"/>
  <c r="N40" i="2"/>
  <c r="K8" i="2"/>
  <c r="D8" i="2" s="1"/>
  <c r="K9" i="2"/>
  <c r="D9" i="2" s="1"/>
  <c r="K10" i="2"/>
  <c r="K11" i="2"/>
  <c r="K12" i="2"/>
  <c r="K13" i="2"/>
  <c r="D13" i="2" s="1"/>
  <c r="K14" i="2"/>
  <c r="D14" i="2" s="1"/>
  <c r="K15" i="2"/>
  <c r="D15" i="2" s="1"/>
  <c r="K16" i="2"/>
  <c r="K17" i="2"/>
  <c r="K18" i="2"/>
  <c r="K19" i="2"/>
  <c r="D19" i="2" s="1"/>
  <c r="K20" i="2"/>
  <c r="D20" i="2" s="1"/>
  <c r="K21" i="2"/>
  <c r="D21" i="2" s="1"/>
  <c r="K22" i="2"/>
  <c r="K23" i="2"/>
  <c r="K24" i="2"/>
  <c r="K25" i="2"/>
  <c r="D25" i="2" s="1"/>
  <c r="K26" i="2"/>
  <c r="D26" i="2" s="1"/>
  <c r="K27" i="2"/>
  <c r="D27" i="2" s="1"/>
  <c r="K28" i="2"/>
  <c r="K29" i="2"/>
  <c r="K30" i="2"/>
  <c r="K31" i="2"/>
  <c r="D31" i="2" s="1"/>
  <c r="K32" i="2"/>
  <c r="D32" i="2" s="1"/>
  <c r="K33" i="2"/>
  <c r="D33" i="2" s="1"/>
  <c r="K34" i="2"/>
  <c r="K35" i="2"/>
  <c r="K36" i="2"/>
  <c r="K37" i="2"/>
  <c r="D37" i="2" s="1"/>
  <c r="K38" i="2"/>
  <c r="D38" i="2" s="1"/>
  <c r="K39" i="2"/>
  <c r="D39" i="2" s="1"/>
  <c r="K4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D10" i="2"/>
  <c r="D11" i="2"/>
  <c r="D12" i="2"/>
  <c r="D16" i="2"/>
  <c r="D17" i="2"/>
  <c r="D18" i="2"/>
  <c r="D22" i="2"/>
  <c r="D23" i="2"/>
  <c r="D24" i="2"/>
  <c r="D28" i="2"/>
  <c r="D29" i="2"/>
  <c r="D30" i="2"/>
  <c r="D34" i="2"/>
  <c r="D35" i="2"/>
  <c r="D36" i="2"/>
  <c r="D40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I8" i="1"/>
  <c r="I9" i="1"/>
  <c r="I10" i="1"/>
  <c r="D10" i="1" s="1"/>
  <c r="I11" i="1"/>
  <c r="D11" i="1" s="1"/>
  <c r="I12" i="1"/>
  <c r="D12" i="1" s="1"/>
  <c r="I13" i="1"/>
  <c r="I14" i="1"/>
  <c r="I15" i="1"/>
  <c r="I16" i="1"/>
  <c r="D16" i="1" s="1"/>
  <c r="I17" i="1"/>
  <c r="D17" i="1" s="1"/>
  <c r="I18" i="1"/>
  <c r="D18" i="1" s="1"/>
  <c r="I19" i="1"/>
  <c r="I20" i="1"/>
  <c r="I21" i="1"/>
  <c r="I22" i="1"/>
  <c r="D22" i="1" s="1"/>
  <c r="I23" i="1"/>
  <c r="D23" i="1" s="1"/>
  <c r="I24" i="1"/>
  <c r="D24" i="1" s="1"/>
  <c r="I25" i="1"/>
  <c r="I26" i="1"/>
  <c r="I27" i="1"/>
  <c r="I28" i="1"/>
  <c r="D28" i="1" s="1"/>
  <c r="I29" i="1"/>
  <c r="D29" i="1" s="1"/>
  <c r="I30" i="1"/>
  <c r="D30" i="1" s="1"/>
  <c r="I31" i="1"/>
  <c r="I32" i="1"/>
  <c r="I33" i="1"/>
  <c r="I34" i="1"/>
  <c r="D34" i="1" s="1"/>
  <c r="I35" i="1"/>
  <c r="D35" i="1" s="1"/>
  <c r="I36" i="1"/>
  <c r="D36" i="1" s="1"/>
  <c r="I37" i="1"/>
  <c r="I38" i="1"/>
  <c r="I39" i="1"/>
  <c r="I40" i="1"/>
  <c r="D40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D8" i="1"/>
  <c r="T8" i="1" s="1"/>
  <c r="D9" i="1"/>
  <c r="T9" i="1" s="1"/>
  <c r="D13" i="1"/>
  <c r="F13" i="1" s="1"/>
  <c r="D14" i="1"/>
  <c r="T14" i="1" s="1"/>
  <c r="D15" i="1"/>
  <c r="T15" i="1" s="1"/>
  <c r="D19" i="1"/>
  <c r="F19" i="1" s="1"/>
  <c r="D20" i="1"/>
  <c r="T20" i="1" s="1"/>
  <c r="D21" i="1"/>
  <c r="T21" i="1" s="1"/>
  <c r="D25" i="1"/>
  <c r="L25" i="1" s="1"/>
  <c r="D26" i="1"/>
  <c r="T26" i="1" s="1"/>
  <c r="D27" i="1"/>
  <c r="T27" i="1" s="1"/>
  <c r="D31" i="1"/>
  <c r="L31" i="1" s="1"/>
  <c r="D32" i="1"/>
  <c r="T32" i="1" s="1"/>
  <c r="D33" i="1"/>
  <c r="T33" i="1" s="1"/>
  <c r="D37" i="1"/>
  <c r="L37" i="1" s="1"/>
  <c r="D38" i="1"/>
  <c r="T38" i="1" s="1"/>
  <c r="D39" i="1"/>
  <c r="T39" i="1" s="1"/>
  <c r="L36" i="1" l="1"/>
  <c r="T36" i="1"/>
  <c r="N36" i="1"/>
  <c r="J36" i="1"/>
  <c r="F36" i="1"/>
  <c r="L12" i="1"/>
  <c r="T12" i="1"/>
  <c r="N12" i="1"/>
  <c r="J12" i="1"/>
  <c r="F12" i="1"/>
  <c r="L35" i="1"/>
  <c r="T35" i="1"/>
  <c r="N35" i="1"/>
  <c r="J35" i="1"/>
  <c r="F35" i="1"/>
  <c r="L29" i="1"/>
  <c r="T29" i="1"/>
  <c r="N29" i="1"/>
  <c r="J29" i="1"/>
  <c r="F29" i="1"/>
  <c r="L23" i="1"/>
  <c r="T23" i="1"/>
  <c r="N23" i="1"/>
  <c r="J23" i="1"/>
  <c r="F23" i="1"/>
  <c r="L17" i="1"/>
  <c r="T17" i="1"/>
  <c r="N17" i="1"/>
  <c r="J17" i="1"/>
  <c r="F17" i="1"/>
  <c r="L11" i="1"/>
  <c r="T11" i="1"/>
  <c r="N11" i="1"/>
  <c r="J11" i="1"/>
  <c r="F11" i="1"/>
  <c r="L24" i="1"/>
  <c r="T24" i="1"/>
  <c r="N24" i="1"/>
  <c r="J24" i="1"/>
  <c r="F24" i="1"/>
  <c r="L34" i="1"/>
  <c r="T34" i="1"/>
  <c r="N34" i="1"/>
  <c r="J34" i="1"/>
  <c r="F34" i="1"/>
  <c r="T22" i="1"/>
  <c r="N22" i="1"/>
  <c r="J22" i="1"/>
  <c r="F22" i="1"/>
  <c r="L22" i="1"/>
  <c r="T10" i="1"/>
  <c r="N10" i="1"/>
  <c r="J10" i="1"/>
  <c r="F10" i="1"/>
  <c r="L10" i="1"/>
  <c r="L30" i="1"/>
  <c r="T30" i="1"/>
  <c r="N30" i="1"/>
  <c r="J30" i="1"/>
  <c r="F30" i="1"/>
  <c r="L18" i="1"/>
  <c r="T18" i="1"/>
  <c r="N18" i="1"/>
  <c r="J18" i="1"/>
  <c r="F18" i="1"/>
  <c r="T40" i="1"/>
  <c r="N40" i="1"/>
  <c r="J40" i="1"/>
  <c r="F40" i="1"/>
  <c r="L40" i="1"/>
  <c r="L28" i="1"/>
  <c r="T28" i="1"/>
  <c r="N28" i="1"/>
  <c r="J28" i="1"/>
  <c r="F28" i="1"/>
  <c r="T16" i="1"/>
  <c r="N16" i="1"/>
  <c r="J16" i="1"/>
  <c r="F16" i="1"/>
  <c r="L16" i="1"/>
  <c r="F31" i="1"/>
  <c r="F25" i="1"/>
  <c r="J25" i="1"/>
  <c r="J13" i="1"/>
  <c r="N31" i="1"/>
  <c r="N19" i="1"/>
  <c r="T37" i="1"/>
  <c r="T25" i="1"/>
  <c r="T13" i="1"/>
  <c r="L39" i="1"/>
  <c r="L33" i="1"/>
  <c r="L27" i="1"/>
  <c r="L21" i="1"/>
  <c r="L15" i="1"/>
  <c r="L9" i="1"/>
  <c r="J37" i="1"/>
  <c r="J19" i="1"/>
  <c r="N37" i="1"/>
  <c r="N25" i="1"/>
  <c r="N13" i="1"/>
  <c r="T31" i="1"/>
  <c r="T19" i="1"/>
  <c r="L38" i="1"/>
  <c r="L32" i="1"/>
  <c r="L26" i="1"/>
  <c r="L20" i="1"/>
  <c r="L14" i="1"/>
  <c r="L8" i="1"/>
  <c r="F37" i="1"/>
  <c r="J31" i="1"/>
  <c r="L19" i="1"/>
  <c r="L13" i="1"/>
  <c r="F39" i="1"/>
  <c r="F33" i="1"/>
  <c r="F27" i="1"/>
  <c r="F21" i="1"/>
  <c r="F15" i="1"/>
  <c r="F9" i="1"/>
  <c r="J39" i="1"/>
  <c r="J33" i="1"/>
  <c r="J27" i="1"/>
  <c r="J21" i="1"/>
  <c r="J15" i="1"/>
  <c r="J9" i="1"/>
  <c r="N39" i="1"/>
  <c r="N33" i="1"/>
  <c r="N27" i="1"/>
  <c r="N21" i="1"/>
  <c r="N15" i="1"/>
  <c r="N9" i="1"/>
  <c r="F38" i="1"/>
  <c r="F32" i="1"/>
  <c r="F26" i="1"/>
  <c r="F20" i="1"/>
  <c r="F14" i="1"/>
  <c r="F8" i="1"/>
  <c r="J38" i="1"/>
  <c r="J32" i="1"/>
  <c r="J26" i="1"/>
  <c r="J20" i="1"/>
  <c r="J14" i="1"/>
  <c r="J8" i="1"/>
  <c r="N38" i="1"/>
  <c r="N32" i="1"/>
  <c r="N26" i="1"/>
  <c r="N20" i="1"/>
  <c r="N14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<sst xmlns="http://schemas.openxmlformats.org/spreadsheetml/2006/main" count="791" uniqueCount="328">
  <si>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</si>
  <si>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</si>
  <si>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</si>
  <si>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</si>
  <si>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</si>
  <si>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</si>
  <si>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</si>
  <si>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</si>
  <si>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</si>
  <si>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</si>
  <si>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</si>
  <si>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</si>
  <si>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</si>
  <si>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</si>
  <si>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</si>
  <si>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</si>
  <si>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</si>
  <si>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</si>
  <si>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</si>
  <si>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</si>
  <si>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</si>
  <si>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</si>
  <si>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</si>
  <si>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</si>
  <si>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</si>
  <si>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</si>
  <si>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</si>
  <si>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</si>
  <si>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</si>
  <si>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</si>
  <si>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</si>
  <si>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</si>
  <si>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</si>
  <si>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</si>
  <si>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</si>
  <si>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</si>
  <si>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</si>
  <si>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</si>
  <si>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</si>
  <si>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</si>
  <si>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</si>
  <si>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</si>
  <si>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</si>
  <si>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</si>
  <si>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</si>
  <si>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</si>
  <si>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</si>
  <si>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</si>
  <si>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</si>
  <si>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</si>
  <si>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</si>
  <si>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</si>
  <si>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</si>
  <si>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</si>
  <si>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</si>
  <si>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</si>
  <si>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</si>
  <si>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</si>
  <si>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</si>
  <si>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</si>
  <si>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</si>
  <si>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</si>
  <si>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</si>
  <si>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</si>
  <si>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</si>
  <si>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</si>
  <si>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</si>
  <si>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</si>
  <si>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</si>
  <si>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</si>
  <si>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</si>
  <si>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</si>
  <si>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</si>
  <si>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</si>
  <si>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</si>
  <si>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</si>
  <si>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</si>
  <si>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</si>
  <si>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</si>
  <si>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</si>
  <si>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</si>
  <si>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</si>
  <si>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</si>
  <si>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</si>
  <si>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</si>
  <si>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</si>
  <si>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</si>
  <si>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</si>
  <si>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</si>
  <si>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</si>
  <si>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</si>
  <si>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</si>
  <si>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</si>
  <si>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</si>
  <si>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</si>
  <si>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</si>
  <si>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</si>
  <si>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</si>
  <si>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</si>
  <si>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</si>
  <si>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</si>
  <si>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</si>
  <si>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</si>
  <si>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</si>
  <si>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</si>
  <si>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</si>
  <si>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</si>
  <si>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</si>
  <si>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</si>
  <si>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</si>
  <si>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</si>
  <si>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</si>
  <si>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</si>
  <si>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</si>
  <si>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</si>
  <si>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</si>
  <si>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</si>
  <si>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</si>
  <si>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</si>
  <si>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</si>
  <si>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</si>
  <si>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</si>
  <si>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</si>
  <si>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</si>
  <si>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</si>
  <si>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</si>
  <si>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</si>
  <si>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</si>
  <si>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</si>
  <si>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</si>
  <si>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</si>
  <si>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</si>
  <si>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</si>
  <si>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</si>
  <si>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</si>
  <si>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</si>
  <si>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</si>
  <si>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</si>
  <si>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</si>
  <si>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</si>
  <si>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</si>
  <si>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</si>
  <si>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</si>
  <si>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</si>
  <si>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</si>
  <si>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</si>
  <si>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</si>
  <si>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</si>
  <si>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</si>
  <si>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</si>
  <si>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</si>
  <si>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</si>
  <si>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</si>
  <si>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</si>
  <si>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</si>
  <si>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</si>
  <si>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</si>
  <si>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</si>
  <si>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</si>
  <si>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</si>
  <si>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</si>
  <si>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</si>
  <si>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</si>
  <si>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</si>
  <si>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</si>
  <si>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</si>
  <si>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</si>
  <si>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</si>
  <si>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</si>
  <si>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</si>
  <si>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</si>
  <si>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</si>
  <si>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</si>
  <si>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</si>
  <si>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</si>
  <si>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</si>
  <si>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</si>
  <si>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</si>
  <si>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</si>
  <si>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</si>
  <si>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</si>
  <si>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</si>
  <si>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</si>
  <si>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</si>
  <si>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</si>
  <si>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</si>
  <si>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</si>
  <si>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</si>
  <si>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</si>
  <si>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</si>
  <si>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</si>
  <si>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</si>
  <si>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</si>
  <si>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</si>
  <si>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</si>
  <si>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</si>
  <si>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</si>
  <si>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</si>
  <si>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</si>
  <si>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</si>
  <si>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</si>
  <si>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</si>
  <si>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</si>
  <si>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</si>
  <si>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</si>
  <si>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</si>
  <si>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</si>
  <si>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</si>
  <si>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</si>
  <si>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</si>
  <si>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</si>
  <si>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</si>
  <si>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</si>
  <si>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</si>
  <si>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</si>
  <si>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</si>
  <si>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</si>
  <si>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</si>
  <si>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</si>
  <si>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</si>
  <si>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</si>
  <si>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</si>
  <si>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</si>
  <si>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</si>
  <si>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</si>
  <si>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</si>
  <si>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</si>
  <si>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</si>
  <si>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</si>
  <si>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</si>
  <si>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</si>
  <si>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</si>
  <si>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</si>
  <si>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</si>
  <si>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</si>
  <si>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</si>
  <si>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</si>
  <si>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</si>
  <si>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</si>
  <si>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</si>
  <si>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</si>
  <si>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</si>
  <si>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</si>
  <si>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</si>
  <si>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</si>
  <si>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</si>
  <si>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</si>
  <si>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</si>
  <si>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</si>
  <si>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</si>
  <si>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</si>
  <si>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</si>
  <si>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</si>
  <si>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</si>
  <si>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</si>
  <si>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</si>
  <si>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</si>
  <si>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14000</t>
  </si>
  <si>
    <t>水洗化人口等（令和3年度実績）</t>
    <phoneticPr fontId="3"/>
  </si>
  <si>
    <t>し尿処理の状況（令和3年度実績）</t>
    <phoneticPr fontId="3"/>
  </si>
  <si>
    <t>14100</t>
  </si>
  <si>
    <t>横浜市</t>
  </si>
  <si>
    <t/>
  </si>
  <si>
    <t>○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</si>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</sst>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40</v>
      </c>
      <c r="B7" s="127" t="s">
        <v>257</v>
      </c>
      <c r="C7" s="107" t="s">
        <v>199</v>
      </c>
      <c r="D7" s="108">
        <f>+SUM(E7,+I7)</f>
        <v>9223214</v>
      </c>
      <c r="E7" s="108">
        <f>+SUM(G7+H7)</f>
        <v>21675</v>
      </c>
      <c r="F7" s="109">
        <f>IF(D7&gt;0,E7/D7*100,"-")</f>
        <v>0.23500484755097301</v>
      </c>
      <c r="G7" s="108">
        <f>SUM(G$8:G$207)</f>
        <v>21578</v>
      </c>
      <c r="H7" s="108">
        <f>SUM(H$8:H$207)</f>
        <v>97</v>
      </c>
      <c r="I7" s="108">
        <f>+SUM(K7,+M7,O7+P7)</f>
        <v>9201539</v>
      </c>
      <c r="J7" s="109">
        <f>IF(D7&gt;0,I7/D7*100,"-")</f>
        <v>99.764995152449032</v>
      </c>
      <c r="K7" s="108">
        <f>SUM(K$8:K$207)</f>
        <v>8854264</v>
      </c>
      <c r="L7" s="109">
        <f>IF(D7&gt;0,K7/D7*100,"-")</f>
        <v>95.999767543071215</v>
      </c>
      <c r="M7" s="108">
        <f>SUM(M$8:M$207)</f>
        <v>0</v>
      </c>
      <c r="N7" s="109">
        <f>IF(D7&gt;0,M7/D7*100,"-")</f>
        <v>0</v>
      </c>
      <c r="O7" s="106">
        <f>SUM(O$8:O$207)</f>
        <v>3063</v>
      </c>
      <c r="P7" s="108">
        <f>SUM(Q7:S7)</f>
        <v>344212</v>
      </c>
      <c r="Q7" s="108">
        <f>SUM(Q$8:Q$207)</f>
        <v>174739</v>
      </c>
      <c r="R7" s="108">
        <f>SUM(R$8:R$207)</f>
        <v>129275</v>
      </c>
      <c r="S7" s="108">
        <f>SUM(S$8:S$207)</f>
        <v>40198</v>
      </c>
      <c r="T7" s="109">
        <f>IF(D7&gt;0,P7/D7*100,"-")</f>
        <v>3.7320179278069445</v>
      </c>
      <c r="U7" s="108">
        <f>SUM(U$8:U$207)</f>
        <v>200546</v>
      </c>
      <c r="V7" s="110">
        <f t="shared" ref="V7:AC7" si="0">COUNTIF(V$8:V$207,"○")</f>
        <v>6</v>
      </c>
      <c r="W7" s="110">
        <f t="shared" si="0"/>
        <v>24</v>
      </c>
      <c r="X7" s="110">
        <f t="shared" si="0"/>
        <v>1</v>
      </c>
      <c r="Y7" s="110">
        <f t="shared" si="0"/>
        <v>2</v>
      </c>
      <c r="Z7" s="110">
        <f t="shared" si="0"/>
        <v>9</v>
      </c>
      <c r="AA7" s="110">
        <f t="shared" si="0"/>
        <v>0</v>
      </c>
      <c r="AB7" s="110">
        <f t="shared" si="0"/>
        <v>1</v>
      </c>
      <c r="AC7" s="110">
        <f t="shared" si="0"/>
        <v>23</v>
      </c>
      <c r="AD7" s="205"/>
      <c r="AE7" s="205"/>
    </row>
    <row r="8" spans="1:31" s="103" customFormat="1" ht="13.5" customHeight="1">
      <c r="A8" s="99" t="s">
        <v>40</v>
      </c>
      <c r="B8" s="100" t="s">
        <v>260</v>
      </c>
      <c r="C8" s="99" t="s">
        <v>261</v>
      </c>
      <c r="D8" s="101">
        <f>+SUM(E8,+I8)</f>
        <v>3775352</v>
      </c>
      <c r="E8" s="101">
        <f>+SUM(G8+H8)</f>
        <v>5326</v>
      </c>
      <c r="F8" s="125">
        <f>IF(D8&gt;0,E8/D8*100,"-")</f>
        <v>0.14107293836442272</v>
      </c>
      <c r="G8" s="101">
        <v>5326</v>
      </c>
      <c r="H8" s="101">
        <v>0</v>
      </c>
      <c r="I8" s="101">
        <f>+SUM(K8,+M8,O8+P8)</f>
        <v>3770026</v>
      </c>
      <c r="J8" s="102">
        <f>IF(D8&gt;0,I8/D8*100,"-")</f>
        <v>99.858927061635569</v>
      </c>
      <c r="K8" s="101">
        <v>3761192</v>
      </c>
      <c r="L8" s="102">
        <f>IF(D8&gt;0,K8/D8*100,"-")</f>
        <v>99.624935635140773</v>
      </c>
      <c r="M8" s="101">
        <v>0</v>
      </c>
      <c r="N8" s="102">
        <f>IF(D8&gt;0,M8/D8*100,"-")</f>
        <v>0</v>
      </c>
      <c r="O8" s="123">
        <v>0</v>
      </c>
      <c r="P8" s="101">
        <f>SUM(Q8:S8)</f>
        <v>8834</v>
      </c>
      <c r="Q8" s="101">
        <v>7315</v>
      </c>
      <c r="R8" s="101">
        <v>1519</v>
      </c>
      <c r="S8" s="101">
        <v>0</v>
      </c>
      <c r="T8" s="102">
        <f>IF(D8&gt;0,P8/D8*100,"-")</f>
        <v>0.23399142649480098</v>
      </c>
      <c r="U8" s="101">
        <v>99646</v>
      </c>
      <c r="V8" s="99" t="s">
        <v>263</v>
      </c>
      <c r="W8" s="99"/>
      <c r="X8" s="99"/>
      <c r="Y8" s="99"/>
      <c r="Z8" s="99"/>
      <c r="AA8" s="99"/>
      <c r="AB8" s="99" t="s">
        <v>263</v>
      </c>
      <c r="AC8" s="99"/>
      <c r="AD8" s="206" t="s">
        <v>262</v>
      </c>
      <c r="AE8" s="207"/>
    </row>
    <row r="9" spans="1:31" s="103" customFormat="1" ht="13.5" customHeight="1">
      <c r="A9" s="99" t="s">
        <v>40</v>
      </c>
      <c r="B9" s="100" t="s">
        <v>264</v>
      </c>
      <c r="C9" s="99" t="s">
        <v>265</v>
      </c>
      <c r="D9" s="101">
        <f>+SUM(E9,+I9)</f>
        <v>1523311</v>
      </c>
      <c r="E9" s="101">
        <f>+SUM(G9+H9)</f>
        <v>1305</v>
      </c>
      <c r="F9" s="125">
        <f>IF(D9&gt;0,E9/D9*100,"-")</f>
        <v>8.5668652034942311E-2</v>
      </c>
      <c r="G9" s="101">
        <v>1305</v>
      </c>
      <c r="H9" s="101">
        <v>0</v>
      </c>
      <c r="I9" s="101">
        <f>+SUM(K9,+M9,O9+P9)</f>
        <v>1522006</v>
      </c>
      <c r="J9" s="102">
        <f>IF(D9&gt;0,I9/D9*100,"-")</f>
        <v>99.91433134796506</v>
      </c>
      <c r="K9" s="101">
        <v>1516558</v>
      </c>
      <c r="L9" s="102">
        <f>IF(D9&gt;0,K9/D9*100,"-")</f>
        <v>99.556689343147923</v>
      </c>
      <c r="M9" s="101">
        <v>0</v>
      </c>
      <c r="N9" s="102">
        <f>IF(D9&gt;0,M9/D9*100,"-")</f>
        <v>0</v>
      </c>
      <c r="O9" s="123">
        <v>0</v>
      </c>
      <c r="P9" s="101">
        <f>SUM(Q9:S9)</f>
        <v>5448</v>
      </c>
      <c r="Q9" s="101">
        <v>5448</v>
      </c>
      <c r="R9" s="101">
        <v>0</v>
      </c>
      <c r="S9" s="101">
        <v>0</v>
      </c>
      <c r="T9" s="102">
        <f>IF(D9&gt;0,P9/D9*100,"-")</f>
        <v>0.35764200481713848</v>
      </c>
      <c r="U9" s="101">
        <v>44260</v>
      </c>
      <c r="V9" s="99"/>
      <c r="W9" s="99"/>
      <c r="X9" s="99" t="s">
        <v>263</v>
      </c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40</v>
      </c>
      <c r="B10" s="100" t="s">
        <v>266</v>
      </c>
      <c r="C10" s="99" t="s">
        <v>267</v>
      </c>
      <c r="D10" s="101">
        <f>+SUM(E10,+I10)</f>
        <v>719011</v>
      </c>
      <c r="E10" s="101">
        <f>+SUM(G10+H10)</f>
        <v>2403</v>
      </c>
      <c r="F10" s="125">
        <f>IF(D10&gt;0,E10/D10*100,"-")</f>
        <v>0.33420907329651423</v>
      </c>
      <c r="G10" s="101">
        <v>2403</v>
      </c>
      <c r="H10" s="101">
        <v>0</v>
      </c>
      <c r="I10" s="101">
        <f>+SUM(K10,+M10,O10+P10)</f>
        <v>716608</v>
      </c>
      <c r="J10" s="102">
        <f>IF(D10&gt;0,I10/D10*100,"-")</f>
        <v>99.665790926703494</v>
      </c>
      <c r="K10" s="101">
        <v>693401</v>
      </c>
      <c r="L10" s="102">
        <f>IF(D10&gt;0,K10/D10*100,"-")</f>
        <v>96.438162976644307</v>
      </c>
      <c r="M10" s="101">
        <v>0</v>
      </c>
      <c r="N10" s="102">
        <f>IF(D10&gt;0,M10/D10*100,"-")</f>
        <v>0</v>
      </c>
      <c r="O10" s="123">
        <v>232</v>
      </c>
      <c r="P10" s="101">
        <f>SUM(Q10:S10)</f>
        <v>22975</v>
      </c>
      <c r="Q10" s="101">
        <v>0</v>
      </c>
      <c r="R10" s="101">
        <v>2924</v>
      </c>
      <c r="S10" s="101">
        <v>20051</v>
      </c>
      <c r="T10" s="102">
        <f>IF(D10&gt;0,P10/D10*100,"-")</f>
        <v>3.1953614061537308</v>
      </c>
      <c r="U10" s="101">
        <v>0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40</v>
      </c>
      <c r="B11" s="100" t="s">
        <v>268</v>
      </c>
      <c r="C11" s="99" t="s">
        <v>269</v>
      </c>
      <c r="D11" s="101">
        <f>+SUM(E11,+I11)</f>
        <v>384638</v>
      </c>
      <c r="E11" s="101">
        <f>+SUM(G11+H11)</f>
        <v>548</v>
      </c>
      <c r="F11" s="125">
        <f>IF(D11&gt;0,E11/D11*100,"-")</f>
        <v>0.14247162266858709</v>
      </c>
      <c r="G11" s="101">
        <v>548</v>
      </c>
      <c r="H11" s="101">
        <v>0</v>
      </c>
      <c r="I11" s="101">
        <f>+SUM(K11,+M11,O11+P11)</f>
        <v>384090</v>
      </c>
      <c r="J11" s="102">
        <f>IF(D11&gt;0,I11/D11*100,"-")</f>
        <v>99.85752837733142</v>
      </c>
      <c r="K11" s="101">
        <v>368486</v>
      </c>
      <c r="L11" s="102">
        <f>IF(D11&gt;0,K11/D11*100,"-")</f>
        <v>95.800726917257265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15604</v>
      </c>
      <c r="Q11" s="101">
        <v>12041</v>
      </c>
      <c r="R11" s="101">
        <v>3563</v>
      </c>
      <c r="S11" s="101">
        <v>0</v>
      </c>
      <c r="T11" s="102">
        <f>IF(D11&gt;0,P11/D11*100,"-")</f>
        <v>4.0568014600741478</v>
      </c>
      <c r="U11" s="101">
        <v>0</v>
      </c>
      <c r="V11" s="99"/>
      <c r="W11" s="99" t="s">
        <v>263</v>
      </c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40</v>
      </c>
      <c r="B12" s="100" t="s">
        <v>270</v>
      </c>
      <c r="C12" s="99" t="s">
        <v>271</v>
      </c>
      <c r="D12" s="101">
        <f>+SUM(E12,+I12)</f>
        <v>257883</v>
      </c>
      <c r="E12" s="101">
        <f>+SUM(G12+H12)</f>
        <v>419</v>
      </c>
      <c r="F12" s="125">
        <f>IF(D12&gt;0,E12/D12*100,"-")</f>
        <v>0.16247678210661423</v>
      </c>
      <c r="G12" s="101">
        <v>419</v>
      </c>
      <c r="H12" s="101">
        <v>0</v>
      </c>
      <c r="I12" s="101">
        <f>+SUM(K12,+M12,O12+P12)</f>
        <v>257464</v>
      </c>
      <c r="J12" s="102">
        <f>IF(D12&gt;0,I12/D12*100,"-")</f>
        <v>99.837523217893391</v>
      </c>
      <c r="K12" s="101">
        <v>249569</v>
      </c>
      <c r="L12" s="102">
        <f>IF(D12&gt;0,K12/D12*100,"-")</f>
        <v>96.776057359345131</v>
      </c>
      <c r="M12" s="101">
        <v>0</v>
      </c>
      <c r="N12" s="102">
        <f>IF(D12&gt;0,M12/D12*100,"-")</f>
        <v>0</v>
      </c>
      <c r="O12" s="123">
        <v>2831</v>
      </c>
      <c r="P12" s="101">
        <f>SUM(Q12:S12)</f>
        <v>5064</v>
      </c>
      <c r="Q12" s="101">
        <v>3479</v>
      </c>
      <c r="R12" s="101">
        <v>1585</v>
      </c>
      <c r="S12" s="101">
        <v>0</v>
      </c>
      <c r="T12" s="102">
        <f>IF(D12&gt;0,P12/D12*100,"-")</f>
        <v>1.9636812042670513</v>
      </c>
      <c r="U12" s="101">
        <v>5113</v>
      </c>
      <c r="V12" s="99"/>
      <c r="W12" s="99" t="s">
        <v>263</v>
      </c>
      <c r="X12" s="99"/>
      <c r="Y12" s="99"/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40</v>
      </c>
      <c r="B13" s="100" t="s">
        <v>272</v>
      </c>
      <c r="C13" s="99" t="s">
        <v>273</v>
      </c>
      <c r="D13" s="101">
        <f>+SUM(E13,+I13)</f>
        <v>177125</v>
      </c>
      <c r="E13" s="101">
        <f>+SUM(G13+H13)</f>
        <v>213</v>
      </c>
      <c r="F13" s="125">
        <f>IF(D13&gt;0,E13/D13*100,"-")</f>
        <v>0.12025405786873677</v>
      </c>
      <c r="G13" s="101">
        <v>213</v>
      </c>
      <c r="H13" s="101">
        <v>0</v>
      </c>
      <c r="I13" s="101">
        <f>+SUM(K13,+M13,O13+P13)</f>
        <v>176912</v>
      </c>
      <c r="J13" s="102">
        <f>IF(D13&gt;0,I13/D13*100,"-")</f>
        <v>99.879745942131265</v>
      </c>
      <c r="K13" s="101">
        <v>157952</v>
      </c>
      <c r="L13" s="102">
        <f>IF(D13&gt;0,K13/D13*100,"-")</f>
        <v>89.175441072688784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18960</v>
      </c>
      <c r="Q13" s="101">
        <v>17035</v>
      </c>
      <c r="R13" s="101">
        <v>1925</v>
      </c>
      <c r="S13" s="101">
        <v>0</v>
      </c>
      <c r="T13" s="102">
        <f>IF(D13&gt;0,P13/D13*100,"-")</f>
        <v>10.704304869442485</v>
      </c>
      <c r="U13" s="101">
        <v>1595</v>
      </c>
      <c r="V13" s="99"/>
      <c r="W13" s="99" t="s">
        <v>263</v>
      </c>
      <c r="X13" s="99"/>
      <c r="Y13" s="99"/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40</v>
      </c>
      <c r="B14" s="100" t="s">
        <v>274</v>
      </c>
      <c r="C14" s="99" t="s">
        <v>275</v>
      </c>
      <c r="D14" s="101">
        <f>+SUM(E14,+I14)</f>
        <v>440487</v>
      </c>
      <c r="E14" s="101">
        <f>+SUM(G14+H14)</f>
        <v>1056</v>
      </c>
      <c r="F14" s="125">
        <f>IF(D14&gt;0,E14/D14*100,"-")</f>
        <v>0.23973465732246355</v>
      </c>
      <c r="G14" s="101">
        <v>1056</v>
      </c>
      <c r="H14" s="101">
        <v>0</v>
      </c>
      <c r="I14" s="101">
        <f>+SUM(K14,+M14,O14+P14)</f>
        <v>439431</v>
      </c>
      <c r="J14" s="102">
        <f>IF(D14&gt;0,I14/D14*100,"-")</f>
        <v>99.760265342677528</v>
      </c>
      <c r="K14" s="101">
        <v>425070</v>
      </c>
      <c r="L14" s="102">
        <f>IF(D14&gt;0,K14/D14*100,"-")</f>
        <v>96.500010215965517</v>
      </c>
      <c r="M14" s="101">
        <v>0</v>
      </c>
      <c r="N14" s="102">
        <f>IF(D14&gt;0,M14/D14*100,"-")</f>
        <v>0</v>
      </c>
      <c r="O14" s="123">
        <v>0</v>
      </c>
      <c r="P14" s="101">
        <f>SUM(Q14:S14)</f>
        <v>14361</v>
      </c>
      <c r="Q14" s="101">
        <v>11161</v>
      </c>
      <c r="R14" s="101">
        <v>3200</v>
      </c>
      <c r="S14" s="101">
        <v>0</v>
      </c>
      <c r="T14" s="102">
        <f>IF(D14&gt;0,P14/D14*100,"-")</f>
        <v>3.2602551267120257</v>
      </c>
      <c r="U14" s="101">
        <v>6699</v>
      </c>
      <c r="V14" s="99"/>
      <c r="W14" s="99" t="s">
        <v>263</v>
      </c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40</v>
      </c>
      <c r="B15" s="100" t="s">
        <v>276</v>
      </c>
      <c r="C15" s="99" t="s">
        <v>277</v>
      </c>
      <c r="D15" s="101">
        <f>+SUM(E15,+I15)</f>
        <v>188957</v>
      </c>
      <c r="E15" s="101">
        <f>+SUM(G15+H15)</f>
        <v>1470</v>
      </c>
      <c r="F15" s="125">
        <f>IF(D15&gt;0,E15/D15*100,"-")</f>
        <v>0.77795477277899205</v>
      </c>
      <c r="G15" s="101">
        <v>1470</v>
      </c>
      <c r="H15" s="101">
        <v>0</v>
      </c>
      <c r="I15" s="101">
        <f>+SUM(K15,+M15,O15+P15)</f>
        <v>187487</v>
      </c>
      <c r="J15" s="102">
        <f>IF(D15&gt;0,I15/D15*100,"-")</f>
        <v>99.222045227221017</v>
      </c>
      <c r="K15" s="101">
        <v>147848</v>
      </c>
      <c r="L15" s="102">
        <f>IF(D15&gt;0,K15/D15*100,"-")</f>
        <v>78.24425662981524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39639</v>
      </c>
      <c r="Q15" s="101">
        <v>29947</v>
      </c>
      <c r="R15" s="101">
        <v>9692</v>
      </c>
      <c r="S15" s="101">
        <v>0</v>
      </c>
      <c r="T15" s="102">
        <f>IF(D15&gt;0,P15/D15*100,"-")</f>
        <v>20.977788597405759</v>
      </c>
      <c r="U15" s="101">
        <v>2586</v>
      </c>
      <c r="V15" s="99"/>
      <c r="W15" s="99" t="s">
        <v>263</v>
      </c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40</v>
      </c>
      <c r="B16" s="100" t="s">
        <v>278</v>
      </c>
      <c r="C16" s="99" t="s">
        <v>279</v>
      </c>
      <c r="D16" s="101">
        <f>+SUM(E16,+I16)</f>
        <v>245419</v>
      </c>
      <c r="E16" s="101">
        <f>+SUM(G16+H16)</f>
        <v>511</v>
      </c>
      <c r="F16" s="125">
        <f>IF(D16&gt;0,E16/D16*100,"-")</f>
        <v>0.20821533785077764</v>
      </c>
      <c r="G16" s="101">
        <v>511</v>
      </c>
      <c r="H16" s="101">
        <v>0</v>
      </c>
      <c r="I16" s="101">
        <f>+SUM(K16,+M16,O16+P16)</f>
        <v>244908</v>
      </c>
      <c r="J16" s="102">
        <f>IF(D16&gt;0,I16/D16*100,"-")</f>
        <v>99.791784662149212</v>
      </c>
      <c r="K16" s="101">
        <v>232611</v>
      </c>
      <c r="L16" s="102">
        <f>IF(D16&gt;0,K16/D16*100,"-")</f>
        <v>94.781170162049392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12297</v>
      </c>
      <c r="Q16" s="101">
        <v>6191</v>
      </c>
      <c r="R16" s="101">
        <v>6106</v>
      </c>
      <c r="S16" s="101">
        <v>0</v>
      </c>
      <c r="T16" s="102">
        <f>IF(D16&gt;0,P16/D16*100,"-")</f>
        <v>5.0106145000998286</v>
      </c>
      <c r="U16" s="101">
        <v>1984</v>
      </c>
      <c r="V16" s="99"/>
      <c r="W16" s="99" t="s">
        <v>263</v>
      </c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40</v>
      </c>
      <c r="B17" s="100" t="s">
        <v>280</v>
      </c>
      <c r="C17" s="99" t="s">
        <v>281</v>
      </c>
      <c r="D17" s="101">
        <f>+SUM(E17,+I17)</f>
        <v>59528</v>
      </c>
      <c r="E17" s="101">
        <f>+SUM(G17+H17)</f>
        <v>79</v>
      </c>
      <c r="F17" s="125">
        <f>IF(D17&gt;0,E17/D17*100,"-")</f>
        <v>0.13271065716973524</v>
      </c>
      <c r="G17" s="101">
        <v>79</v>
      </c>
      <c r="H17" s="101">
        <v>0</v>
      </c>
      <c r="I17" s="101">
        <f>+SUM(K17,+M17,O17+P17)</f>
        <v>59449</v>
      </c>
      <c r="J17" s="102">
        <f>IF(D17&gt;0,I17/D17*100,"-")</f>
        <v>99.867289342830261</v>
      </c>
      <c r="K17" s="101">
        <v>59322</v>
      </c>
      <c r="L17" s="102">
        <f>IF(D17&gt;0,K17/D17*100,"-")</f>
        <v>99.653944362316892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127</v>
      </c>
      <c r="Q17" s="101">
        <v>127</v>
      </c>
      <c r="R17" s="101">
        <v>0</v>
      </c>
      <c r="S17" s="101">
        <v>0</v>
      </c>
      <c r="T17" s="102">
        <f>IF(D17&gt;0,P17/D17*100,"-")</f>
        <v>0.21334498051337186</v>
      </c>
      <c r="U17" s="101">
        <v>537</v>
      </c>
      <c r="V17" s="99"/>
      <c r="W17" s="99"/>
      <c r="X17" s="99"/>
      <c r="Y17" s="99" t="s">
        <v>263</v>
      </c>
      <c r="Z17" s="99"/>
      <c r="AA17" s="99"/>
      <c r="AB17" s="99"/>
      <c r="AC17" s="99" t="s">
        <v>263</v>
      </c>
      <c r="AD17" s="206" t="s">
        <v>262</v>
      </c>
      <c r="AE17" s="207"/>
    </row>
    <row r="18" spans="1:31" s="103" customFormat="1" ht="13.5" customHeight="1">
      <c r="A18" s="99" t="s">
        <v>40</v>
      </c>
      <c r="B18" s="100" t="s">
        <v>282</v>
      </c>
      <c r="C18" s="99" t="s">
        <v>283</v>
      </c>
      <c r="D18" s="101">
        <f>+SUM(E18,+I18)</f>
        <v>41921</v>
      </c>
      <c r="E18" s="101">
        <f>+SUM(G18+H18)</f>
        <v>2604</v>
      </c>
      <c r="F18" s="125">
        <f>IF(D18&gt;0,E18/D18*100,"-")</f>
        <v>6.2116838815867945</v>
      </c>
      <c r="G18" s="101">
        <v>2604</v>
      </c>
      <c r="H18" s="101">
        <v>0</v>
      </c>
      <c r="I18" s="101">
        <f>+SUM(K18,+M18,O18+P18)</f>
        <v>39317</v>
      </c>
      <c r="J18" s="102">
        <f>IF(D18&gt;0,I18/D18*100,"-")</f>
        <v>93.788316118413206</v>
      </c>
      <c r="K18" s="101">
        <v>13348</v>
      </c>
      <c r="L18" s="102">
        <f>IF(D18&gt;0,K18/D18*100,"-")</f>
        <v>31.840843491328929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25969</v>
      </c>
      <c r="Q18" s="101">
        <v>12836</v>
      </c>
      <c r="R18" s="101">
        <v>13133</v>
      </c>
      <c r="S18" s="101">
        <v>0</v>
      </c>
      <c r="T18" s="102">
        <f>IF(D18&gt;0,P18/D18*100,"-")</f>
        <v>61.947472627084274</v>
      </c>
      <c r="U18" s="101">
        <v>358</v>
      </c>
      <c r="V18" s="99"/>
      <c r="W18" s="99" t="s">
        <v>263</v>
      </c>
      <c r="X18" s="99"/>
      <c r="Y18" s="99"/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40</v>
      </c>
      <c r="B19" s="100" t="s">
        <v>284</v>
      </c>
      <c r="C19" s="99" t="s">
        <v>285</v>
      </c>
      <c r="D19" s="101">
        <f>+SUM(E19,+I19)</f>
        <v>161976</v>
      </c>
      <c r="E19" s="101">
        <f>+SUM(G19+H19)</f>
        <v>449</v>
      </c>
      <c r="F19" s="125">
        <f>IF(D19&gt;0,E19/D19*100,"-")</f>
        <v>0.2772015607250457</v>
      </c>
      <c r="G19" s="101">
        <v>442</v>
      </c>
      <c r="H19" s="101">
        <v>7</v>
      </c>
      <c r="I19" s="101">
        <f>+SUM(K19,+M19,O19+P19)</f>
        <v>161527</v>
      </c>
      <c r="J19" s="102">
        <f>IF(D19&gt;0,I19/D19*100,"-")</f>
        <v>99.722798439274953</v>
      </c>
      <c r="K19" s="101">
        <v>131846</v>
      </c>
      <c r="L19" s="102">
        <f>IF(D19&gt;0,K19/D19*100,"-")</f>
        <v>81.398478786980789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29681</v>
      </c>
      <c r="Q19" s="101">
        <v>12701</v>
      </c>
      <c r="R19" s="101">
        <v>16980</v>
      </c>
      <c r="S19" s="101">
        <v>0</v>
      </c>
      <c r="T19" s="102">
        <f>IF(D19&gt;0,P19/D19*100,"-")</f>
        <v>18.324319652294164</v>
      </c>
      <c r="U19" s="101">
        <v>3753</v>
      </c>
      <c r="V19" s="99"/>
      <c r="W19" s="99" t="s">
        <v>263</v>
      </c>
      <c r="X19" s="99"/>
      <c r="Y19" s="99"/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40</v>
      </c>
      <c r="B20" s="100" t="s">
        <v>286</v>
      </c>
      <c r="C20" s="99" t="s">
        <v>287</v>
      </c>
      <c r="D20" s="101">
        <f>+SUM(E20,+I20)</f>
        <v>223771</v>
      </c>
      <c r="E20" s="101">
        <f>+SUM(G20+H20)</f>
        <v>1145</v>
      </c>
      <c r="F20" s="125">
        <f>IF(D20&gt;0,E20/D20*100,"-")</f>
        <v>0.5116838196191642</v>
      </c>
      <c r="G20" s="101">
        <v>1145</v>
      </c>
      <c r="H20" s="101">
        <v>0</v>
      </c>
      <c r="I20" s="101">
        <f>+SUM(K20,+M20,O20+P20)</f>
        <v>222626</v>
      </c>
      <c r="J20" s="102">
        <f>IF(D20&gt;0,I20/D20*100,"-")</f>
        <v>99.488316180380835</v>
      </c>
      <c r="K20" s="101">
        <v>198899</v>
      </c>
      <c r="L20" s="102">
        <f>IF(D20&gt;0,K20/D20*100,"-")</f>
        <v>88.885065535748595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23727</v>
      </c>
      <c r="Q20" s="101">
        <v>0</v>
      </c>
      <c r="R20" s="101">
        <v>13100</v>
      </c>
      <c r="S20" s="101">
        <v>10627</v>
      </c>
      <c r="T20" s="102">
        <f>IF(D20&gt;0,P20/D20*100,"-")</f>
        <v>10.603250644632235</v>
      </c>
      <c r="U20" s="101">
        <v>7684</v>
      </c>
      <c r="V20" s="99"/>
      <c r="W20" s="99" t="s">
        <v>263</v>
      </c>
      <c r="X20" s="99"/>
      <c r="Y20" s="99"/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40</v>
      </c>
      <c r="B21" s="100" t="s">
        <v>288</v>
      </c>
      <c r="C21" s="99" t="s">
        <v>289</v>
      </c>
      <c r="D21" s="101">
        <f>+SUM(E21,+I21)</f>
        <v>240523</v>
      </c>
      <c r="E21" s="101">
        <f>+SUM(G21+H21)</f>
        <v>343</v>
      </c>
      <c r="F21" s="125">
        <f>IF(D21&gt;0,E21/D21*100,"-")</f>
        <v>0.142605904632821</v>
      </c>
      <c r="G21" s="101">
        <v>343</v>
      </c>
      <c r="H21" s="101">
        <v>0</v>
      </c>
      <c r="I21" s="101">
        <f>+SUM(K21,+M21,O21+P21)</f>
        <v>240180</v>
      </c>
      <c r="J21" s="102">
        <f>IF(D21&gt;0,I21/D21*100,"-")</f>
        <v>99.857394095367184</v>
      </c>
      <c r="K21" s="101">
        <v>229493</v>
      </c>
      <c r="L21" s="102">
        <f>IF(D21&gt;0,K21/D21*100,"-")</f>
        <v>95.414159976384795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10687</v>
      </c>
      <c r="Q21" s="101">
        <v>5448</v>
      </c>
      <c r="R21" s="101">
        <v>5239</v>
      </c>
      <c r="S21" s="101">
        <v>0</v>
      </c>
      <c r="T21" s="102">
        <f>IF(D21&gt;0,P21/D21*100,"-")</f>
        <v>4.4432341189823843</v>
      </c>
      <c r="U21" s="101">
        <v>7241</v>
      </c>
      <c r="V21" s="99"/>
      <c r="W21" s="99" t="s">
        <v>263</v>
      </c>
      <c r="X21" s="99"/>
      <c r="Y21" s="99"/>
      <c r="Z21" s="99"/>
      <c r="AA21" s="99"/>
      <c r="AB21" s="99"/>
      <c r="AC21" s="99" t="s">
        <v>263</v>
      </c>
      <c r="AD21" s="206" t="s">
        <v>262</v>
      </c>
      <c r="AE21" s="207"/>
    </row>
    <row r="22" spans="1:31" s="103" customFormat="1" ht="13.5" customHeight="1">
      <c r="A22" s="99" t="s">
        <v>40</v>
      </c>
      <c r="B22" s="100" t="s">
        <v>290</v>
      </c>
      <c r="C22" s="99" t="s">
        <v>291</v>
      </c>
      <c r="D22" s="101">
        <f>+SUM(E22,+I22)</f>
        <v>99919</v>
      </c>
      <c r="E22" s="101">
        <f>+SUM(G22+H22)</f>
        <v>877</v>
      </c>
      <c r="F22" s="125">
        <f>IF(D22&gt;0,E22/D22*100,"-")</f>
        <v>0.8777109458661515</v>
      </c>
      <c r="G22" s="101">
        <v>787</v>
      </c>
      <c r="H22" s="101">
        <v>90</v>
      </c>
      <c r="I22" s="101">
        <f>+SUM(K22,+M22,O22+P22)</f>
        <v>99042</v>
      </c>
      <c r="J22" s="102">
        <f>IF(D22&gt;0,I22/D22*100,"-")</f>
        <v>99.122289054133844</v>
      </c>
      <c r="K22" s="101">
        <v>77340</v>
      </c>
      <c r="L22" s="102">
        <f>IF(D22&gt;0,K22/D22*100,"-")</f>
        <v>77.402696183908972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21702</v>
      </c>
      <c r="Q22" s="101">
        <v>9455</v>
      </c>
      <c r="R22" s="101">
        <v>12247</v>
      </c>
      <c r="S22" s="101">
        <v>0</v>
      </c>
      <c r="T22" s="102">
        <f>IF(D22&gt;0,P22/D22*100,"-")</f>
        <v>21.719592870224883</v>
      </c>
      <c r="U22" s="101">
        <v>2549</v>
      </c>
      <c r="V22" s="99"/>
      <c r="W22" s="99" t="s">
        <v>263</v>
      </c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40</v>
      </c>
      <c r="B23" s="100" t="s">
        <v>292</v>
      </c>
      <c r="C23" s="99" t="s">
        <v>293</v>
      </c>
      <c r="D23" s="101">
        <f>+SUM(E23,+I23)</f>
        <v>136776</v>
      </c>
      <c r="E23" s="101">
        <f>+SUM(G23+H23)</f>
        <v>170</v>
      </c>
      <c r="F23" s="125">
        <f>IF(D23&gt;0,E23/D23*100,"-")</f>
        <v>0.12429081125343627</v>
      </c>
      <c r="G23" s="101">
        <v>170</v>
      </c>
      <c r="H23" s="101">
        <v>0</v>
      </c>
      <c r="I23" s="101">
        <f>+SUM(K23,+M23,O23+P23)</f>
        <v>136606</v>
      </c>
      <c r="J23" s="102">
        <f>IF(D23&gt;0,I23/D23*100,"-")</f>
        <v>99.875709188746569</v>
      </c>
      <c r="K23" s="101">
        <v>129396</v>
      </c>
      <c r="L23" s="102">
        <f>IF(D23&gt;0,K23/D23*100,"-")</f>
        <v>94.60431654676259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7210</v>
      </c>
      <c r="Q23" s="101">
        <v>2884</v>
      </c>
      <c r="R23" s="101">
        <v>4326</v>
      </c>
      <c r="S23" s="101">
        <v>0</v>
      </c>
      <c r="T23" s="102">
        <f>IF(D23&gt;0,P23/D23*100,"-")</f>
        <v>5.2713926419839741</v>
      </c>
      <c r="U23" s="101">
        <v>2696</v>
      </c>
      <c r="V23" s="99"/>
      <c r="W23" s="99" t="s">
        <v>263</v>
      </c>
      <c r="X23" s="99"/>
      <c r="Y23" s="99"/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40</v>
      </c>
      <c r="B24" s="100" t="s">
        <v>294</v>
      </c>
      <c r="C24" s="99" t="s">
        <v>295</v>
      </c>
      <c r="D24" s="101">
        <f>+SUM(E24,+I24)</f>
        <v>131703</v>
      </c>
      <c r="E24" s="101">
        <f>+SUM(G24+H24)</f>
        <v>227</v>
      </c>
      <c r="F24" s="125">
        <f>IF(D24&gt;0,E24/D24*100,"-")</f>
        <v>0.17235750134772937</v>
      </c>
      <c r="G24" s="101">
        <v>227</v>
      </c>
      <c r="H24" s="101">
        <v>0</v>
      </c>
      <c r="I24" s="101">
        <f>+SUM(K24,+M24,O24+P24)</f>
        <v>131476</v>
      </c>
      <c r="J24" s="102">
        <f>IF(D24&gt;0,I24/D24*100,"-")</f>
        <v>99.827642498652267</v>
      </c>
      <c r="K24" s="101">
        <v>126274</v>
      </c>
      <c r="L24" s="102">
        <f>IF(D24&gt;0,K24/D24*100,"-")</f>
        <v>95.877846366445723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5202</v>
      </c>
      <c r="Q24" s="101">
        <v>2460</v>
      </c>
      <c r="R24" s="101">
        <v>2742</v>
      </c>
      <c r="S24" s="101">
        <v>0</v>
      </c>
      <c r="T24" s="102">
        <f>IF(D24&gt;0,P24/D24*100,"-")</f>
        <v>3.949796132206556</v>
      </c>
      <c r="U24" s="101">
        <v>3292</v>
      </c>
      <c r="V24" s="99"/>
      <c r="W24" s="99" t="s">
        <v>263</v>
      </c>
      <c r="X24" s="99"/>
      <c r="Y24" s="99"/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40</v>
      </c>
      <c r="B25" s="100" t="s">
        <v>296</v>
      </c>
      <c r="C25" s="99" t="s">
        <v>297</v>
      </c>
      <c r="D25" s="101">
        <f>+SUM(E25,+I25)</f>
        <v>40412</v>
      </c>
      <c r="E25" s="101">
        <f>+SUM(G25+H25)</f>
        <v>276</v>
      </c>
      <c r="F25" s="125">
        <f>IF(D25&gt;0,E25/D25*100,"-")</f>
        <v>0.6829654558052064</v>
      </c>
      <c r="G25" s="101">
        <v>276</v>
      </c>
      <c r="H25" s="101">
        <v>0</v>
      </c>
      <c r="I25" s="101">
        <f>+SUM(K25,+M25,O25+P25)</f>
        <v>40136</v>
      </c>
      <c r="J25" s="102">
        <f>IF(D25&gt;0,I25/D25*100,"-")</f>
        <v>99.317034544194797</v>
      </c>
      <c r="K25" s="101">
        <v>30254</v>
      </c>
      <c r="L25" s="102">
        <f>IF(D25&gt;0,K25/D25*100,"-")</f>
        <v>74.863901811343169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9882</v>
      </c>
      <c r="Q25" s="101">
        <v>4271</v>
      </c>
      <c r="R25" s="101">
        <v>5611</v>
      </c>
      <c r="S25" s="101">
        <v>0</v>
      </c>
      <c r="T25" s="102">
        <f>IF(D25&gt;0,P25/D25*100,"-")</f>
        <v>24.453132732851628</v>
      </c>
      <c r="U25" s="101">
        <v>512</v>
      </c>
      <c r="V25" s="99"/>
      <c r="W25" s="99" t="s">
        <v>263</v>
      </c>
      <c r="X25" s="99"/>
      <c r="Y25" s="99"/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40</v>
      </c>
      <c r="B26" s="100" t="s">
        <v>298</v>
      </c>
      <c r="C26" s="99" t="s">
        <v>299</v>
      </c>
      <c r="D26" s="101">
        <f>+SUM(E26,+I26)</f>
        <v>84458</v>
      </c>
      <c r="E26" s="101">
        <f>+SUM(G26+H26)</f>
        <v>253</v>
      </c>
      <c r="F26" s="125">
        <f>IF(D26&gt;0,E26/D26*100,"-")</f>
        <v>0.29955717634800727</v>
      </c>
      <c r="G26" s="101">
        <v>253</v>
      </c>
      <c r="H26" s="101">
        <v>0</v>
      </c>
      <c r="I26" s="101">
        <f>+SUM(K26,+M26,O26+P26)</f>
        <v>84205</v>
      </c>
      <c r="J26" s="102">
        <f>IF(D26&gt;0,I26/D26*100,"-")</f>
        <v>99.700442823651997</v>
      </c>
      <c r="K26" s="101">
        <v>79572</v>
      </c>
      <c r="L26" s="102">
        <f>IF(D26&gt;0,K26/D26*100,"-")</f>
        <v>94.214876033057848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4633</v>
      </c>
      <c r="Q26" s="101">
        <v>3545</v>
      </c>
      <c r="R26" s="101">
        <v>1088</v>
      </c>
      <c r="S26" s="101">
        <v>0</v>
      </c>
      <c r="T26" s="102">
        <f>IF(D26&gt;0,P26/D26*100,"-")</f>
        <v>5.4855667905941417</v>
      </c>
      <c r="U26" s="101">
        <v>4130</v>
      </c>
      <c r="V26" s="99"/>
      <c r="W26" s="99" t="s">
        <v>263</v>
      </c>
      <c r="X26" s="99"/>
      <c r="Y26" s="99"/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40</v>
      </c>
      <c r="B27" s="100" t="s">
        <v>300</v>
      </c>
      <c r="C27" s="99" t="s">
        <v>301</v>
      </c>
      <c r="D27" s="101">
        <f>+SUM(E27,+I27)</f>
        <v>31629</v>
      </c>
      <c r="E27" s="101">
        <f>+SUM(G27+H27)</f>
        <v>81</v>
      </c>
      <c r="F27" s="125">
        <f>IF(D27&gt;0,E27/D27*100,"-")</f>
        <v>0.25609409086597745</v>
      </c>
      <c r="G27" s="101">
        <v>81</v>
      </c>
      <c r="H27" s="101">
        <v>0</v>
      </c>
      <c r="I27" s="101">
        <f>+SUM(K27,+M27,O27+P27)</f>
        <v>31548</v>
      </c>
      <c r="J27" s="102">
        <f>IF(D27&gt;0,I27/D27*100,"-")</f>
        <v>99.743905909134028</v>
      </c>
      <c r="K27" s="101">
        <v>23901</v>
      </c>
      <c r="L27" s="102">
        <f>IF(D27&gt;0,K27/D27*100,"-")</f>
        <v>75.566726738120082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7647</v>
      </c>
      <c r="Q27" s="101">
        <v>0</v>
      </c>
      <c r="R27" s="101">
        <v>3964</v>
      </c>
      <c r="S27" s="101">
        <v>3683</v>
      </c>
      <c r="T27" s="102">
        <f>IF(D27&gt;0,P27/D27*100,"-")</f>
        <v>24.177179171013943</v>
      </c>
      <c r="U27" s="101">
        <v>0</v>
      </c>
      <c r="V27" s="99"/>
      <c r="W27" s="99"/>
      <c r="X27" s="99"/>
      <c r="Y27" s="99" t="s">
        <v>263</v>
      </c>
      <c r="Z27" s="99"/>
      <c r="AA27" s="99"/>
      <c r="AB27" s="99"/>
      <c r="AC27" s="99" t="s">
        <v>263</v>
      </c>
      <c r="AD27" s="206" t="s">
        <v>262</v>
      </c>
      <c r="AE27" s="207"/>
    </row>
    <row r="28" spans="1:31" s="103" customFormat="1" ht="13.5" customHeight="1">
      <c r="A28" s="99" t="s">
        <v>40</v>
      </c>
      <c r="B28" s="100" t="s">
        <v>302</v>
      </c>
      <c r="C28" s="99" t="s">
        <v>303</v>
      </c>
      <c r="D28" s="101">
        <f>+SUM(E28,+I28)</f>
        <v>48999</v>
      </c>
      <c r="E28" s="101">
        <f>+SUM(G28+H28)</f>
        <v>213</v>
      </c>
      <c r="F28" s="125">
        <f>IF(D28&gt;0,E28/D28*100,"-")</f>
        <v>0.43470274903569461</v>
      </c>
      <c r="G28" s="101">
        <v>213</v>
      </c>
      <c r="H28" s="101">
        <v>0</v>
      </c>
      <c r="I28" s="101">
        <f>+SUM(K28,+M28,O28+P28)</f>
        <v>48786</v>
      </c>
      <c r="J28" s="102">
        <f>IF(D28&gt;0,I28/D28*100,"-")</f>
        <v>99.565297250964306</v>
      </c>
      <c r="K28" s="101">
        <v>44828</v>
      </c>
      <c r="L28" s="102">
        <f>IF(D28&gt;0,K28/D28*100,"-")</f>
        <v>91.487581379211818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3958</v>
      </c>
      <c r="Q28" s="101">
        <v>3212</v>
      </c>
      <c r="R28" s="101">
        <v>746</v>
      </c>
      <c r="S28" s="101">
        <v>0</v>
      </c>
      <c r="T28" s="102">
        <f>IF(D28&gt;0,P28/D28*100,"-")</f>
        <v>8.0777158717524848</v>
      </c>
      <c r="U28" s="101">
        <v>1001</v>
      </c>
      <c r="V28" s="99"/>
      <c r="W28" s="99" t="s">
        <v>263</v>
      </c>
      <c r="X28" s="99"/>
      <c r="Y28" s="99"/>
      <c r="Z28" s="99"/>
      <c r="AA28" s="99"/>
      <c r="AB28" s="99"/>
      <c r="AC28" s="99" t="s">
        <v>263</v>
      </c>
      <c r="AD28" s="206" t="s">
        <v>262</v>
      </c>
      <c r="AE28" s="207"/>
    </row>
    <row r="29" spans="1:31" s="103" customFormat="1" ht="13.5" customHeight="1">
      <c r="A29" s="99" t="s">
        <v>40</v>
      </c>
      <c r="B29" s="100" t="s">
        <v>304</v>
      </c>
      <c r="C29" s="99" t="s">
        <v>305</v>
      </c>
      <c r="D29" s="101">
        <f>+SUM(E29,+I29)</f>
        <v>31475</v>
      </c>
      <c r="E29" s="101">
        <f>+SUM(G29+H29)</f>
        <v>236</v>
      </c>
      <c r="F29" s="125">
        <f>IF(D29&gt;0,E29/D29*100,"-")</f>
        <v>0.74980142970611596</v>
      </c>
      <c r="G29" s="101">
        <v>236</v>
      </c>
      <c r="H29" s="101">
        <v>0</v>
      </c>
      <c r="I29" s="101">
        <f>+SUM(K29,+M29,O29+P29)</f>
        <v>31239</v>
      </c>
      <c r="J29" s="102">
        <f>IF(D29&gt;0,I29/D29*100,"-")</f>
        <v>99.250198570293875</v>
      </c>
      <c r="K29" s="101">
        <v>21034</v>
      </c>
      <c r="L29" s="102">
        <f>IF(D29&gt;0,K29/D29*100,"-")</f>
        <v>66.827640984908655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10205</v>
      </c>
      <c r="Q29" s="101">
        <v>6633</v>
      </c>
      <c r="R29" s="101">
        <v>3572</v>
      </c>
      <c r="S29" s="101">
        <v>0</v>
      </c>
      <c r="T29" s="102">
        <f>IF(D29&gt;0,P29/D29*100,"-")</f>
        <v>32.422557585385228</v>
      </c>
      <c r="U29" s="101">
        <v>0</v>
      </c>
      <c r="V29" s="99"/>
      <c r="W29" s="99" t="s">
        <v>263</v>
      </c>
      <c r="X29" s="99"/>
      <c r="Y29" s="99"/>
      <c r="Z29" s="99"/>
      <c r="AA29" s="99"/>
      <c r="AB29" s="99"/>
      <c r="AC29" s="99" t="s">
        <v>263</v>
      </c>
      <c r="AD29" s="206" t="s">
        <v>262</v>
      </c>
      <c r="AE29" s="207"/>
    </row>
    <row r="30" spans="1:31" s="103" customFormat="1" ht="13.5" customHeight="1">
      <c r="A30" s="99" t="s">
        <v>40</v>
      </c>
      <c r="B30" s="100" t="s">
        <v>306</v>
      </c>
      <c r="C30" s="99" t="s">
        <v>307</v>
      </c>
      <c r="D30" s="101">
        <f>+SUM(E30,+I30)</f>
        <v>28195</v>
      </c>
      <c r="E30" s="101">
        <f>+SUM(G30+H30)</f>
        <v>366</v>
      </c>
      <c r="F30" s="125">
        <f>IF(D30&gt;0,E30/D30*100,"-")</f>
        <v>1.2981025004433411</v>
      </c>
      <c r="G30" s="101">
        <v>366</v>
      </c>
      <c r="H30" s="101">
        <v>0</v>
      </c>
      <c r="I30" s="101">
        <f>+SUM(K30,+M30,O30+P30)</f>
        <v>27829</v>
      </c>
      <c r="J30" s="102">
        <f>IF(D30&gt;0,I30/D30*100,"-")</f>
        <v>98.701897499556651</v>
      </c>
      <c r="K30" s="101">
        <v>21050</v>
      </c>
      <c r="L30" s="102">
        <f>IF(D30&gt;0,K30/D30*100,"-")</f>
        <v>74.658627416208546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6779</v>
      </c>
      <c r="Q30" s="101">
        <v>5366</v>
      </c>
      <c r="R30" s="101">
        <v>1413</v>
      </c>
      <c r="S30" s="101">
        <v>0</v>
      </c>
      <c r="T30" s="102">
        <f>IF(D30&gt;0,P30/D30*100,"-")</f>
        <v>24.043270083348112</v>
      </c>
      <c r="U30" s="101">
        <v>225</v>
      </c>
      <c r="V30" s="99" t="s">
        <v>263</v>
      </c>
      <c r="W30" s="99"/>
      <c r="X30" s="99"/>
      <c r="Y30" s="99"/>
      <c r="Z30" s="99"/>
      <c r="AA30" s="99"/>
      <c r="AB30" s="99"/>
      <c r="AC30" s="99" t="s">
        <v>263</v>
      </c>
      <c r="AD30" s="206" t="s">
        <v>262</v>
      </c>
      <c r="AE30" s="207"/>
    </row>
    <row r="31" spans="1:31" s="103" customFormat="1" ht="13.5" customHeight="1">
      <c r="A31" s="99" t="s">
        <v>40</v>
      </c>
      <c r="B31" s="100" t="s">
        <v>308</v>
      </c>
      <c r="C31" s="99" t="s">
        <v>309</v>
      </c>
      <c r="D31" s="101">
        <f>+SUM(E31,+I31)</f>
        <v>9116</v>
      </c>
      <c r="E31" s="101">
        <f>+SUM(G31+H31)</f>
        <v>106</v>
      </c>
      <c r="F31" s="125">
        <f>IF(D31&gt;0,E31/D31*100,"-")</f>
        <v>1.1627906976744187</v>
      </c>
      <c r="G31" s="101">
        <v>106</v>
      </c>
      <c r="H31" s="101">
        <v>0</v>
      </c>
      <c r="I31" s="101">
        <f>+SUM(K31,+M31,O31+P31)</f>
        <v>9010</v>
      </c>
      <c r="J31" s="102">
        <f>IF(D31&gt;0,I31/D31*100,"-")</f>
        <v>98.837209302325576</v>
      </c>
      <c r="K31" s="101">
        <v>5328</v>
      </c>
      <c r="L31" s="102">
        <f>IF(D31&gt;0,K31/D31*100,"-")</f>
        <v>58.446687143483992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3682</v>
      </c>
      <c r="Q31" s="101">
        <v>2539</v>
      </c>
      <c r="R31" s="101">
        <v>1143</v>
      </c>
      <c r="S31" s="101">
        <v>0</v>
      </c>
      <c r="T31" s="102">
        <f>IF(D31&gt;0,P31/D31*100,"-")</f>
        <v>40.390522158841598</v>
      </c>
      <c r="U31" s="101">
        <v>334</v>
      </c>
      <c r="V31" s="99"/>
      <c r="W31" s="99" t="s">
        <v>263</v>
      </c>
      <c r="X31" s="99"/>
      <c r="Y31" s="99"/>
      <c r="Z31" s="99"/>
      <c r="AA31" s="99"/>
      <c r="AB31" s="99"/>
      <c r="AC31" s="99" t="s">
        <v>263</v>
      </c>
      <c r="AD31" s="206" t="s">
        <v>262</v>
      </c>
      <c r="AE31" s="207"/>
    </row>
    <row r="32" spans="1:31" s="103" customFormat="1" ht="13.5" customHeight="1">
      <c r="A32" s="99" t="s">
        <v>40</v>
      </c>
      <c r="B32" s="100" t="s">
        <v>310</v>
      </c>
      <c r="C32" s="99" t="s">
        <v>311</v>
      </c>
      <c r="D32" s="101">
        <f>+SUM(E32,+I32)</f>
        <v>17314</v>
      </c>
      <c r="E32" s="101">
        <f>+SUM(G32+H32)</f>
        <v>71</v>
      </c>
      <c r="F32" s="125">
        <f>IF(D32&gt;0,E32/D32*100,"-")</f>
        <v>0.41007277347811016</v>
      </c>
      <c r="G32" s="101">
        <v>71</v>
      </c>
      <c r="H32" s="101">
        <v>0</v>
      </c>
      <c r="I32" s="101">
        <f>+SUM(K32,+M32,O32+P32)</f>
        <v>17243</v>
      </c>
      <c r="J32" s="102">
        <f>IF(D32&gt;0,I32/D32*100,"-")</f>
        <v>99.589927226521894</v>
      </c>
      <c r="K32" s="101">
        <v>15233</v>
      </c>
      <c r="L32" s="102">
        <f>IF(D32&gt;0,K32/D32*100,"-")</f>
        <v>87.980824766085249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2010</v>
      </c>
      <c r="Q32" s="101">
        <v>1496</v>
      </c>
      <c r="R32" s="101">
        <v>514</v>
      </c>
      <c r="S32" s="101">
        <v>0</v>
      </c>
      <c r="T32" s="102">
        <f>IF(D32&gt;0,P32/D32*100,"-")</f>
        <v>11.60910246043664</v>
      </c>
      <c r="U32" s="101">
        <v>151</v>
      </c>
      <c r="V32" s="99"/>
      <c r="W32" s="99" t="s">
        <v>263</v>
      </c>
      <c r="X32" s="99"/>
      <c r="Y32" s="99"/>
      <c r="Z32" s="99"/>
      <c r="AA32" s="99"/>
      <c r="AB32" s="99"/>
      <c r="AC32" s="99" t="s">
        <v>263</v>
      </c>
      <c r="AD32" s="206" t="s">
        <v>262</v>
      </c>
      <c r="AE32" s="207"/>
    </row>
    <row r="33" spans="1:31" s="103" customFormat="1" ht="13.5" customHeight="1">
      <c r="A33" s="99" t="s">
        <v>40</v>
      </c>
      <c r="B33" s="100" t="s">
        <v>312</v>
      </c>
      <c r="C33" s="99" t="s">
        <v>313</v>
      </c>
      <c r="D33" s="101">
        <f>+SUM(E33,+I33)</f>
        <v>10616</v>
      </c>
      <c r="E33" s="101">
        <f>+SUM(G33+H33)</f>
        <v>165</v>
      </c>
      <c r="F33" s="125">
        <f>IF(D33&gt;0,E33/D33*100,"-")</f>
        <v>1.554257724189902</v>
      </c>
      <c r="G33" s="101">
        <v>165</v>
      </c>
      <c r="H33" s="101">
        <v>0</v>
      </c>
      <c r="I33" s="101">
        <f>+SUM(K33,+M33,O33+P33)</f>
        <v>10451</v>
      </c>
      <c r="J33" s="102">
        <f>IF(D33&gt;0,I33/D33*100,"-")</f>
        <v>98.445742275810105</v>
      </c>
      <c r="K33" s="101">
        <v>8910</v>
      </c>
      <c r="L33" s="102">
        <f>IF(D33&gt;0,K33/D33*100,"-")</f>
        <v>83.92991710625472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1541</v>
      </c>
      <c r="Q33" s="101">
        <v>1046</v>
      </c>
      <c r="R33" s="101">
        <v>495</v>
      </c>
      <c r="S33" s="101">
        <v>0</v>
      </c>
      <c r="T33" s="102">
        <f>IF(D33&gt;0,P33/D33*100,"-")</f>
        <v>14.515825169555388</v>
      </c>
      <c r="U33" s="101">
        <v>84</v>
      </c>
      <c r="V33" s="99"/>
      <c r="W33" s="99" t="s">
        <v>263</v>
      </c>
      <c r="X33" s="99"/>
      <c r="Y33" s="99"/>
      <c r="Z33" s="99"/>
      <c r="AA33" s="99"/>
      <c r="AB33" s="99"/>
      <c r="AC33" s="99" t="s">
        <v>263</v>
      </c>
      <c r="AD33" s="206" t="s">
        <v>262</v>
      </c>
      <c r="AE33" s="207"/>
    </row>
    <row r="34" spans="1:31" s="103" customFormat="1" ht="13.5" customHeight="1">
      <c r="A34" s="99" t="s">
        <v>40</v>
      </c>
      <c r="B34" s="100" t="s">
        <v>314</v>
      </c>
      <c r="C34" s="99" t="s">
        <v>315</v>
      </c>
      <c r="D34" s="101">
        <f>+SUM(E34,+I34)</f>
        <v>9620</v>
      </c>
      <c r="E34" s="101">
        <f>+SUM(G34+H34)</f>
        <v>215</v>
      </c>
      <c r="F34" s="125">
        <f>IF(D34&gt;0,E34/D34*100,"-")</f>
        <v>2.2349272349272349</v>
      </c>
      <c r="G34" s="101">
        <v>215</v>
      </c>
      <c r="H34" s="101">
        <v>0</v>
      </c>
      <c r="I34" s="101">
        <f>+SUM(K34,+M34,O34+P34)</f>
        <v>9405</v>
      </c>
      <c r="J34" s="102">
        <f>IF(D34&gt;0,I34/D34*100,"-")</f>
        <v>97.765072765072773</v>
      </c>
      <c r="K34" s="101">
        <v>7232</v>
      </c>
      <c r="L34" s="102">
        <f>IF(D34&gt;0,K34/D34*100,"-")</f>
        <v>75.176715176715177</v>
      </c>
      <c r="M34" s="101">
        <v>0</v>
      </c>
      <c r="N34" s="102">
        <f>IF(D34&gt;0,M34/D34*100,"-")</f>
        <v>0</v>
      </c>
      <c r="O34" s="123">
        <v>0</v>
      </c>
      <c r="P34" s="101">
        <f>SUM(Q34:S34)</f>
        <v>2173</v>
      </c>
      <c r="Q34" s="101">
        <v>0</v>
      </c>
      <c r="R34" s="101">
        <v>749</v>
      </c>
      <c r="S34" s="101">
        <v>1424</v>
      </c>
      <c r="T34" s="102">
        <f>IF(D34&gt;0,P34/D34*100,"-")</f>
        <v>22.588357588357589</v>
      </c>
      <c r="U34" s="101">
        <v>0</v>
      </c>
      <c r="V34" s="99" t="s">
        <v>263</v>
      </c>
      <c r="W34" s="99"/>
      <c r="X34" s="99"/>
      <c r="Y34" s="99"/>
      <c r="Z34" s="99"/>
      <c r="AA34" s="99"/>
      <c r="AB34" s="99"/>
      <c r="AC34" s="99" t="s">
        <v>263</v>
      </c>
      <c r="AD34" s="206" t="s">
        <v>262</v>
      </c>
      <c r="AE34" s="207"/>
    </row>
    <row r="35" spans="1:31" s="103" customFormat="1" ht="13.5" customHeight="1">
      <c r="A35" s="99" t="s">
        <v>40</v>
      </c>
      <c r="B35" s="100" t="s">
        <v>316</v>
      </c>
      <c r="C35" s="99" t="s">
        <v>317</v>
      </c>
      <c r="D35" s="101">
        <f>+SUM(E35,+I35)</f>
        <v>18338</v>
      </c>
      <c r="E35" s="101">
        <f>+SUM(G35+H35)</f>
        <v>67</v>
      </c>
      <c r="F35" s="125">
        <f>IF(D35&gt;0,E35/D35*100,"-")</f>
        <v>0.36536154433416945</v>
      </c>
      <c r="G35" s="101">
        <v>67</v>
      </c>
      <c r="H35" s="101">
        <v>0</v>
      </c>
      <c r="I35" s="101">
        <f>+SUM(K35,+M35,O35+P35)</f>
        <v>18271</v>
      </c>
      <c r="J35" s="102">
        <f>IF(D35&gt;0,I35/D35*100,"-")</f>
        <v>99.634638455665836</v>
      </c>
      <c r="K35" s="101">
        <v>13428</v>
      </c>
      <c r="L35" s="102">
        <f>IF(D35&gt;0,K35/D35*100,"-")</f>
        <v>73.224997273421309</v>
      </c>
      <c r="M35" s="101">
        <v>0</v>
      </c>
      <c r="N35" s="102">
        <f>IF(D35&gt;0,M35/D35*100,"-")</f>
        <v>0</v>
      </c>
      <c r="O35" s="123">
        <v>0</v>
      </c>
      <c r="P35" s="101">
        <f>SUM(Q35:S35)</f>
        <v>4843</v>
      </c>
      <c r="Q35" s="101">
        <v>1877</v>
      </c>
      <c r="R35" s="101">
        <v>2966</v>
      </c>
      <c r="S35" s="101">
        <v>0</v>
      </c>
      <c r="T35" s="102">
        <f>IF(D35&gt;0,P35/D35*100,"-")</f>
        <v>26.409641182244521</v>
      </c>
      <c r="U35" s="101">
        <v>156</v>
      </c>
      <c r="V35" s="99"/>
      <c r="W35" s="99" t="s">
        <v>263</v>
      </c>
      <c r="X35" s="99"/>
      <c r="Y35" s="99"/>
      <c r="Z35" s="99"/>
      <c r="AA35" s="99"/>
      <c r="AB35" s="99"/>
      <c r="AC35" s="99" t="s">
        <v>263</v>
      </c>
      <c r="AD35" s="206" t="s">
        <v>262</v>
      </c>
      <c r="AE35" s="207"/>
    </row>
    <row r="36" spans="1:31" s="103" customFormat="1" ht="13.5" customHeight="1">
      <c r="A36" s="99" t="s">
        <v>40</v>
      </c>
      <c r="B36" s="100" t="s">
        <v>318</v>
      </c>
      <c r="C36" s="99" t="s">
        <v>319</v>
      </c>
      <c r="D36" s="101">
        <f>+SUM(E36,+I36)</f>
        <v>11124</v>
      </c>
      <c r="E36" s="101">
        <f>+SUM(G36+H36)</f>
        <v>80</v>
      </c>
      <c r="F36" s="125">
        <f>IF(D36&gt;0,E36/D36*100,"-")</f>
        <v>0.71916576770945706</v>
      </c>
      <c r="G36" s="101">
        <v>80</v>
      </c>
      <c r="H36" s="101">
        <v>0</v>
      </c>
      <c r="I36" s="101">
        <f>+SUM(K36,+M36,O36+P36)</f>
        <v>11044</v>
      </c>
      <c r="J36" s="102">
        <f>IF(D36&gt;0,I36/D36*100,"-")</f>
        <v>99.280834232290545</v>
      </c>
      <c r="K36" s="101">
        <v>5249</v>
      </c>
      <c r="L36" s="102">
        <f>IF(D36&gt;0,K36/D36*100,"-")</f>
        <v>47.186263933836749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5795</v>
      </c>
      <c r="Q36" s="101">
        <v>0</v>
      </c>
      <c r="R36" s="101">
        <v>1531</v>
      </c>
      <c r="S36" s="101">
        <v>4264</v>
      </c>
      <c r="T36" s="102">
        <f>IF(D36&gt;0,P36/D36*100,"-")</f>
        <v>52.094570298453789</v>
      </c>
      <c r="U36" s="101">
        <v>551</v>
      </c>
      <c r="V36" s="99"/>
      <c r="W36" s="99" t="s">
        <v>263</v>
      </c>
      <c r="X36" s="99"/>
      <c r="Y36" s="99"/>
      <c r="Z36" s="99"/>
      <c r="AA36" s="99"/>
      <c r="AB36" s="99"/>
      <c r="AC36" s="99" t="s">
        <v>263</v>
      </c>
      <c r="AD36" s="206" t="s">
        <v>262</v>
      </c>
      <c r="AE36" s="207"/>
    </row>
    <row r="37" spans="1:31" s="103" customFormat="1" ht="13.5" customHeight="1">
      <c r="A37" s="99" t="s">
        <v>40</v>
      </c>
      <c r="B37" s="100" t="s">
        <v>320</v>
      </c>
      <c r="C37" s="99" t="s">
        <v>321</v>
      </c>
      <c r="D37" s="101">
        <f>+SUM(E37,+I37)</f>
        <v>7007</v>
      </c>
      <c r="E37" s="101">
        <f>+SUM(G37+H37)</f>
        <v>94</v>
      </c>
      <c r="F37" s="125">
        <f>IF(D37&gt;0,E37/D37*100,"-")</f>
        <v>1.3415156272299129</v>
      </c>
      <c r="G37" s="101">
        <v>94</v>
      </c>
      <c r="H37" s="101">
        <v>0</v>
      </c>
      <c r="I37" s="101">
        <f>+SUM(K37,+M37,O37+P37)</f>
        <v>6913</v>
      </c>
      <c r="J37" s="102">
        <f>IF(D37&gt;0,I37/D37*100,"-")</f>
        <v>98.65848437277009</v>
      </c>
      <c r="K37" s="101">
        <v>656</v>
      </c>
      <c r="L37" s="102">
        <f>IF(D37&gt;0,K37/D37*100,"-")</f>
        <v>9.3620665049236482</v>
      </c>
      <c r="M37" s="101">
        <v>0</v>
      </c>
      <c r="N37" s="102">
        <f>IF(D37&gt;0,M37/D37*100,"-")</f>
        <v>0</v>
      </c>
      <c r="O37" s="123">
        <v>0</v>
      </c>
      <c r="P37" s="101">
        <f>SUM(Q37:S37)</f>
        <v>6257</v>
      </c>
      <c r="Q37" s="101">
        <v>4716</v>
      </c>
      <c r="R37" s="101">
        <v>1541</v>
      </c>
      <c r="S37" s="101">
        <v>0</v>
      </c>
      <c r="T37" s="102">
        <f>IF(D37&gt;0,P37/D37*100,"-")</f>
        <v>89.296417867846429</v>
      </c>
      <c r="U37" s="101">
        <v>66</v>
      </c>
      <c r="V37" s="99"/>
      <c r="W37" s="99" t="s">
        <v>263</v>
      </c>
      <c r="X37" s="99"/>
      <c r="Y37" s="99"/>
      <c r="Z37" s="99"/>
      <c r="AA37" s="99"/>
      <c r="AB37" s="99"/>
      <c r="AC37" s="99" t="s">
        <v>263</v>
      </c>
      <c r="AD37" s="206" t="s">
        <v>262</v>
      </c>
      <c r="AE37" s="207"/>
    </row>
    <row r="38" spans="1:31" s="103" customFormat="1" ht="13.5" customHeight="1">
      <c r="A38" s="99" t="s">
        <v>40</v>
      </c>
      <c r="B38" s="100" t="s">
        <v>322</v>
      </c>
      <c r="C38" s="99" t="s">
        <v>323</v>
      </c>
      <c r="D38" s="101">
        <f>+SUM(E38,+I38)</f>
        <v>24199</v>
      </c>
      <c r="E38" s="101">
        <f>+SUM(G38+H38)</f>
        <v>53</v>
      </c>
      <c r="F38" s="125">
        <f>IF(D38&gt;0,E38/D38*100,"-")</f>
        <v>0.21901731476507294</v>
      </c>
      <c r="G38" s="101">
        <v>53</v>
      </c>
      <c r="H38" s="101">
        <v>0</v>
      </c>
      <c r="I38" s="101">
        <f>+SUM(K38,+M38,O38+P38)</f>
        <v>24146</v>
      </c>
      <c r="J38" s="102">
        <f>IF(D38&gt;0,I38/D38*100,"-")</f>
        <v>99.780982685234932</v>
      </c>
      <c r="K38" s="101">
        <v>21057</v>
      </c>
      <c r="L38" s="102">
        <f>IF(D38&gt;0,K38/D38*100,"-")</f>
        <v>87.015992396380014</v>
      </c>
      <c r="M38" s="101">
        <v>0</v>
      </c>
      <c r="N38" s="102">
        <f>IF(D38&gt;0,M38/D38*100,"-")</f>
        <v>0</v>
      </c>
      <c r="O38" s="123">
        <v>0</v>
      </c>
      <c r="P38" s="101">
        <f>SUM(Q38:S38)</f>
        <v>3089</v>
      </c>
      <c r="Q38" s="101">
        <v>1510</v>
      </c>
      <c r="R38" s="101">
        <v>1579</v>
      </c>
      <c r="S38" s="101">
        <v>0</v>
      </c>
      <c r="T38" s="102">
        <f>IF(D38&gt;0,P38/D38*100,"-")</f>
        <v>12.764990288854911</v>
      </c>
      <c r="U38" s="101">
        <v>343</v>
      </c>
      <c r="V38" s="99"/>
      <c r="W38" s="99" t="s">
        <v>263</v>
      </c>
      <c r="X38" s="99"/>
      <c r="Y38" s="99"/>
      <c r="Z38" s="99"/>
      <c r="AA38" s="99"/>
      <c r="AB38" s="99"/>
      <c r="AC38" s="99" t="s">
        <v>263</v>
      </c>
      <c r="AD38" s="206" t="s">
        <v>262</v>
      </c>
      <c r="AE38" s="207"/>
    </row>
    <row r="39" spans="1:31" s="103" customFormat="1" ht="13.5" customHeight="1">
      <c r="A39" s="99" t="s">
        <v>40</v>
      </c>
      <c r="B39" s="100" t="s">
        <v>324</v>
      </c>
      <c r="C39" s="99" t="s">
        <v>325</v>
      </c>
      <c r="D39" s="101">
        <f>+SUM(E39,+I39)</f>
        <v>39537</v>
      </c>
      <c r="E39" s="101">
        <f>+SUM(G39+H39)</f>
        <v>242</v>
      </c>
      <c r="F39" s="125">
        <f>IF(D39&gt;0,E39/D39*100,"-")</f>
        <v>0.61208488251511239</v>
      </c>
      <c r="G39" s="101">
        <v>242</v>
      </c>
      <c r="H39" s="101">
        <v>0</v>
      </c>
      <c r="I39" s="101">
        <f>+SUM(K39,+M39,O39+P39)</f>
        <v>39295</v>
      </c>
      <c r="J39" s="102">
        <f>IF(D39&gt;0,I39/D39*100,"-")</f>
        <v>99.387915117484894</v>
      </c>
      <c r="K39" s="101">
        <v>35280</v>
      </c>
      <c r="L39" s="102">
        <f>IF(D39&gt;0,K39/D39*100,"-")</f>
        <v>89.232870475756883</v>
      </c>
      <c r="M39" s="101">
        <v>0</v>
      </c>
      <c r="N39" s="102">
        <f>IF(D39&gt;0,M39/D39*100,"-")</f>
        <v>0</v>
      </c>
      <c r="O39" s="123">
        <v>0</v>
      </c>
      <c r="P39" s="101">
        <f>SUM(Q39:S39)</f>
        <v>4015</v>
      </c>
      <c r="Q39" s="101">
        <v>0</v>
      </c>
      <c r="R39" s="101">
        <v>4015</v>
      </c>
      <c r="S39" s="101">
        <v>0</v>
      </c>
      <c r="T39" s="102">
        <f>IF(D39&gt;0,P39/D39*100,"-")</f>
        <v>10.155044641728002</v>
      </c>
      <c r="U39" s="101">
        <v>2959</v>
      </c>
      <c r="V39" s="99" t="s">
        <v>263</v>
      </c>
      <c r="W39" s="99"/>
      <c r="X39" s="99"/>
      <c r="Y39" s="99"/>
      <c r="Z39" s="99" t="s">
        <v>263</v>
      </c>
      <c r="AA39" s="99"/>
      <c r="AB39" s="99"/>
      <c r="AC39" s="99"/>
      <c r="AD39" s="206" t="s">
        <v>262</v>
      </c>
      <c r="AE39" s="207"/>
    </row>
    <row r="40" spans="1:31" s="103" customFormat="1" ht="13.5" customHeight="1">
      <c r="A40" s="99" t="s">
        <v>40</v>
      </c>
      <c r="B40" s="100" t="s">
        <v>326</v>
      </c>
      <c r="C40" s="99" t="s">
        <v>327</v>
      </c>
      <c r="D40" s="101">
        <f>+SUM(E40,+I40)</f>
        <v>2875</v>
      </c>
      <c r="E40" s="101">
        <f>+SUM(G40+H40)</f>
        <v>12</v>
      </c>
      <c r="F40" s="125">
        <f>IF(D40&gt;0,E40/D40*100,"-")</f>
        <v>0.41739130434782606</v>
      </c>
      <c r="G40" s="101">
        <v>12</v>
      </c>
      <c r="H40" s="101">
        <v>0</v>
      </c>
      <c r="I40" s="101">
        <f>+SUM(K40,+M40,O40+P40)</f>
        <v>2863</v>
      </c>
      <c r="J40" s="102">
        <f>IF(D40&gt;0,I40/D40*100,"-")</f>
        <v>99.582608695652169</v>
      </c>
      <c r="K40" s="101">
        <v>2647</v>
      </c>
      <c r="L40" s="102">
        <f>IF(D40&gt;0,K40/D40*100,"-")</f>
        <v>92.0695652173913</v>
      </c>
      <c r="M40" s="101">
        <v>0</v>
      </c>
      <c r="N40" s="102">
        <f>IF(D40&gt;0,M40/D40*100,"-")</f>
        <v>0</v>
      </c>
      <c r="O40" s="123">
        <v>0</v>
      </c>
      <c r="P40" s="101">
        <f>SUM(Q40:S40)</f>
        <v>216</v>
      </c>
      <c r="Q40" s="101">
        <v>0</v>
      </c>
      <c r="R40" s="101">
        <v>67</v>
      </c>
      <c r="S40" s="101">
        <v>149</v>
      </c>
      <c r="T40" s="102">
        <f>IF(D40&gt;0,P40/D40*100,"-")</f>
        <v>7.5130434782608697</v>
      </c>
      <c r="U40" s="101">
        <v>41</v>
      </c>
      <c r="V40" s="99" t="s">
        <v>263</v>
      </c>
      <c r="W40" s="99"/>
      <c r="X40" s="99"/>
      <c r="Y40" s="99"/>
      <c r="Z40" s="99" t="s">
        <v>263</v>
      </c>
      <c r="AA40" s="99"/>
      <c r="AB40" s="99"/>
      <c r="AC40" s="99"/>
      <c r="AD40" s="206" t="s">
        <v>262</v>
      </c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40">
    <sortCondition ref="A8:A40"/>
    <sortCondition ref="B8:B40"/>
    <sortCondition ref="C8:C40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神奈川県</v>
      </c>
      <c r="B7" s="105" t="str">
        <f>水洗化人口等!B7</f>
        <v>14000</v>
      </c>
      <c r="C7" s="104" t="s">
        <v>199</v>
      </c>
      <c r="D7" s="106">
        <f>SUM(E7,+H7,+K7)</f>
        <v>314137</v>
      </c>
      <c r="E7" s="106">
        <f>SUM(F7:G7)</f>
        <v>58989</v>
      </c>
      <c r="F7" s="106">
        <f>SUM(F$8:F$207)</f>
        <v>17053</v>
      </c>
      <c r="G7" s="106">
        <f>SUM(G$8:G$207)</f>
        <v>41936</v>
      </c>
      <c r="H7" s="106">
        <f>SUM(I7:J7)</f>
        <v>71633</v>
      </c>
      <c r="I7" s="106">
        <f>SUM(I$8:I$207)</f>
        <v>17196</v>
      </c>
      <c r="J7" s="106">
        <f>SUM(J$8:J$207)</f>
        <v>54437</v>
      </c>
      <c r="K7" s="106">
        <f>SUM(L7:M7)</f>
        <v>183515</v>
      </c>
      <c r="L7" s="106">
        <f>SUM(L$8:L$207)</f>
        <v>3320</v>
      </c>
      <c r="M7" s="106">
        <f>SUM(M$8:M$207)</f>
        <v>180195</v>
      </c>
      <c r="N7" s="106">
        <f>SUM(O7,+V7,+AC7)</f>
        <v>315811</v>
      </c>
      <c r="O7" s="106">
        <f>SUM(P7:U7)</f>
        <v>37569</v>
      </c>
      <c r="P7" s="106">
        <f t="shared" ref="P7:U7" si="0">SUM(P$8:P$207)</f>
        <v>15636</v>
      </c>
      <c r="Q7" s="106">
        <f t="shared" si="0"/>
        <v>0</v>
      </c>
      <c r="R7" s="106">
        <f t="shared" si="0"/>
        <v>0</v>
      </c>
      <c r="S7" s="106">
        <f t="shared" si="0"/>
        <v>21933</v>
      </c>
      <c r="T7" s="106">
        <f t="shared" si="0"/>
        <v>0</v>
      </c>
      <c r="U7" s="106">
        <f t="shared" si="0"/>
        <v>0</v>
      </c>
      <c r="V7" s="106">
        <f>SUM(W7:AB7)</f>
        <v>276568</v>
      </c>
      <c r="W7" s="106">
        <f t="shared" ref="W7:AB7" si="1">SUM(W$8:W$207)</f>
        <v>137580</v>
      </c>
      <c r="X7" s="106">
        <f t="shared" si="1"/>
        <v>0</v>
      </c>
      <c r="Y7" s="106">
        <f t="shared" si="1"/>
        <v>0</v>
      </c>
      <c r="Z7" s="106">
        <f t="shared" si="1"/>
        <v>138988</v>
      </c>
      <c r="AA7" s="106">
        <f t="shared" si="1"/>
        <v>0</v>
      </c>
      <c r="AB7" s="106">
        <f t="shared" si="1"/>
        <v>0</v>
      </c>
      <c r="AC7" s="106">
        <f>SUM(AD7:AE7)</f>
        <v>1674</v>
      </c>
      <c r="AD7" s="106">
        <f>SUM(AD$8:AD$207)</f>
        <v>130</v>
      </c>
      <c r="AE7" s="106">
        <f>SUM(AE$8:AE$207)</f>
        <v>1544</v>
      </c>
      <c r="AF7" s="106">
        <f>SUM(AG7:AI7)</f>
        <v>11176</v>
      </c>
      <c r="AG7" s="106">
        <f>SUM(AG$8:AG$207)</f>
        <v>11176</v>
      </c>
      <c r="AH7" s="106">
        <f>SUM(AH$8:AH$207)</f>
        <v>0</v>
      </c>
      <c r="AI7" s="106">
        <f>SUM(AI$8:AI$207)</f>
        <v>0</v>
      </c>
      <c r="AJ7" s="106">
        <f>SUM(AK7:AS7)</f>
        <v>12301</v>
      </c>
      <c r="AK7" s="106">
        <f t="shared" ref="AK7:AS7" si="2">SUM(AK$8:AK$207)</f>
        <v>133</v>
      </c>
      <c r="AL7" s="106">
        <f t="shared" si="2"/>
        <v>998</v>
      </c>
      <c r="AM7" s="106">
        <f t="shared" si="2"/>
        <v>1989</v>
      </c>
      <c r="AN7" s="106">
        <f t="shared" si="2"/>
        <v>49</v>
      </c>
      <c r="AO7" s="106">
        <f t="shared" si="2"/>
        <v>0</v>
      </c>
      <c r="AP7" s="106">
        <f t="shared" si="2"/>
        <v>9112</v>
      </c>
      <c r="AQ7" s="106">
        <f t="shared" si="2"/>
        <v>0</v>
      </c>
      <c r="AR7" s="106">
        <f t="shared" si="2"/>
        <v>20</v>
      </c>
      <c r="AS7" s="106">
        <f t="shared" si="2"/>
        <v>0</v>
      </c>
      <c r="AT7" s="106">
        <f>SUM(AU7:AY7)</f>
        <v>94</v>
      </c>
      <c r="AU7" s="106">
        <f>SUM(AU$8:AU$207)</f>
        <v>6</v>
      </c>
      <c r="AV7" s="106">
        <f>SUM(AV$8:AV$207)</f>
        <v>0</v>
      </c>
      <c r="AW7" s="106">
        <f>SUM(AW$8:AW$207)</f>
        <v>88</v>
      </c>
      <c r="AX7" s="106">
        <f>SUM(AX$8:AX$207)</f>
        <v>0</v>
      </c>
      <c r="AY7" s="106">
        <f>SUM(AY$8:AY$207)</f>
        <v>0</v>
      </c>
      <c r="AZ7" s="106">
        <f>SUM(BA7:BC7)</f>
        <v>1483</v>
      </c>
      <c r="BA7" s="106">
        <f>SUM(BA$8:BA$207)</f>
        <v>1483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40</v>
      </c>
      <c r="B8" s="111" t="s">
        <v>260</v>
      </c>
      <c r="C8" s="99" t="s">
        <v>261</v>
      </c>
      <c r="D8" s="101">
        <f>SUM(E8,+H8,+K8)</f>
        <v>33299</v>
      </c>
      <c r="E8" s="101">
        <f>SUM(F8:G8)</f>
        <v>7250</v>
      </c>
      <c r="F8" s="101">
        <v>7250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26049</v>
      </c>
      <c r="L8" s="101">
        <v>0</v>
      </c>
      <c r="M8" s="101">
        <v>26049</v>
      </c>
      <c r="N8" s="101">
        <f>SUM(O8,+V8,+AC8)</f>
        <v>33299</v>
      </c>
      <c r="O8" s="101">
        <f>SUM(P8:U8)</f>
        <v>7250</v>
      </c>
      <c r="P8" s="101">
        <v>0</v>
      </c>
      <c r="Q8" s="101">
        <v>0</v>
      </c>
      <c r="R8" s="101">
        <v>0</v>
      </c>
      <c r="S8" s="101">
        <v>7250</v>
      </c>
      <c r="T8" s="101">
        <v>0</v>
      </c>
      <c r="U8" s="101">
        <v>0</v>
      </c>
      <c r="V8" s="101">
        <f>SUM(W8:AB8)</f>
        <v>26049</v>
      </c>
      <c r="W8" s="101">
        <v>0</v>
      </c>
      <c r="X8" s="101">
        <v>0</v>
      </c>
      <c r="Y8" s="101">
        <v>0</v>
      </c>
      <c r="Z8" s="101">
        <v>26049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40</v>
      </c>
      <c r="B9" s="111" t="s">
        <v>264</v>
      </c>
      <c r="C9" s="99" t="s">
        <v>265</v>
      </c>
      <c r="D9" s="101">
        <f>SUM(E9,+H9,+K9)</f>
        <v>40559</v>
      </c>
      <c r="E9" s="101">
        <f>SUM(F9:G9)</f>
        <v>40559</v>
      </c>
      <c r="F9" s="101">
        <v>6815</v>
      </c>
      <c r="G9" s="101">
        <v>33744</v>
      </c>
      <c r="H9" s="101">
        <f>SUM(I9:J9)</f>
        <v>0</v>
      </c>
      <c r="I9" s="101">
        <v>0</v>
      </c>
      <c r="J9" s="101">
        <v>0</v>
      </c>
      <c r="K9" s="101">
        <f>SUM(L9:M9)</f>
        <v>0</v>
      </c>
      <c r="L9" s="101">
        <v>0</v>
      </c>
      <c r="M9" s="101">
        <v>0</v>
      </c>
      <c r="N9" s="101">
        <f>SUM(O9,+V9,+AC9)</f>
        <v>40559</v>
      </c>
      <c r="O9" s="101">
        <f>SUM(P9:U9)</f>
        <v>6815</v>
      </c>
      <c r="P9" s="101">
        <v>0</v>
      </c>
      <c r="Q9" s="101">
        <v>0</v>
      </c>
      <c r="R9" s="101">
        <v>0</v>
      </c>
      <c r="S9" s="101">
        <v>6815</v>
      </c>
      <c r="T9" s="101">
        <v>0</v>
      </c>
      <c r="U9" s="101">
        <v>0</v>
      </c>
      <c r="V9" s="101">
        <f>SUM(W9:AB9)</f>
        <v>33744</v>
      </c>
      <c r="W9" s="101">
        <v>0</v>
      </c>
      <c r="X9" s="101">
        <v>0</v>
      </c>
      <c r="Y9" s="101">
        <v>0</v>
      </c>
      <c r="Z9" s="101">
        <v>33744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0</v>
      </c>
      <c r="AG9" s="101">
        <v>0</v>
      </c>
      <c r="AH9" s="101">
        <v>0</v>
      </c>
      <c r="AI9" s="101">
        <v>0</v>
      </c>
      <c r="AJ9" s="101">
        <f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40</v>
      </c>
      <c r="B10" s="111" t="s">
        <v>266</v>
      </c>
      <c r="C10" s="99" t="s">
        <v>267</v>
      </c>
      <c r="D10" s="101">
        <f>SUM(E10,+H10,+K10)</f>
        <v>27267</v>
      </c>
      <c r="E10" s="101">
        <f>SUM(F10:G10)</f>
        <v>5720</v>
      </c>
      <c r="F10" s="101">
        <v>1258</v>
      </c>
      <c r="G10" s="101">
        <v>4462</v>
      </c>
      <c r="H10" s="101">
        <f>SUM(I10:J10)</f>
        <v>1281</v>
      </c>
      <c r="I10" s="101">
        <v>1281</v>
      </c>
      <c r="J10" s="101">
        <v>0</v>
      </c>
      <c r="K10" s="101">
        <f>SUM(L10:M10)</f>
        <v>20266</v>
      </c>
      <c r="L10" s="101">
        <v>0</v>
      </c>
      <c r="M10" s="101">
        <v>20266</v>
      </c>
      <c r="N10" s="101">
        <f>SUM(O10,+V10,+AC10)</f>
        <v>27267</v>
      </c>
      <c r="O10" s="101">
        <f>SUM(P10:U10)</f>
        <v>2539</v>
      </c>
      <c r="P10" s="101">
        <v>2539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24728</v>
      </c>
      <c r="W10" s="101">
        <v>24728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20</v>
      </c>
      <c r="AG10" s="101">
        <v>20</v>
      </c>
      <c r="AH10" s="101">
        <v>0</v>
      </c>
      <c r="AI10" s="101">
        <v>0</v>
      </c>
      <c r="AJ10" s="101">
        <f>SUM(AK10:AS10)</f>
        <v>20</v>
      </c>
      <c r="AK10" s="101">
        <v>0</v>
      </c>
      <c r="AL10" s="101">
        <v>0</v>
      </c>
      <c r="AM10" s="101">
        <v>20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594</v>
      </c>
      <c r="BA10" s="101">
        <v>594</v>
      </c>
      <c r="BB10" s="101">
        <v>0</v>
      </c>
      <c r="BC10" s="101">
        <v>0</v>
      </c>
    </row>
    <row r="11" spans="1:55" s="103" customFormat="1" ht="13.5" customHeight="1">
      <c r="A11" s="113" t="s">
        <v>40</v>
      </c>
      <c r="B11" s="111" t="s">
        <v>268</v>
      </c>
      <c r="C11" s="99" t="s">
        <v>269</v>
      </c>
      <c r="D11" s="101">
        <f>SUM(E11,+H11,+K11)</f>
        <v>13468</v>
      </c>
      <c r="E11" s="101">
        <f>SUM(F11:G11)</f>
        <v>0</v>
      </c>
      <c r="F11" s="101">
        <v>0</v>
      </c>
      <c r="G11" s="101">
        <v>0</v>
      </c>
      <c r="H11" s="101">
        <f>SUM(I11:J11)</f>
        <v>12511</v>
      </c>
      <c r="I11" s="101">
        <v>1800</v>
      </c>
      <c r="J11" s="101">
        <v>10711</v>
      </c>
      <c r="K11" s="101">
        <f>SUM(L11:M11)</f>
        <v>957</v>
      </c>
      <c r="L11" s="101">
        <v>957</v>
      </c>
      <c r="M11" s="101">
        <v>0</v>
      </c>
      <c r="N11" s="101">
        <f>SUM(O11,+V11,+AC11)</f>
        <v>13468</v>
      </c>
      <c r="O11" s="101">
        <f>SUM(P11:U11)</f>
        <v>2757</v>
      </c>
      <c r="P11" s="101">
        <v>0</v>
      </c>
      <c r="Q11" s="101">
        <v>0</v>
      </c>
      <c r="R11" s="101">
        <v>0</v>
      </c>
      <c r="S11" s="101">
        <v>2757</v>
      </c>
      <c r="T11" s="101">
        <v>0</v>
      </c>
      <c r="U11" s="101">
        <v>0</v>
      </c>
      <c r="V11" s="101">
        <f>SUM(W11:AB11)</f>
        <v>10711</v>
      </c>
      <c r="W11" s="101">
        <v>0</v>
      </c>
      <c r="X11" s="101">
        <v>0</v>
      </c>
      <c r="Y11" s="101">
        <v>0</v>
      </c>
      <c r="Z11" s="101">
        <v>10711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0</v>
      </c>
      <c r="AG11" s="101">
        <v>0</v>
      </c>
      <c r="AH11" s="101">
        <v>0</v>
      </c>
      <c r="AI11" s="101">
        <v>0</v>
      </c>
      <c r="AJ11" s="101">
        <f>SUM(AK11:AS11)</f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40</v>
      </c>
      <c r="B12" s="111" t="s">
        <v>270</v>
      </c>
      <c r="C12" s="99" t="s">
        <v>271</v>
      </c>
      <c r="D12" s="101">
        <f>SUM(E12,+H12,+K12)</f>
        <v>5472</v>
      </c>
      <c r="E12" s="101">
        <f>SUM(F12:G12)</f>
        <v>0</v>
      </c>
      <c r="F12" s="101">
        <v>0</v>
      </c>
      <c r="G12" s="101">
        <v>0</v>
      </c>
      <c r="H12" s="101">
        <f>SUM(I12:J12)</f>
        <v>776</v>
      </c>
      <c r="I12" s="101">
        <v>776</v>
      </c>
      <c r="J12" s="101">
        <v>0</v>
      </c>
      <c r="K12" s="101">
        <f>SUM(L12:M12)</f>
        <v>4696</v>
      </c>
      <c r="L12" s="101">
        <v>0</v>
      </c>
      <c r="M12" s="101">
        <v>4696</v>
      </c>
      <c r="N12" s="101">
        <f>SUM(O12,+V12,+AC12)</f>
        <v>5472</v>
      </c>
      <c r="O12" s="101">
        <f>SUM(P12:U12)</f>
        <v>776</v>
      </c>
      <c r="P12" s="101">
        <v>776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4696</v>
      </c>
      <c r="W12" s="101">
        <v>4696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153</v>
      </c>
      <c r="AG12" s="101">
        <v>153</v>
      </c>
      <c r="AH12" s="101">
        <v>0</v>
      </c>
      <c r="AI12" s="101">
        <v>0</v>
      </c>
      <c r="AJ12" s="101">
        <f>SUM(AK12:AS12)</f>
        <v>153</v>
      </c>
      <c r="AK12" s="101">
        <v>0</v>
      </c>
      <c r="AL12" s="101">
        <v>0</v>
      </c>
      <c r="AM12" s="101">
        <v>153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40</v>
      </c>
      <c r="B13" s="111" t="s">
        <v>272</v>
      </c>
      <c r="C13" s="99" t="s">
        <v>273</v>
      </c>
      <c r="D13" s="101">
        <f>SUM(E13,+H13,+K13)</f>
        <v>2776</v>
      </c>
      <c r="E13" s="101">
        <f>SUM(F13:G13)</f>
        <v>0</v>
      </c>
      <c r="F13" s="101">
        <v>0</v>
      </c>
      <c r="G13" s="101">
        <v>0</v>
      </c>
      <c r="H13" s="101">
        <f>SUM(I13:J13)</f>
        <v>570</v>
      </c>
      <c r="I13" s="101">
        <v>570</v>
      </c>
      <c r="J13" s="101">
        <v>0</v>
      </c>
      <c r="K13" s="101">
        <f>SUM(L13:M13)</f>
        <v>2206</v>
      </c>
      <c r="L13" s="101">
        <v>0</v>
      </c>
      <c r="M13" s="101">
        <v>2206</v>
      </c>
      <c r="N13" s="101">
        <f>SUM(O13,+V13,+AC13)</f>
        <v>2776</v>
      </c>
      <c r="O13" s="101">
        <f>SUM(P13:U13)</f>
        <v>570</v>
      </c>
      <c r="P13" s="101">
        <v>0</v>
      </c>
      <c r="Q13" s="101">
        <v>0</v>
      </c>
      <c r="R13" s="101">
        <v>0</v>
      </c>
      <c r="S13" s="101">
        <v>570</v>
      </c>
      <c r="T13" s="101">
        <v>0</v>
      </c>
      <c r="U13" s="101">
        <v>0</v>
      </c>
      <c r="V13" s="101">
        <f>SUM(W13:AB13)</f>
        <v>2206</v>
      </c>
      <c r="W13" s="101">
        <v>0</v>
      </c>
      <c r="X13" s="101">
        <v>0</v>
      </c>
      <c r="Y13" s="101">
        <v>0</v>
      </c>
      <c r="Z13" s="101">
        <v>2206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0</v>
      </c>
      <c r="AG13" s="101">
        <v>0</v>
      </c>
      <c r="AH13" s="101">
        <v>0</v>
      </c>
      <c r="AI13" s="101">
        <v>0</v>
      </c>
      <c r="AJ13" s="101">
        <f>SUM(AK13:AS13)</f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40</v>
      </c>
      <c r="B14" s="111" t="s">
        <v>274</v>
      </c>
      <c r="C14" s="99" t="s">
        <v>275</v>
      </c>
      <c r="D14" s="101">
        <f>SUM(E14,+H14,+K14)</f>
        <v>13295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13295</v>
      </c>
      <c r="L14" s="101">
        <v>2123</v>
      </c>
      <c r="M14" s="101">
        <v>11172</v>
      </c>
      <c r="N14" s="101">
        <f>SUM(O14,+V14,+AC14)</f>
        <v>13295</v>
      </c>
      <c r="O14" s="101">
        <f>SUM(P14:U14)</f>
        <v>2123</v>
      </c>
      <c r="P14" s="101">
        <v>2123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11172</v>
      </c>
      <c r="W14" s="101">
        <v>11172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288</v>
      </c>
      <c r="AG14" s="101">
        <v>288</v>
      </c>
      <c r="AH14" s="101">
        <v>0</v>
      </c>
      <c r="AI14" s="101">
        <v>0</v>
      </c>
      <c r="AJ14" s="101">
        <f>SUM(AK14:AS14)</f>
        <v>288</v>
      </c>
      <c r="AK14" s="101">
        <v>0</v>
      </c>
      <c r="AL14" s="101">
        <v>0</v>
      </c>
      <c r="AM14" s="101">
        <v>288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40</v>
      </c>
      <c r="B15" s="111" t="s">
        <v>276</v>
      </c>
      <c r="C15" s="99" t="s">
        <v>277</v>
      </c>
      <c r="D15" s="101">
        <f>SUM(E15,+H15,+K15)</f>
        <v>25235</v>
      </c>
      <c r="E15" s="101">
        <f>SUM(F15:G15)</f>
        <v>0</v>
      </c>
      <c r="F15" s="101">
        <v>0</v>
      </c>
      <c r="G15" s="101">
        <v>0</v>
      </c>
      <c r="H15" s="101">
        <f>SUM(I15:J15)</f>
        <v>25235</v>
      </c>
      <c r="I15" s="101">
        <v>1639</v>
      </c>
      <c r="J15" s="101">
        <v>23596</v>
      </c>
      <c r="K15" s="101">
        <f>SUM(L15:M15)</f>
        <v>0</v>
      </c>
      <c r="L15" s="101">
        <v>0</v>
      </c>
      <c r="M15" s="101">
        <v>0</v>
      </c>
      <c r="N15" s="101">
        <f>SUM(O15,+V15,+AC15)</f>
        <v>25235</v>
      </c>
      <c r="O15" s="101">
        <f>SUM(P15:U15)</f>
        <v>1639</v>
      </c>
      <c r="P15" s="101">
        <v>0</v>
      </c>
      <c r="Q15" s="101">
        <v>0</v>
      </c>
      <c r="R15" s="101">
        <v>0</v>
      </c>
      <c r="S15" s="101">
        <v>1639</v>
      </c>
      <c r="T15" s="101">
        <v>0</v>
      </c>
      <c r="U15" s="101">
        <v>0</v>
      </c>
      <c r="V15" s="101">
        <f>SUM(W15:AB15)</f>
        <v>23596</v>
      </c>
      <c r="W15" s="101">
        <v>0</v>
      </c>
      <c r="X15" s="101">
        <v>0</v>
      </c>
      <c r="Y15" s="101">
        <v>0</v>
      </c>
      <c r="Z15" s="101">
        <v>23596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0</v>
      </c>
      <c r="AG15" s="101">
        <v>0</v>
      </c>
      <c r="AH15" s="101">
        <v>0</v>
      </c>
      <c r="AI15" s="101">
        <v>0</v>
      </c>
      <c r="AJ15" s="101">
        <f>SUM(AK15:AS15)</f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40</v>
      </c>
      <c r="B16" s="111" t="s">
        <v>278</v>
      </c>
      <c r="C16" s="99" t="s">
        <v>279</v>
      </c>
      <c r="D16" s="101">
        <f>SUM(E16,+H16,+K16)</f>
        <v>8664</v>
      </c>
      <c r="E16" s="101">
        <f>SUM(F16:G16)</f>
        <v>0</v>
      </c>
      <c r="F16" s="101">
        <v>0</v>
      </c>
      <c r="G16" s="101">
        <v>0</v>
      </c>
      <c r="H16" s="101">
        <f>SUM(I16:J16)</f>
        <v>8664</v>
      </c>
      <c r="I16" s="101">
        <v>1392</v>
      </c>
      <c r="J16" s="101">
        <v>7272</v>
      </c>
      <c r="K16" s="101">
        <f>SUM(L16:M16)</f>
        <v>0</v>
      </c>
      <c r="L16" s="101">
        <v>0</v>
      </c>
      <c r="M16" s="101">
        <v>0</v>
      </c>
      <c r="N16" s="101">
        <f>SUM(O16,+V16,+AC16)</f>
        <v>8664</v>
      </c>
      <c r="O16" s="101">
        <f>SUM(P16:U16)</f>
        <v>1392</v>
      </c>
      <c r="P16" s="101">
        <v>1392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7272</v>
      </c>
      <c r="W16" s="101">
        <v>7272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0</v>
      </c>
      <c r="AG16" s="101">
        <v>0</v>
      </c>
      <c r="AH16" s="101">
        <v>0</v>
      </c>
      <c r="AI16" s="101">
        <v>0</v>
      </c>
      <c r="AJ16" s="101">
        <f>SUM(AK16:AS16)</f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40</v>
      </c>
      <c r="B17" s="111" t="s">
        <v>280</v>
      </c>
      <c r="C17" s="99" t="s">
        <v>281</v>
      </c>
      <c r="D17" s="101">
        <f>SUM(E17,+H17,+K17)</f>
        <v>233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233</v>
      </c>
      <c r="L17" s="101">
        <v>149</v>
      </c>
      <c r="M17" s="101">
        <v>84</v>
      </c>
      <c r="N17" s="101">
        <f>SUM(O17,+V17,+AC17)</f>
        <v>233</v>
      </c>
      <c r="O17" s="101">
        <f>SUM(P17:U17)</f>
        <v>149</v>
      </c>
      <c r="P17" s="101">
        <v>0</v>
      </c>
      <c r="Q17" s="101">
        <v>0</v>
      </c>
      <c r="R17" s="101">
        <v>0</v>
      </c>
      <c r="S17" s="101">
        <v>149</v>
      </c>
      <c r="T17" s="101">
        <v>0</v>
      </c>
      <c r="U17" s="101">
        <v>0</v>
      </c>
      <c r="V17" s="101">
        <f>SUM(W17:AB17)</f>
        <v>84</v>
      </c>
      <c r="W17" s="101">
        <v>0</v>
      </c>
      <c r="X17" s="101">
        <v>0</v>
      </c>
      <c r="Y17" s="101">
        <v>0</v>
      </c>
      <c r="Z17" s="101">
        <v>84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0</v>
      </c>
      <c r="AG17" s="101">
        <v>0</v>
      </c>
      <c r="AH17" s="101">
        <v>0</v>
      </c>
      <c r="AI17" s="101">
        <v>0</v>
      </c>
      <c r="AJ17" s="101">
        <f>SUM(AK17:AS17)</f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40</v>
      </c>
      <c r="B18" s="111" t="s">
        <v>282</v>
      </c>
      <c r="C18" s="99" t="s">
        <v>283</v>
      </c>
      <c r="D18" s="101">
        <f>SUM(E18,+H18,+K18)</f>
        <v>19595</v>
      </c>
      <c r="E18" s="101">
        <f>SUM(F18:G18)</f>
        <v>0</v>
      </c>
      <c r="F18" s="101">
        <v>0</v>
      </c>
      <c r="G18" s="101">
        <v>0</v>
      </c>
      <c r="H18" s="101">
        <f>SUM(I18:J18)</f>
        <v>2928</v>
      </c>
      <c r="I18" s="101">
        <v>2928</v>
      </c>
      <c r="J18" s="101">
        <v>0</v>
      </c>
      <c r="K18" s="101">
        <f>SUM(L18:M18)</f>
        <v>16667</v>
      </c>
      <c r="L18" s="101">
        <v>0</v>
      </c>
      <c r="M18" s="101">
        <v>16667</v>
      </c>
      <c r="N18" s="101">
        <f>SUM(O18,+V18,+AC18)</f>
        <v>19595</v>
      </c>
      <c r="O18" s="101">
        <f>SUM(P18:U18)</f>
        <v>2928</v>
      </c>
      <c r="P18" s="101">
        <v>2928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16667</v>
      </c>
      <c r="W18" s="101">
        <v>16667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20</v>
      </c>
      <c r="AG18" s="101">
        <v>20</v>
      </c>
      <c r="AH18" s="101">
        <v>0</v>
      </c>
      <c r="AI18" s="101">
        <v>0</v>
      </c>
      <c r="AJ18" s="101">
        <f>SUM(AK18:AS18)</f>
        <v>559</v>
      </c>
      <c r="AK18" s="101">
        <v>0</v>
      </c>
      <c r="AL18" s="101">
        <v>539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20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539</v>
      </c>
      <c r="BA18" s="101">
        <v>539</v>
      </c>
      <c r="BB18" s="101">
        <v>0</v>
      </c>
      <c r="BC18" s="101">
        <v>0</v>
      </c>
    </row>
    <row r="19" spans="1:55" s="103" customFormat="1" ht="13.5" customHeight="1">
      <c r="A19" s="113" t="s">
        <v>40</v>
      </c>
      <c r="B19" s="111" t="s">
        <v>284</v>
      </c>
      <c r="C19" s="99" t="s">
        <v>285</v>
      </c>
      <c r="D19" s="101">
        <f>SUM(E19,+H19,+K19)</f>
        <v>14830</v>
      </c>
      <c r="E19" s="101">
        <f>SUM(F19:G19)</f>
        <v>0</v>
      </c>
      <c r="F19" s="101">
        <v>0</v>
      </c>
      <c r="G19" s="101">
        <v>0</v>
      </c>
      <c r="H19" s="101">
        <f>SUM(I19:J19)</f>
        <v>538</v>
      </c>
      <c r="I19" s="101">
        <v>538</v>
      </c>
      <c r="J19" s="101">
        <v>0</v>
      </c>
      <c r="K19" s="101">
        <f>SUM(L19:M19)</f>
        <v>14292</v>
      </c>
      <c r="L19" s="101">
        <v>0</v>
      </c>
      <c r="M19" s="101">
        <v>14292</v>
      </c>
      <c r="N19" s="101">
        <f>SUM(O19,+V19,+AC19)</f>
        <v>14948</v>
      </c>
      <c r="O19" s="101">
        <f>SUM(P19:U19)</f>
        <v>538</v>
      </c>
      <c r="P19" s="101">
        <v>0</v>
      </c>
      <c r="Q19" s="101">
        <v>0</v>
      </c>
      <c r="R19" s="101">
        <v>0</v>
      </c>
      <c r="S19" s="101">
        <v>538</v>
      </c>
      <c r="T19" s="101">
        <v>0</v>
      </c>
      <c r="U19" s="101">
        <v>0</v>
      </c>
      <c r="V19" s="101">
        <f>SUM(W19:AB19)</f>
        <v>14292</v>
      </c>
      <c r="W19" s="101">
        <v>0</v>
      </c>
      <c r="X19" s="101">
        <v>0</v>
      </c>
      <c r="Y19" s="101">
        <v>0</v>
      </c>
      <c r="Z19" s="101">
        <v>14292</v>
      </c>
      <c r="AA19" s="101">
        <v>0</v>
      </c>
      <c r="AB19" s="101">
        <v>0</v>
      </c>
      <c r="AC19" s="101">
        <f>SUM(AD19:AE19)</f>
        <v>118</v>
      </c>
      <c r="AD19" s="101">
        <v>5</v>
      </c>
      <c r="AE19" s="101">
        <v>113</v>
      </c>
      <c r="AF19" s="101">
        <f>SUM(AG19:AI19)</f>
        <v>0</v>
      </c>
      <c r="AG19" s="101">
        <v>0</v>
      </c>
      <c r="AH19" s="101">
        <v>0</v>
      </c>
      <c r="AI19" s="101">
        <v>0</v>
      </c>
      <c r="AJ19" s="101">
        <f>SUM(AK19:AS19)</f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40</v>
      </c>
      <c r="B20" s="111" t="s">
        <v>286</v>
      </c>
      <c r="C20" s="99" t="s">
        <v>287</v>
      </c>
      <c r="D20" s="101">
        <f>SUM(E20,+H20,+K20)</f>
        <v>14015</v>
      </c>
      <c r="E20" s="101">
        <f>SUM(F20:G20)</f>
        <v>0</v>
      </c>
      <c r="F20" s="101">
        <v>0</v>
      </c>
      <c r="G20" s="101">
        <v>0</v>
      </c>
      <c r="H20" s="101">
        <f>SUM(I20:J20)</f>
        <v>1521</v>
      </c>
      <c r="I20" s="101">
        <v>1521</v>
      </c>
      <c r="J20" s="101">
        <v>0</v>
      </c>
      <c r="K20" s="101">
        <f>SUM(L20:M20)</f>
        <v>12494</v>
      </c>
      <c r="L20" s="101">
        <v>0</v>
      </c>
      <c r="M20" s="101">
        <v>12494</v>
      </c>
      <c r="N20" s="101">
        <f>SUM(O20,+V20,+AC20)</f>
        <v>14015</v>
      </c>
      <c r="O20" s="101">
        <f>SUM(P20:U20)</f>
        <v>1521</v>
      </c>
      <c r="P20" s="101">
        <v>1521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12494</v>
      </c>
      <c r="W20" s="101">
        <v>12494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381</v>
      </c>
      <c r="AG20" s="101">
        <v>381</v>
      </c>
      <c r="AH20" s="101">
        <v>0</v>
      </c>
      <c r="AI20" s="101">
        <v>0</v>
      </c>
      <c r="AJ20" s="101">
        <f>SUM(AK20:AS20)</f>
        <v>381</v>
      </c>
      <c r="AK20" s="101">
        <v>0</v>
      </c>
      <c r="AL20" s="101">
        <v>0</v>
      </c>
      <c r="AM20" s="101">
        <v>381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42</v>
      </c>
      <c r="AU20" s="101">
        <v>0</v>
      </c>
      <c r="AV20" s="101">
        <v>0</v>
      </c>
      <c r="AW20" s="101">
        <v>42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40</v>
      </c>
      <c r="B21" s="111" t="s">
        <v>288</v>
      </c>
      <c r="C21" s="99" t="s">
        <v>289</v>
      </c>
      <c r="D21" s="101">
        <f>SUM(E21,+H21,+K21)</f>
        <v>3188</v>
      </c>
      <c r="E21" s="101">
        <f>SUM(F21:G21)</f>
        <v>0</v>
      </c>
      <c r="F21" s="101">
        <v>0</v>
      </c>
      <c r="G21" s="101">
        <v>0</v>
      </c>
      <c r="H21" s="101">
        <f>SUM(I21:J21)</f>
        <v>746</v>
      </c>
      <c r="I21" s="101">
        <v>746</v>
      </c>
      <c r="J21" s="101">
        <v>0</v>
      </c>
      <c r="K21" s="101">
        <f>SUM(L21:M21)</f>
        <v>2442</v>
      </c>
      <c r="L21" s="101">
        <v>0</v>
      </c>
      <c r="M21" s="101">
        <v>2442</v>
      </c>
      <c r="N21" s="101">
        <f>SUM(O21,+V21,+AC21)</f>
        <v>3188</v>
      </c>
      <c r="O21" s="101">
        <f>SUM(P21:U21)</f>
        <v>746</v>
      </c>
      <c r="P21" s="101">
        <v>0</v>
      </c>
      <c r="Q21" s="101">
        <v>0</v>
      </c>
      <c r="R21" s="101">
        <v>0</v>
      </c>
      <c r="S21" s="101">
        <v>746</v>
      </c>
      <c r="T21" s="101">
        <v>0</v>
      </c>
      <c r="U21" s="101">
        <v>0</v>
      </c>
      <c r="V21" s="101">
        <f>SUM(W21:AB21)</f>
        <v>2442</v>
      </c>
      <c r="W21" s="101">
        <v>0</v>
      </c>
      <c r="X21" s="101">
        <v>0</v>
      </c>
      <c r="Y21" s="101">
        <v>0</v>
      </c>
      <c r="Z21" s="101">
        <v>2442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0</v>
      </c>
      <c r="AG21" s="101">
        <v>0</v>
      </c>
      <c r="AH21" s="101">
        <v>0</v>
      </c>
      <c r="AI21" s="101">
        <v>0</v>
      </c>
      <c r="AJ21" s="101">
        <f>SUM(AK21:AS21)</f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40</v>
      </c>
      <c r="B22" s="111" t="s">
        <v>290</v>
      </c>
      <c r="C22" s="99" t="s">
        <v>291</v>
      </c>
      <c r="D22" s="101">
        <f>SUM(E22,+H22,+K22)</f>
        <v>13605</v>
      </c>
      <c r="E22" s="101">
        <f>SUM(F22:G22)</f>
        <v>0</v>
      </c>
      <c r="F22" s="101">
        <v>0</v>
      </c>
      <c r="G22" s="101">
        <v>0</v>
      </c>
      <c r="H22" s="101">
        <f>SUM(I22:J22)</f>
        <v>1096</v>
      </c>
      <c r="I22" s="101">
        <v>1096</v>
      </c>
      <c r="J22" s="101">
        <v>0</v>
      </c>
      <c r="K22" s="101">
        <f>SUM(L22:M22)</f>
        <v>12509</v>
      </c>
      <c r="L22" s="101">
        <v>0</v>
      </c>
      <c r="M22" s="101">
        <v>12509</v>
      </c>
      <c r="N22" s="101">
        <f>SUM(O22,+V22,+AC22)</f>
        <v>15161</v>
      </c>
      <c r="O22" s="101">
        <f>SUM(P22:U22)</f>
        <v>1096</v>
      </c>
      <c r="P22" s="101">
        <v>0</v>
      </c>
      <c r="Q22" s="101">
        <v>0</v>
      </c>
      <c r="R22" s="101">
        <v>0</v>
      </c>
      <c r="S22" s="101">
        <v>1096</v>
      </c>
      <c r="T22" s="101">
        <v>0</v>
      </c>
      <c r="U22" s="101">
        <v>0</v>
      </c>
      <c r="V22" s="101">
        <f>SUM(W22:AB22)</f>
        <v>12509</v>
      </c>
      <c r="W22" s="101">
        <v>0</v>
      </c>
      <c r="X22" s="101">
        <v>0</v>
      </c>
      <c r="Y22" s="101">
        <v>0</v>
      </c>
      <c r="Z22" s="101">
        <v>12509</v>
      </c>
      <c r="AA22" s="101">
        <v>0</v>
      </c>
      <c r="AB22" s="101">
        <v>0</v>
      </c>
      <c r="AC22" s="101">
        <f>SUM(AD22:AE22)</f>
        <v>1556</v>
      </c>
      <c r="AD22" s="101">
        <v>125</v>
      </c>
      <c r="AE22" s="101">
        <v>1431</v>
      </c>
      <c r="AF22" s="101">
        <f>SUM(AG22:AI22)</f>
        <v>0</v>
      </c>
      <c r="AG22" s="101">
        <v>0</v>
      </c>
      <c r="AH22" s="101">
        <v>0</v>
      </c>
      <c r="AI22" s="101">
        <v>0</v>
      </c>
      <c r="AJ22" s="101">
        <f>SUM(AK22:AS22)</f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40</v>
      </c>
      <c r="B23" s="111" t="s">
        <v>292</v>
      </c>
      <c r="C23" s="99" t="s">
        <v>293</v>
      </c>
      <c r="D23" s="101">
        <f>SUM(E23,+H23,+K23)</f>
        <v>3853</v>
      </c>
      <c r="E23" s="101">
        <f>SUM(F23:G23)</f>
        <v>584</v>
      </c>
      <c r="F23" s="101">
        <v>584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3269</v>
      </c>
      <c r="L23" s="101">
        <v>0</v>
      </c>
      <c r="M23" s="101">
        <v>3269</v>
      </c>
      <c r="N23" s="101">
        <f>SUM(O23,+V23,+AC23)</f>
        <v>3853</v>
      </c>
      <c r="O23" s="101">
        <f>SUM(P23:U23)</f>
        <v>584</v>
      </c>
      <c r="P23" s="101">
        <v>584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3269</v>
      </c>
      <c r="W23" s="101">
        <v>3269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186</v>
      </c>
      <c r="AG23" s="101">
        <v>186</v>
      </c>
      <c r="AH23" s="101">
        <v>0</v>
      </c>
      <c r="AI23" s="101">
        <v>0</v>
      </c>
      <c r="AJ23" s="101">
        <f>SUM(AK23:AS23)</f>
        <v>186</v>
      </c>
      <c r="AK23" s="101">
        <v>0</v>
      </c>
      <c r="AL23" s="101">
        <v>0</v>
      </c>
      <c r="AM23" s="101">
        <v>186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40</v>
      </c>
      <c r="B24" s="111" t="s">
        <v>294</v>
      </c>
      <c r="C24" s="99" t="s">
        <v>295</v>
      </c>
      <c r="D24" s="101">
        <f>SUM(E24,+H24,+K24)</f>
        <v>3695</v>
      </c>
      <c r="E24" s="101">
        <f>SUM(F24:G24)</f>
        <v>301</v>
      </c>
      <c r="F24" s="101">
        <v>301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3394</v>
      </c>
      <c r="L24" s="101">
        <v>0</v>
      </c>
      <c r="M24" s="101">
        <v>3394</v>
      </c>
      <c r="N24" s="101">
        <f>SUM(O24,+V24,+AC24)</f>
        <v>3695</v>
      </c>
      <c r="O24" s="101">
        <f>SUM(P24:U24)</f>
        <v>301</v>
      </c>
      <c r="P24" s="101">
        <v>301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3394</v>
      </c>
      <c r="W24" s="101">
        <v>3394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178</v>
      </c>
      <c r="AG24" s="101">
        <v>178</v>
      </c>
      <c r="AH24" s="101">
        <v>0</v>
      </c>
      <c r="AI24" s="101">
        <v>0</v>
      </c>
      <c r="AJ24" s="101">
        <f>SUM(AK24:AS24)</f>
        <v>178</v>
      </c>
      <c r="AK24" s="101">
        <v>0</v>
      </c>
      <c r="AL24" s="101">
        <v>0</v>
      </c>
      <c r="AM24" s="101">
        <v>178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40</v>
      </c>
      <c r="B25" s="111" t="s">
        <v>296</v>
      </c>
      <c r="C25" s="99" t="s">
        <v>297</v>
      </c>
      <c r="D25" s="101">
        <f>SUM(E25,+H25,+K25)</f>
        <v>11778</v>
      </c>
      <c r="E25" s="101">
        <f>SUM(F25:G25)</f>
        <v>0</v>
      </c>
      <c r="F25" s="101">
        <v>0</v>
      </c>
      <c r="G25" s="101">
        <v>0</v>
      </c>
      <c r="H25" s="101">
        <f>SUM(I25:J25)</f>
        <v>402</v>
      </c>
      <c r="I25" s="101">
        <v>402</v>
      </c>
      <c r="J25" s="101">
        <v>0</v>
      </c>
      <c r="K25" s="101">
        <f>SUM(L25:M25)</f>
        <v>11376</v>
      </c>
      <c r="L25" s="101">
        <v>0</v>
      </c>
      <c r="M25" s="101">
        <v>11376</v>
      </c>
      <c r="N25" s="101">
        <f>SUM(O25,+V25,+AC25)</f>
        <v>11778</v>
      </c>
      <c r="O25" s="101">
        <f>SUM(P25:U25)</f>
        <v>402</v>
      </c>
      <c r="P25" s="101">
        <v>402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11376</v>
      </c>
      <c r="W25" s="101">
        <v>11376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9</v>
      </c>
      <c r="AG25" s="101">
        <v>9</v>
      </c>
      <c r="AH25" s="101">
        <v>0</v>
      </c>
      <c r="AI25" s="101">
        <v>0</v>
      </c>
      <c r="AJ25" s="101">
        <f>SUM(AK25:AS25)</f>
        <v>249</v>
      </c>
      <c r="AK25" s="101">
        <v>0</v>
      </c>
      <c r="AL25" s="101">
        <v>240</v>
      </c>
      <c r="AM25" s="101">
        <v>9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1</v>
      </c>
      <c r="AU25" s="101">
        <v>0</v>
      </c>
      <c r="AV25" s="101">
        <v>0</v>
      </c>
      <c r="AW25" s="101">
        <v>1</v>
      </c>
      <c r="AX25" s="101">
        <v>0</v>
      </c>
      <c r="AY25" s="101">
        <v>0</v>
      </c>
      <c r="AZ25" s="101">
        <f>SUM(BA25:BC25)</f>
        <v>183</v>
      </c>
      <c r="BA25" s="101">
        <v>183</v>
      </c>
      <c r="BB25" s="101">
        <v>0</v>
      </c>
      <c r="BC25" s="101">
        <v>0</v>
      </c>
    </row>
    <row r="26" spans="1:55" s="103" customFormat="1" ht="13.5" customHeight="1">
      <c r="A26" s="113" t="s">
        <v>40</v>
      </c>
      <c r="B26" s="111" t="s">
        <v>298</v>
      </c>
      <c r="C26" s="99" t="s">
        <v>299</v>
      </c>
      <c r="D26" s="101">
        <f>SUM(E26,+H26,+K26)</f>
        <v>4551</v>
      </c>
      <c r="E26" s="101">
        <f>SUM(F26:G26)</f>
        <v>579</v>
      </c>
      <c r="F26" s="101">
        <v>579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3972</v>
      </c>
      <c r="L26" s="101">
        <v>0</v>
      </c>
      <c r="M26" s="101">
        <v>3972</v>
      </c>
      <c r="N26" s="101">
        <f>SUM(O26,+V26,+AC26)</f>
        <v>4551</v>
      </c>
      <c r="O26" s="101">
        <f>SUM(P26:U26)</f>
        <v>579</v>
      </c>
      <c r="P26" s="101">
        <v>579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3972</v>
      </c>
      <c r="W26" s="101">
        <v>3972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220</v>
      </c>
      <c r="AG26" s="101">
        <v>220</v>
      </c>
      <c r="AH26" s="101">
        <v>0</v>
      </c>
      <c r="AI26" s="101">
        <v>0</v>
      </c>
      <c r="AJ26" s="101">
        <f>SUM(AK26:AS26)</f>
        <v>220</v>
      </c>
      <c r="AK26" s="101">
        <v>0</v>
      </c>
      <c r="AL26" s="101">
        <v>0</v>
      </c>
      <c r="AM26" s="101">
        <v>220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40</v>
      </c>
      <c r="B27" s="111" t="s">
        <v>300</v>
      </c>
      <c r="C27" s="99" t="s">
        <v>301</v>
      </c>
      <c r="D27" s="101">
        <f>SUM(E27,+H27,+K27)</f>
        <v>8939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8939</v>
      </c>
      <c r="L27" s="101">
        <v>91</v>
      </c>
      <c r="M27" s="101">
        <v>8848</v>
      </c>
      <c r="N27" s="101">
        <f>SUM(O27,+V27,+AC27)</f>
        <v>8939</v>
      </c>
      <c r="O27" s="101">
        <f>SUM(P27:U27)</f>
        <v>91</v>
      </c>
      <c r="P27" s="101">
        <v>0</v>
      </c>
      <c r="Q27" s="101">
        <v>0</v>
      </c>
      <c r="R27" s="101">
        <v>0</v>
      </c>
      <c r="S27" s="101">
        <v>91</v>
      </c>
      <c r="T27" s="101">
        <v>0</v>
      </c>
      <c r="U27" s="101">
        <v>0</v>
      </c>
      <c r="V27" s="101">
        <f>SUM(W27:AB27)</f>
        <v>8848</v>
      </c>
      <c r="W27" s="101">
        <v>0</v>
      </c>
      <c r="X27" s="101">
        <v>0</v>
      </c>
      <c r="Y27" s="101">
        <v>0</v>
      </c>
      <c r="Z27" s="101">
        <v>8848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0</v>
      </c>
      <c r="AG27" s="101">
        <v>0</v>
      </c>
      <c r="AH27" s="101">
        <v>0</v>
      </c>
      <c r="AI27" s="101">
        <v>0</v>
      </c>
      <c r="AJ27" s="101">
        <f>SUM(AK27:AS27)</f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40</v>
      </c>
      <c r="B28" s="111" t="s">
        <v>302</v>
      </c>
      <c r="C28" s="99" t="s">
        <v>303</v>
      </c>
      <c r="D28" s="101">
        <f>SUM(E28,+H28,+K28)</f>
        <v>2369</v>
      </c>
      <c r="E28" s="101">
        <f>SUM(F28:G28)</f>
        <v>0</v>
      </c>
      <c r="F28" s="101">
        <v>0</v>
      </c>
      <c r="G28" s="101">
        <v>0</v>
      </c>
      <c r="H28" s="101">
        <f>SUM(I28:J28)</f>
        <v>492</v>
      </c>
      <c r="I28" s="101">
        <v>492</v>
      </c>
      <c r="J28" s="101">
        <v>0</v>
      </c>
      <c r="K28" s="101">
        <f>SUM(L28:M28)</f>
        <v>1877</v>
      </c>
      <c r="L28" s="101">
        <v>0</v>
      </c>
      <c r="M28" s="101">
        <v>1877</v>
      </c>
      <c r="N28" s="101">
        <f>SUM(O28,+V28,+AC28)</f>
        <v>2369</v>
      </c>
      <c r="O28" s="101">
        <f>SUM(P28:U28)</f>
        <v>492</v>
      </c>
      <c r="P28" s="101">
        <v>492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1877</v>
      </c>
      <c r="W28" s="101">
        <v>1877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55</v>
      </c>
      <c r="AG28" s="101">
        <v>55</v>
      </c>
      <c r="AH28" s="101">
        <v>0</v>
      </c>
      <c r="AI28" s="101">
        <v>0</v>
      </c>
      <c r="AJ28" s="101">
        <f>SUM(AK28:AS28)</f>
        <v>55</v>
      </c>
      <c r="AK28" s="101">
        <v>0</v>
      </c>
      <c r="AL28" s="101">
        <v>0</v>
      </c>
      <c r="AM28" s="101">
        <v>6</v>
      </c>
      <c r="AN28" s="101">
        <v>49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40</v>
      </c>
      <c r="B29" s="111" t="s">
        <v>304</v>
      </c>
      <c r="C29" s="99" t="s">
        <v>305</v>
      </c>
      <c r="D29" s="101">
        <f>SUM(E29,+H29,+K29)</f>
        <v>6583</v>
      </c>
      <c r="E29" s="101">
        <f>SUM(F29:G29)</f>
        <v>0</v>
      </c>
      <c r="F29" s="101">
        <v>0</v>
      </c>
      <c r="G29" s="101">
        <v>0</v>
      </c>
      <c r="H29" s="101">
        <f>SUM(I29:J29)</f>
        <v>367</v>
      </c>
      <c r="I29" s="101">
        <v>367</v>
      </c>
      <c r="J29" s="101">
        <v>0</v>
      </c>
      <c r="K29" s="101">
        <f>SUM(L29:M29)</f>
        <v>6216</v>
      </c>
      <c r="L29" s="101">
        <v>0</v>
      </c>
      <c r="M29" s="101">
        <v>6216</v>
      </c>
      <c r="N29" s="101">
        <f>SUM(O29,+V29,+AC29)</f>
        <v>6583</v>
      </c>
      <c r="O29" s="101">
        <f>SUM(P29:U29)</f>
        <v>367</v>
      </c>
      <c r="P29" s="101">
        <v>367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6216</v>
      </c>
      <c r="W29" s="101">
        <v>6216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184</v>
      </c>
      <c r="AG29" s="101">
        <v>184</v>
      </c>
      <c r="AH29" s="101">
        <v>0</v>
      </c>
      <c r="AI29" s="101">
        <v>0</v>
      </c>
      <c r="AJ29" s="101">
        <f>SUM(AK29:AS29)</f>
        <v>184</v>
      </c>
      <c r="AK29" s="101">
        <v>0</v>
      </c>
      <c r="AL29" s="101">
        <v>0</v>
      </c>
      <c r="AM29" s="101">
        <v>184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40</v>
      </c>
      <c r="B30" s="111" t="s">
        <v>306</v>
      </c>
      <c r="C30" s="99" t="s">
        <v>307</v>
      </c>
      <c r="D30" s="101">
        <f>SUM(E30,+H30,+K30)</f>
        <v>4789</v>
      </c>
      <c r="E30" s="101">
        <f>SUM(F30:G30)</f>
        <v>0</v>
      </c>
      <c r="F30" s="101">
        <v>0</v>
      </c>
      <c r="G30" s="101">
        <v>0</v>
      </c>
      <c r="H30" s="101">
        <f>SUM(I30:J30)</f>
        <v>4789</v>
      </c>
      <c r="I30" s="101">
        <v>282</v>
      </c>
      <c r="J30" s="101">
        <v>4507</v>
      </c>
      <c r="K30" s="101">
        <f>SUM(L30:M30)</f>
        <v>0</v>
      </c>
      <c r="L30" s="101">
        <v>0</v>
      </c>
      <c r="M30" s="101">
        <v>0</v>
      </c>
      <c r="N30" s="101">
        <f>SUM(O30,+V30,+AC30)</f>
        <v>4789</v>
      </c>
      <c r="O30" s="101">
        <f>SUM(P30:U30)</f>
        <v>282</v>
      </c>
      <c r="P30" s="101">
        <v>0</v>
      </c>
      <c r="Q30" s="101">
        <v>0</v>
      </c>
      <c r="R30" s="101">
        <v>0</v>
      </c>
      <c r="S30" s="101">
        <v>282</v>
      </c>
      <c r="T30" s="101">
        <v>0</v>
      </c>
      <c r="U30" s="101">
        <v>0</v>
      </c>
      <c r="V30" s="101">
        <f>SUM(W30:AB30)</f>
        <v>4507</v>
      </c>
      <c r="W30" s="101">
        <v>0</v>
      </c>
      <c r="X30" s="101">
        <v>0</v>
      </c>
      <c r="Y30" s="101">
        <v>0</v>
      </c>
      <c r="Z30" s="101">
        <v>4507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0</v>
      </c>
      <c r="AG30" s="101">
        <v>0</v>
      </c>
      <c r="AH30" s="101">
        <v>0</v>
      </c>
      <c r="AI30" s="101">
        <v>0</v>
      </c>
      <c r="AJ30" s="101">
        <f>SUM(AK30:AS30)</f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40</v>
      </c>
      <c r="B31" s="111" t="s">
        <v>308</v>
      </c>
      <c r="C31" s="99" t="s">
        <v>309</v>
      </c>
      <c r="D31" s="101">
        <f>SUM(E31,+H31,+K31)</f>
        <v>2494</v>
      </c>
      <c r="E31" s="101">
        <f>SUM(F31:G31)</f>
        <v>0</v>
      </c>
      <c r="F31" s="101">
        <v>0</v>
      </c>
      <c r="G31" s="101">
        <v>0</v>
      </c>
      <c r="H31" s="101">
        <f>SUM(I31:J31)</f>
        <v>75</v>
      </c>
      <c r="I31" s="101">
        <v>75</v>
      </c>
      <c r="J31" s="101">
        <v>0</v>
      </c>
      <c r="K31" s="101">
        <f>SUM(L31:M31)</f>
        <v>2419</v>
      </c>
      <c r="L31" s="101">
        <v>0</v>
      </c>
      <c r="M31" s="101">
        <v>2419</v>
      </c>
      <c r="N31" s="101">
        <f>SUM(O31,+V31,+AC31)</f>
        <v>2494</v>
      </c>
      <c r="O31" s="101">
        <f>SUM(P31:U31)</f>
        <v>75</v>
      </c>
      <c r="P31" s="101">
        <v>75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2419</v>
      </c>
      <c r="W31" s="101">
        <v>2419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2</v>
      </c>
      <c r="AG31" s="101">
        <v>2</v>
      </c>
      <c r="AH31" s="101">
        <v>0</v>
      </c>
      <c r="AI31" s="101">
        <v>0</v>
      </c>
      <c r="AJ31" s="101">
        <f>SUM(AK31:AS31)</f>
        <v>53</v>
      </c>
      <c r="AK31" s="101">
        <v>0</v>
      </c>
      <c r="AL31" s="101">
        <v>51</v>
      </c>
      <c r="AM31" s="101">
        <v>2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39</v>
      </c>
      <c r="BA31" s="101">
        <v>39</v>
      </c>
      <c r="BB31" s="101">
        <v>0</v>
      </c>
      <c r="BC31" s="101">
        <v>0</v>
      </c>
    </row>
    <row r="32" spans="1:55" s="103" customFormat="1" ht="13.5" customHeight="1">
      <c r="A32" s="113" t="s">
        <v>40</v>
      </c>
      <c r="B32" s="111" t="s">
        <v>310</v>
      </c>
      <c r="C32" s="99" t="s">
        <v>311</v>
      </c>
      <c r="D32" s="101">
        <f>SUM(E32,+H32,+K32)</f>
        <v>1358</v>
      </c>
      <c r="E32" s="101">
        <f>SUM(F32:G32)</f>
        <v>0</v>
      </c>
      <c r="F32" s="101">
        <v>0</v>
      </c>
      <c r="G32" s="101">
        <v>0</v>
      </c>
      <c r="H32" s="101">
        <f>SUM(I32:J32)</f>
        <v>43</v>
      </c>
      <c r="I32" s="101">
        <v>43</v>
      </c>
      <c r="J32" s="101">
        <v>0</v>
      </c>
      <c r="K32" s="101">
        <f>SUM(L32:M32)</f>
        <v>1315</v>
      </c>
      <c r="L32" s="101">
        <v>0</v>
      </c>
      <c r="M32" s="101">
        <v>1315</v>
      </c>
      <c r="N32" s="101">
        <f>SUM(O32,+V32,+AC32)</f>
        <v>1358</v>
      </c>
      <c r="O32" s="101">
        <f>SUM(P32:U32)</f>
        <v>43</v>
      </c>
      <c r="P32" s="101">
        <v>43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1315</v>
      </c>
      <c r="W32" s="101">
        <v>1315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1</v>
      </c>
      <c r="AG32" s="101">
        <v>1</v>
      </c>
      <c r="AH32" s="101">
        <v>0</v>
      </c>
      <c r="AI32" s="101">
        <v>0</v>
      </c>
      <c r="AJ32" s="101">
        <f>SUM(AK32:AS32)</f>
        <v>29</v>
      </c>
      <c r="AK32" s="101">
        <v>0</v>
      </c>
      <c r="AL32" s="101">
        <v>28</v>
      </c>
      <c r="AM32" s="101">
        <v>1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>SUM(AU32:AY32)</f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21</v>
      </c>
      <c r="BA32" s="101">
        <v>21</v>
      </c>
      <c r="BB32" s="101">
        <v>0</v>
      </c>
      <c r="BC32" s="101">
        <v>0</v>
      </c>
    </row>
    <row r="33" spans="1:55" s="103" customFormat="1" ht="13.5" customHeight="1">
      <c r="A33" s="113" t="s">
        <v>40</v>
      </c>
      <c r="B33" s="111" t="s">
        <v>312</v>
      </c>
      <c r="C33" s="99" t="s">
        <v>313</v>
      </c>
      <c r="D33" s="101">
        <f>SUM(E33,+H33,+K33)</f>
        <v>1331</v>
      </c>
      <c r="E33" s="101">
        <f>SUM(F33:G33)</f>
        <v>0</v>
      </c>
      <c r="F33" s="101">
        <v>0</v>
      </c>
      <c r="G33" s="101">
        <v>0</v>
      </c>
      <c r="H33" s="101">
        <f>SUM(I33:J33)</f>
        <v>1331</v>
      </c>
      <c r="I33" s="101">
        <v>122</v>
      </c>
      <c r="J33" s="101">
        <v>1209</v>
      </c>
      <c r="K33" s="101">
        <f>SUM(L33:M33)</f>
        <v>0</v>
      </c>
      <c r="L33" s="101">
        <v>0</v>
      </c>
      <c r="M33" s="101">
        <v>0</v>
      </c>
      <c r="N33" s="101">
        <f>SUM(O33,+V33,+AC33)</f>
        <v>1331</v>
      </c>
      <c r="O33" s="101">
        <f>SUM(P33:U33)</f>
        <v>122</v>
      </c>
      <c r="P33" s="101">
        <v>122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1209</v>
      </c>
      <c r="W33" s="101">
        <v>1209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1</v>
      </c>
      <c r="AG33" s="101">
        <v>1</v>
      </c>
      <c r="AH33" s="101">
        <v>0</v>
      </c>
      <c r="AI33" s="101">
        <v>0</v>
      </c>
      <c r="AJ33" s="101">
        <f>SUM(AK33:AS33)</f>
        <v>28</v>
      </c>
      <c r="AK33" s="101">
        <v>0</v>
      </c>
      <c r="AL33" s="101">
        <v>27</v>
      </c>
      <c r="AM33" s="101">
        <v>1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21</v>
      </c>
      <c r="BA33" s="101">
        <v>21</v>
      </c>
      <c r="BB33" s="101">
        <v>0</v>
      </c>
      <c r="BC33" s="101">
        <v>0</v>
      </c>
    </row>
    <row r="34" spans="1:55" s="103" customFormat="1" ht="13.5" customHeight="1">
      <c r="A34" s="113" t="s">
        <v>40</v>
      </c>
      <c r="B34" s="111" t="s">
        <v>314</v>
      </c>
      <c r="C34" s="99" t="s">
        <v>315</v>
      </c>
      <c r="D34" s="101">
        <f>SUM(E34,+H34,+K34)</f>
        <v>3120</v>
      </c>
      <c r="E34" s="101">
        <f>SUM(F34:G34)</f>
        <v>0</v>
      </c>
      <c r="F34" s="101">
        <v>0</v>
      </c>
      <c r="G34" s="101">
        <v>0</v>
      </c>
      <c r="H34" s="101">
        <f>SUM(I34:J34)</f>
        <v>3120</v>
      </c>
      <c r="I34" s="101">
        <v>497</v>
      </c>
      <c r="J34" s="101">
        <v>2623</v>
      </c>
      <c r="K34" s="101">
        <f>SUM(L34:M34)</f>
        <v>0</v>
      </c>
      <c r="L34" s="101">
        <v>0</v>
      </c>
      <c r="M34" s="101">
        <v>0</v>
      </c>
      <c r="N34" s="101">
        <f>SUM(O34,+V34,+AC34)</f>
        <v>3120</v>
      </c>
      <c r="O34" s="101">
        <f>SUM(P34:U34)</f>
        <v>497</v>
      </c>
      <c r="P34" s="101">
        <v>497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2623</v>
      </c>
      <c r="W34" s="101">
        <v>2623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2</v>
      </c>
      <c r="AG34" s="101">
        <v>2</v>
      </c>
      <c r="AH34" s="101">
        <v>0</v>
      </c>
      <c r="AI34" s="101">
        <v>0</v>
      </c>
      <c r="AJ34" s="101">
        <f>SUM(AK34:AS34)</f>
        <v>66</v>
      </c>
      <c r="AK34" s="101">
        <v>0</v>
      </c>
      <c r="AL34" s="101">
        <v>64</v>
      </c>
      <c r="AM34" s="101">
        <v>2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49</v>
      </c>
      <c r="BA34" s="101">
        <v>49</v>
      </c>
      <c r="BB34" s="101">
        <v>0</v>
      </c>
      <c r="BC34" s="101">
        <v>0</v>
      </c>
    </row>
    <row r="35" spans="1:55" s="103" customFormat="1" ht="13.5" customHeight="1">
      <c r="A35" s="113" t="s">
        <v>40</v>
      </c>
      <c r="B35" s="111" t="s">
        <v>316</v>
      </c>
      <c r="C35" s="99" t="s">
        <v>317</v>
      </c>
      <c r="D35" s="101">
        <f>SUM(E35,+H35,+K35)</f>
        <v>2373</v>
      </c>
      <c r="E35" s="101">
        <f>SUM(F35:G35)</f>
        <v>0</v>
      </c>
      <c r="F35" s="101">
        <v>0</v>
      </c>
      <c r="G35" s="101">
        <v>0</v>
      </c>
      <c r="H35" s="101">
        <f>SUM(I35:J35)</f>
        <v>75</v>
      </c>
      <c r="I35" s="101">
        <v>75</v>
      </c>
      <c r="J35" s="101">
        <v>0</v>
      </c>
      <c r="K35" s="101">
        <f>SUM(L35:M35)</f>
        <v>2298</v>
      </c>
      <c r="L35" s="101">
        <v>0</v>
      </c>
      <c r="M35" s="101">
        <v>2298</v>
      </c>
      <c r="N35" s="101">
        <f>SUM(O35,+V35,+AC35)</f>
        <v>2373</v>
      </c>
      <c r="O35" s="101">
        <f>SUM(P35:U35)</f>
        <v>75</v>
      </c>
      <c r="P35" s="101">
        <v>75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2298</v>
      </c>
      <c r="W35" s="101">
        <v>2298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2</v>
      </c>
      <c r="AG35" s="101">
        <v>2</v>
      </c>
      <c r="AH35" s="101">
        <v>0</v>
      </c>
      <c r="AI35" s="101">
        <v>0</v>
      </c>
      <c r="AJ35" s="101">
        <f>SUM(AK35:AS35)</f>
        <v>51</v>
      </c>
      <c r="AK35" s="101">
        <v>0</v>
      </c>
      <c r="AL35" s="101">
        <v>49</v>
      </c>
      <c r="AM35" s="101">
        <v>2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>SUM(AU35:AY35)</f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37</v>
      </c>
      <c r="BA35" s="101">
        <v>37</v>
      </c>
      <c r="BB35" s="101">
        <v>0</v>
      </c>
      <c r="BC35" s="101">
        <v>0</v>
      </c>
    </row>
    <row r="36" spans="1:55" s="103" customFormat="1" ht="13.5" customHeight="1">
      <c r="A36" s="113" t="s">
        <v>40</v>
      </c>
      <c r="B36" s="111" t="s">
        <v>318</v>
      </c>
      <c r="C36" s="99" t="s">
        <v>319</v>
      </c>
      <c r="D36" s="101">
        <f>SUM(E36,+H36,+K36)</f>
        <v>8057</v>
      </c>
      <c r="E36" s="101">
        <f>SUM(F36:G36)</f>
        <v>0</v>
      </c>
      <c r="F36" s="101">
        <v>0</v>
      </c>
      <c r="G36" s="101">
        <v>0</v>
      </c>
      <c r="H36" s="101">
        <f>SUM(I36:J36)</f>
        <v>247</v>
      </c>
      <c r="I36" s="101">
        <v>247</v>
      </c>
      <c r="J36" s="101">
        <v>0</v>
      </c>
      <c r="K36" s="101">
        <f>SUM(L36:M36)</f>
        <v>7810</v>
      </c>
      <c r="L36" s="101">
        <v>0</v>
      </c>
      <c r="M36" s="101">
        <v>7810</v>
      </c>
      <c r="N36" s="101">
        <f>SUM(O36,+V36,+AC36)</f>
        <v>8057</v>
      </c>
      <c r="O36" s="101">
        <f>SUM(P36:U36)</f>
        <v>247</v>
      </c>
      <c r="P36" s="101">
        <v>247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7810</v>
      </c>
      <c r="W36" s="101">
        <v>7810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313</v>
      </c>
      <c r="AG36" s="101">
        <v>313</v>
      </c>
      <c r="AH36" s="101">
        <v>0</v>
      </c>
      <c r="AI36" s="101">
        <v>0</v>
      </c>
      <c r="AJ36" s="101">
        <f>SUM(AK36:AS36)</f>
        <v>313</v>
      </c>
      <c r="AK36" s="101">
        <v>0</v>
      </c>
      <c r="AL36" s="101">
        <v>0</v>
      </c>
      <c r="AM36" s="101">
        <v>313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44</v>
      </c>
      <c r="AU36" s="101">
        <v>0</v>
      </c>
      <c r="AV36" s="101">
        <v>0</v>
      </c>
      <c r="AW36" s="101">
        <v>44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40</v>
      </c>
      <c r="B37" s="111" t="s">
        <v>320</v>
      </c>
      <c r="C37" s="99" t="s">
        <v>321</v>
      </c>
      <c r="D37" s="101">
        <f>SUM(E37,+H37,+K37)</f>
        <v>4428</v>
      </c>
      <c r="E37" s="101">
        <f>SUM(F37:G37)</f>
        <v>0</v>
      </c>
      <c r="F37" s="101">
        <v>0</v>
      </c>
      <c r="G37" s="101">
        <v>0</v>
      </c>
      <c r="H37" s="101">
        <f>SUM(I37:J37)</f>
        <v>4428</v>
      </c>
      <c r="I37" s="101">
        <v>90</v>
      </c>
      <c r="J37" s="101">
        <v>4338</v>
      </c>
      <c r="K37" s="101">
        <f>SUM(L37:M37)</f>
        <v>0</v>
      </c>
      <c r="L37" s="101">
        <v>0</v>
      </c>
      <c r="M37" s="101">
        <v>0</v>
      </c>
      <c r="N37" s="101">
        <f>SUM(O37,+V37,+AC37)</f>
        <v>4428</v>
      </c>
      <c r="O37" s="101">
        <f>SUM(P37:U37)</f>
        <v>90</v>
      </c>
      <c r="P37" s="101">
        <v>90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4338</v>
      </c>
      <c r="W37" s="101">
        <v>4338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4428</v>
      </c>
      <c r="AG37" s="101">
        <v>4428</v>
      </c>
      <c r="AH37" s="101">
        <v>0</v>
      </c>
      <c r="AI37" s="101">
        <v>0</v>
      </c>
      <c r="AJ37" s="101">
        <f>SUM(AK37:AS37)</f>
        <v>4428</v>
      </c>
      <c r="AK37" s="101">
        <v>0</v>
      </c>
      <c r="AL37" s="101">
        <v>0</v>
      </c>
      <c r="AM37" s="101">
        <v>10</v>
      </c>
      <c r="AN37" s="101">
        <v>0</v>
      </c>
      <c r="AO37" s="101">
        <v>0</v>
      </c>
      <c r="AP37" s="101">
        <v>4418</v>
      </c>
      <c r="AQ37" s="101">
        <v>0</v>
      </c>
      <c r="AR37" s="101">
        <v>0</v>
      </c>
      <c r="AS37" s="101">
        <v>0</v>
      </c>
      <c r="AT37" s="101">
        <f>SUM(AU37:AY37)</f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40</v>
      </c>
      <c r="B38" s="111" t="s">
        <v>322</v>
      </c>
      <c r="C38" s="99" t="s">
        <v>323</v>
      </c>
      <c r="D38" s="101">
        <f>SUM(E38,+H38,+K38)</f>
        <v>4704</v>
      </c>
      <c r="E38" s="101">
        <f>SUM(F38:G38)</f>
        <v>0</v>
      </c>
      <c r="F38" s="101">
        <v>0</v>
      </c>
      <c r="G38" s="101">
        <v>0</v>
      </c>
      <c r="H38" s="101">
        <f>SUM(I38:J38)</f>
        <v>180</v>
      </c>
      <c r="I38" s="101">
        <v>180</v>
      </c>
      <c r="J38" s="101">
        <v>0</v>
      </c>
      <c r="K38" s="101">
        <f>SUM(L38:M38)</f>
        <v>4524</v>
      </c>
      <c r="L38" s="101">
        <v>0</v>
      </c>
      <c r="M38" s="101">
        <v>4524</v>
      </c>
      <c r="N38" s="101">
        <f>SUM(O38,+V38,+AC38)</f>
        <v>4704</v>
      </c>
      <c r="O38" s="101">
        <f>SUM(P38:U38)</f>
        <v>180</v>
      </c>
      <c r="P38" s="101">
        <v>180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4524</v>
      </c>
      <c r="W38" s="101">
        <v>4524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4704</v>
      </c>
      <c r="AG38" s="101">
        <v>4704</v>
      </c>
      <c r="AH38" s="101">
        <v>0</v>
      </c>
      <c r="AI38" s="101">
        <v>0</v>
      </c>
      <c r="AJ38" s="101">
        <f>SUM(AK38:AS38)</f>
        <v>4704</v>
      </c>
      <c r="AK38" s="101">
        <v>0</v>
      </c>
      <c r="AL38" s="101">
        <v>0</v>
      </c>
      <c r="AM38" s="101">
        <v>10</v>
      </c>
      <c r="AN38" s="101">
        <v>0</v>
      </c>
      <c r="AO38" s="101">
        <v>0</v>
      </c>
      <c r="AP38" s="101">
        <v>4694</v>
      </c>
      <c r="AQ38" s="101">
        <v>0</v>
      </c>
      <c r="AR38" s="101">
        <v>0</v>
      </c>
      <c r="AS38" s="101">
        <v>0</v>
      </c>
      <c r="AT38" s="101">
        <f>SUM(AU38:AY38)</f>
        <v>1</v>
      </c>
      <c r="AU38" s="101">
        <v>0</v>
      </c>
      <c r="AV38" s="101">
        <v>0</v>
      </c>
      <c r="AW38" s="101">
        <v>1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40</v>
      </c>
      <c r="B39" s="111" t="s">
        <v>324</v>
      </c>
      <c r="C39" s="99" t="s">
        <v>325</v>
      </c>
      <c r="D39" s="101">
        <f>SUM(E39,+H39,+K39)</f>
        <v>3996</v>
      </c>
      <c r="E39" s="101">
        <f>SUM(F39:G39)</f>
        <v>3996</v>
      </c>
      <c r="F39" s="101">
        <v>266</v>
      </c>
      <c r="G39" s="101">
        <v>3730</v>
      </c>
      <c r="H39" s="101">
        <f>SUM(I39:J39)</f>
        <v>0</v>
      </c>
      <c r="I39" s="101">
        <v>0</v>
      </c>
      <c r="J39" s="101">
        <v>0</v>
      </c>
      <c r="K39" s="101">
        <f>SUM(L39:M39)</f>
        <v>0</v>
      </c>
      <c r="L39" s="101">
        <v>0</v>
      </c>
      <c r="M39" s="101">
        <v>0</v>
      </c>
      <c r="N39" s="101">
        <f>SUM(O39,+V39,+AC39)</f>
        <v>3996</v>
      </c>
      <c r="O39" s="101">
        <f>SUM(P39:U39)</f>
        <v>266</v>
      </c>
      <c r="P39" s="101">
        <v>266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3730</v>
      </c>
      <c r="W39" s="101">
        <v>3730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23</v>
      </c>
      <c r="AG39" s="101">
        <v>23</v>
      </c>
      <c r="AH39" s="101">
        <v>0</v>
      </c>
      <c r="AI39" s="101">
        <v>0</v>
      </c>
      <c r="AJ39" s="101">
        <f>SUM(AK39:AS39)</f>
        <v>150</v>
      </c>
      <c r="AK39" s="101">
        <v>133</v>
      </c>
      <c r="AL39" s="101">
        <v>0</v>
      </c>
      <c r="AM39" s="101">
        <v>17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>SUM(AU39:AY39)</f>
        <v>6</v>
      </c>
      <c r="AU39" s="101">
        <v>6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0</v>
      </c>
      <c r="BA39" s="101">
        <v>0</v>
      </c>
      <c r="BB39" s="101">
        <v>0</v>
      </c>
      <c r="BC39" s="101">
        <v>0</v>
      </c>
    </row>
    <row r="40" spans="1:55" s="103" customFormat="1" ht="13.5" customHeight="1">
      <c r="A40" s="113" t="s">
        <v>40</v>
      </c>
      <c r="B40" s="111" t="s">
        <v>326</v>
      </c>
      <c r="C40" s="99" t="s">
        <v>327</v>
      </c>
      <c r="D40" s="101">
        <f>SUM(E40,+H40,+K40)</f>
        <v>218</v>
      </c>
      <c r="E40" s="101">
        <f>SUM(F40:G40)</f>
        <v>0</v>
      </c>
      <c r="F40" s="101">
        <v>0</v>
      </c>
      <c r="G40" s="101">
        <v>0</v>
      </c>
      <c r="H40" s="101">
        <f>SUM(I40:J40)</f>
        <v>218</v>
      </c>
      <c r="I40" s="101">
        <v>37</v>
      </c>
      <c r="J40" s="101">
        <v>181</v>
      </c>
      <c r="K40" s="101">
        <f>SUM(L40:M40)</f>
        <v>0</v>
      </c>
      <c r="L40" s="101">
        <v>0</v>
      </c>
      <c r="M40" s="101">
        <v>0</v>
      </c>
      <c r="N40" s="101">
        <f>SUM(O40,+V40,+AC40)</f>
        <v>218</v>
      </c>
      <c r="O40" s="101">
        <f>SUM(P40:U40)</f>
        <v>37</v>
      </c>
      <c r="P40" s="101">
        <v>37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181</v>
      </c>
      <c r="W40" s="101">
        <v>181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6</v>
      </c>
      <c r="AG40" s="101">
        <v>6</v>
      </c>
      <c r="AH40" s="101">
        <v>0</v>
      </c>
      <c r="AI40" s="101">
        <v>0</v>
      </c>
      <c r="AJ40" s="101">
        <f>SUM(AK40:AS40)</f>
        <v>6</v>
      </c>
      <c r="AK40" s="101">
        <v>0</v>
      </c>
      <c r="AL40" s="101">
        <v>0</v>
      </c>
      <c r="AM40" s="101">
        <v>6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40">
    <sortCondition ref="A8:A40"/>
    <sortCondition ref="B8:B40"/>
    <sortCondition ref="C8:C4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39" man="1"/>
    <brk id="31" min="1" max="39" man="1"/>
    <brk id="45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14000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14100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14130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14150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14201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14203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14204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14205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14206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14207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14208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14210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14211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14212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14213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14214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14215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14216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14217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14218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14301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14321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14341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14342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14361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14362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14363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14364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14366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14382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14383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14384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14401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14402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2023-01-26T01:03:18Z</dcterms:modified>
</cp:coreProperties>
</file>