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2千葉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水洗化人口等!$A$6:$AD$60</definedName>
    <definedName name="_xlnm.Print_Area" localSheetId="2">し尿集計結果!$A$1:$M$37</definedName>
    <definedName name="_xlnm.Print_Area" localSheetId="1">し尿処理状況!$2:$61</definedName>
    <definedName name="_xlnm.Print_Area" localSheetId="0">水洗化人口等!$2:$61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N25" i="2" s="1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D25" i="2" s="1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D8" i="1"/>
  <c r="T8" i="1" s="1"/>
  <c r="D9" i="1"/>
  <c r="T9" i="1" s="1"/>
  <c r="D10" i="1"/>
  <c r="T10" i="1" s="1"/>
  <c r="D11" i="1"/>
  <c r="T11" i="1" s="1"/>
  <c r="D12" i="1"/>
  <c r="T12" i="1" s="1"/>
  <c r="D13" i="1"/>
  <c r="N13" i="1" s="1"/>
  <c r="D14" i="1"/>
  <c r="T14" i="1" s="1"/>
  <c r="D15" i="1"/>
  <c r="T15" i="1" s="1"/>
  <c r="D16" i="1"/>
  <c r="T16" i="1" s="1"/>
  <c r="D17" i="1"/>
  <c r="T17" i="1" s="1"/>
  <c r="D18" i="1"/>
  <c r="T18" i="1" s="1"/>
  <c r="D19" i="1"/>
  <c r="T19" i="1" s="1"/>
  <c r="D20" i="1"/>
  <c r="T20" i="1" s="1"/>
  <c r="D21" i="1"/>
  <c r="T21" i="1" s="1"/>
  <c r="D22" i="1"/>
  <c r="T22" i="1" s="1"/>
  <c r="D23" i="1"/>
  <c r="T23" i="1" s="1"/>
  <c r="D24" i="1"/>
  <c r="T24" i="1" s="1"/>
  <c r="D25" i="1"/>
  <c r="N25" i="1" s="1"/>
  <c r="D26" i="1"/>
  <c r="T26" i="1" s="1"/>
  <c r="D27" i="1"/>
  <c r="T27" i="1" s="1"/>
  <c r="D28" i="1"/>
  <c r="T28" i="1" s="1"/>
  <c r="D29" i="1"/>
  <c r="T29" i="1" s="1"/>
  <c r="D30" i="1"/>
  <c r="T30" i="1" s="1"/>
  <c r="D31" i="1"/>
  <c r="T31" i="1" s="1"/>
  <c r="D32" i="1"/>
  <c r="T32" i="1" s="1"/>
  <c r="D33" i="1"/>
  <c r="T33" i="1" s="1"/>
  <c r="D34" i="1"/>
  <c r="T34" i="1" s="1"/>
  <c r="D35" i="1"/>
  <c r="T35" i="1" s="1"/>
  <c r="D36" i="1"/>
  <c r="T36" i="1" s="1"/>
  <c r="D37" i="1"/>
  <c r="L37" i="1" s="1"/>
  <c r="D38" i="1"/>
  <c r="T38" i="1" s="1"/>
  <c r="D39" i="1"/>
  <c r="T39" i="1" s="1"/>
  <c r="D40" i="1"/>
  <c r="T40" i="1" s="1"/>
  <c r="D41" i="1"/>
  <c r="T41" i="1" s="1"/>
  <c r="D42" i="1"/>
  <c r="T42" i="1" s="1"/>
  <c r="D43" i="1"/>
  <c r="J43" i="1" s="1"/>
  <c r="D44" i="1"/>
  <c r="T44" i="1" s="1"/>
  <c r="D45" i="1"/>
  <c r="T45" i="1" s="1"/>
  <c r="D46" i="1"/>
  <c r="T46" i="1" s="1"/>
  <c r="D47" i="1"/>
  <c r="T47" i="1" s="1"/>
  <c r="D48" i="1"/>
  <c r="T48" i="1" s="1"/>
  <c r="D49" i="1"/>
  <c r="J49" i="1" s="1"/>
  <c r="D50" i="1"/>
  <c r="T50" i="1" s="1"/>
  <c r="D51" i="1"/>
  <c r="T51" i="1" s="1"/>
  <c r="D52" i="1"/>
  <c r="T52" i="1" s="1"/>
  <c r="D53" i="1"/>
  <c r="T53" i="1" s="1"/>
  <c r="D54" i="1"/>
  <c r="T54" i="1" s="1"/>
  <c r="D55" i="1"/>
  <c r="T55" i="1" s="1"/>
  <c r="D56" i="1"/>
  <c r="T56" i="1" s="1"/>
  <c r="D57" i="1"/>
  <c r="T57" i="1" s="1"/>
  <c r="D58" i="1"/>
  <c r="T58" i="1" s="1"/>
  <c r="D59" i="1"/>
  <c r="T59" i="1" s="1"/>
  <c r="D60" i="1"/>
  <c r="T60" i="1" s="1"/>
  <c r="D61" i="1"/>
  <c r="N61" i="1" s="1"/>
  <c r="F55" i="1" l="1"/>
  <c r="F13" i="1"/>
  <c r="J31" i="1"/>
  <c r="L55" i="1"/>
  <c r="L25" i="1"/>
  <c r="N49" i="1"/>
  <c r="N19" i="1"/>
  <c r="T49" i="1"/>
  <c r="T13" i="1"/>
  <c r="F60" i="1"/>
  <c r="F54" i="1"/>
  <c r="F48" i="1"/>
  <c r="F42" i="1"/>
  <c r="F36" i="1"/>
  <c r="F30" i="1"/>
  <c r="F24" i="1"/>
  <c r="F18" i="1"/>
  <c r="F12" i="1"/>
  <c r="J60" i="1"/>
  <c r="J54" i="1"/>
  <c r="J48" i="1"/>
  <c r="J42" i="1"/>
  <c r="J36" i="1"/>
  <c r="J30" i="1"/>
  <c r="J24" i="1"/>
  <c r="J18" i="1"/>
  <c r="J12" i="1"/>
  <c r="L60" i="1"/>
  <c r="L54" i="1"/>
  <c r="L48" i="1"/>
  <c r="L42" i="1"/>
  <c r="L36" i="1"/>
  <c r="L30" i="1"/>
  <c r="L24" i="1"/>
  <c r="L18" i="1"/>
  <c r="L12" i="1"/>
  <c r="N60" i="1"/>
  <c r="N54" i="1"/>
  <c r="N48" i="1"/>
  <c r="N42" i="1"/>
  <c r="N36" i="1"/>
  <c r="N30" i="1"/>
  <c r="N24" i="1"/>
  <c r="N18" i="1"/>
  <c r="N12" i="1"/>
  <c r="F43" i="1"/>
  <c r="F25" i="1"/>
  <c r="J61" i="1"/>
  <c r="J37" i="1"/>
  <c r="J13" i="1"/>
  <c r="L43" i="1"/>
  <c r="L13" i="1"/>
  <c r="N43" i="1"/>
  <c r="T43" i="1"/>
  <c r="T25" i="1"/>
  <c r="F59" i="1"/>
  <c r="F53" i="1"/>
  <c r="F47" i="1"/>
  <c r="F41" i="1"/>
  <c r="F35" i="1"/>
  <c r="F29" i="1"/>
  <c r="F23" i="1"/>
  <c r="F17" i="1"/>
  <c r="F11" i="1"/>
  <c r="J59" i="1"/>
  <c r="J53" i="1"/>
  <c r="J47" i="1"/>
  <c r="J41" i="1"/>
  <c r="J35" i="1"/>
  <c r="J29" i="1"/>
  <c r="J23" i="1"/>
  <c r="J17" i="1"/>
  <c r="J11" i="1"/>
  <c r="L59" i="1"/>
  <c r="L53" i="1"/>
  <c r="L47" i="1"/>
  <c r="L41" i="1"/>
  <c r="L35" i="1"/>
  <c r="L29" i="1"/>
  <c r="L23" i="1"/>
  <c r="L17" i="1"/>
  <c r="L11" i="1"/>
  <c r="N59" i="1"/>
  <c r="N53" i="1"/>
  <c r="N47" i="1"/>
  <c r="N41" i="1"/>
  <c r="N35" i="1"/>
  <c r="N29" i="1"/>
  <c r="N23" i="1"/>
  <c r="N17" i="1"/>
  <c r="N11" i="1"/>
  <c r="F31" i="1"/>
  <c r="L61" i="1"/>
  <c r="L31" i="1"/>
  <c r="N55" i="1"/>
  <c r="N31" i="1"/>
  <c r="T61" i="1"/>
  <c r="T37" i="1"/>
  <c r="F58" i="1"/>
  <c r="F52" i="1"/>
  <c r="F46" i="1"/>
  <c r="F40" i="1"/>
  <c r="F34" i="1"/>
  <c r="F28" i="1"/>
  <c r="F22" i="1"/>
  <c r="F16" i="1"/>
  <c r="F10" i="1"/>
  <c r="J58" i="1"/>
  <c r="J52" i="1"/>
  <c r="J46" i="1"/>
  <c r="J40" i="1"/>
  <c r="J34" i="1"/>
  <c r="J28" i="1"/>
  <c r="J22" i="1"/>
  <c r="J16" i="1"/>
  <c r="J10" i="1"/>
  <c r="L58" i="1"/>
  <c r="L52" i="1"/>
  <c r="L46" i="1"/>
  <c r="L40" i="1"/>
  <c r="L34" i="1"/>
  <c r="L28" i="1"/>
  <c r="L22" i="1"/>
  <c r="L16" i="1"/>
  <c r="L10" i="1"/>
  <c r="N58" i="1"/>
  <c r="N52" i="1"/>
  <c r="N46" i="1"/>
  <c r="N40" i="1"/>
  <c r="N34" i="1"/>
  <c r="N28" i="1"/>
  <c r="N22" i="1"/>
  <c r="N16" i="1"/>
  <c r="N10" i="1"/>
  <c r="F61" i="1"/>
  <c r="F37" i="1"/>
  <c r="F19" i="1"/>
  <c r="J55" i="1"/>
  <c r="J25" i="1"/>
  <c r="L49" i="1"/>
  <c r="L19" i="1"/>
  <c r="N37" i="1"/>
  <c r="F57" i="1"/>
  <c r="F51" i="1"/>
  <c r="F45" i="1"/>
  <c r="F39" i="1"/>
  <c r="F33" i="1"/>
  <c r="F27" i="1"/>
  <c r="F21" i="1"/>
  <c r="F15" i="1"/>
  <c r="F9" i="1"/>
  <c r="J57" i="1"/>
  <c r="J51" i="1"/>
  <c r="J45" i="1"/>
  <c r="J39" i="1"/>
  <c r="J33" i="1"/>
  <c r="J27" i="1"/>
  <c r="J21" i="1"/>
  <c r="J15" i="1"/>
  <c r="J9" i="1"/>
  <c r="L57" i="1"/>
  <c r="L51" i="1"/>
  <c r="L45" i="1"/>
  <c r="L39" i="1"/>
  <c r="L33" i="1"/>
  <c r="L27" i="1"/>
  <c r="L21" i="1"/>
  <c r="L15" i="1"/>
  <c r="L9" i="1"/>
  <c r="N57" i="1"/>
  <c r="N51" i="1"/>
  <c r="N45" i="1"/>
  <c r="N39" i="1"/>
  <c r="N33" i="1"/>
  <c r="N27" i="1"/>
  <c r="N21" i="1"/>
  <c r="N15" i="1"/>
  <c r="N9" i="1"/>
  <c r="F49" i="1"/>
  <c r="J19" i="1"/>
  <c r="F56" i="1"/>
  <c r="F50" i="1"/>
  <c r="F44" i="1"/>
  <c r="F38" i="1"/>
  <c r="F32" i="1"/>
  <c r="F26" i="1"/>
  <c r="F20" i="1"/>
  <c r="F14" i="1"/>
  <c r="F8" i="1"/>
  <c r="J56" i="1"/>
  <c r="J50" i="1"/>
  <c r="J44" i="1"/>
  <c r="J38" i="1"/>
  <c r="J32" i="1"/>
  <c r="J26" i="1"/>
  <c r="J20" i="1"/>
  <c r="J14" i="1"/>
  <c r="J8" i="1"/>
  <c r="L56" i="1"/>
  <c r="L50" i="1"/>
  <c r="L44" i="1"/>
  <c r="L38" i="1"/>
  <c r="L32" i="1"/>
  <c r="L26" i="1"/>
  <c r="L20" i="1"/>
  <c r="L14" i="1"/>
  <c r="L8" i="1"/>
  <c r="N56" i="1"/>
  <c r="N50" i="1"/>
  <c r="N44" i="1"/>
  <c r="N38" i="1"/>
  <c r="N32" i="1"/>
  <c r="N26" i="1"/>
  <c r="N20" i="1"/>
  <c r="N14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<sst xmlns="http://schemas.openxmlformats.org/spreadsheetml/2006/main" count="980" uniqueCount="370">
  <si>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</si>
  <si>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</si>
  <si>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</si>
  <si>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</si>
  <si>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</si>
  <si>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</si>
  <si>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</si>
  <si>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</si>
  <si>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</si>
  <si>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</si>
  <si>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</si>
  <si>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</si>
  <si>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</si>
  <si>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</si>
  <si>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</si>
  <si>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</si>
  <si>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</si>
  <si>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</si>
  <si>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</si>
  <si>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</si>
  <si>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</si>
  <si>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</si>
  <si>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</si>
  <si>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</si>
  <si>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</si>
  <si>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</si>
  <si>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</si>
  <si>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</si>
  <si>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</si>
  <si>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</si>
  <si>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</si>
  <si>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</si>
  <si>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</si>
  <si>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</si>
  <si>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</si>
  <si>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</si>
  <si>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</si>
  <si>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</si>
  <si>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</si>
  <si>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</si>
  <si>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</si>
  <si>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</si>
  <si>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</si>
  <si>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</si>
  <si>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</si>
  <si>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</si>
  <si>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</si>
  <si>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</si>
  <si>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</si>
  <si>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</si>
  <si>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</si>
  <si>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</si>
  <si>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</si>
  <si>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</si>
  <si>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</si>
  <si>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</si>
  <si>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</si>
  <si>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</si>
  <si>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</si>
  <si>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</si>
  <si>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</si>
  <si>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</si>
  <si>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</si>
  <si>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</si>
  <si>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</si>
  <si>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</si>
  <si>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</si>
  <si>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</si>
  <si>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</si>
  <si>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</si>
  <si>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</si>
  <si>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</si>
  <si>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</si>
  <si>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</si>
  <si>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</si>
  <si>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</si>
  <si>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</si>
  <si>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</si>
  <si>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</si>
  <si>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</si>
  <si>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</si>
  <si>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</si>
  <si>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</si>
  <si>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</si>
  <si>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</si>
  <si>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</si>
  <si>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</si>
  <si>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</si>
  <si>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</si>
  <si>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</si>
  <si>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</si>
  <si>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</si>
  <si>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</si>
  <si>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</si>
  <si>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</si>
  <si>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</si>
  <si>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</si>
  <si>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</si>
  <si>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</si>
  <si>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</si>
  <si>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</si>
  <si>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</si>
  <si>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</si>
  <si>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</si>
  <si>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</si>
  <si>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</si>
  <si>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</si>
  <si>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</si>
  <si>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</si>
  <si>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</si>
  <si>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</si>
  <si>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</si>
  <si>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</si>
  <si>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</si>
  <si>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</si>
  <si>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</si>
  <si>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</si>
  <si>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</si>
  <si>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</si>
  <si>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</si>
  <si>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</si>
  <si>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</si>
  <si>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</si>
  <si>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</si>
  <si>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</si>
  <si>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</si>
  <si>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</si>
  <si>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</si>
  <si>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</si>
  <si>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</si>
  <si>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</si>
  <si>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</si>
  <si>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</si>
  <si>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</si>
  <si>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</si>
  <si>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</si>
  <si>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</si>
  <si>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</si>
  <si>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</si>
  <si>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</si>
  <si>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</si>
  <si>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</si>
  <si>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</si>
  <si>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</si>
  <si>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</si>
  <si>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</si>
  <si>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</si>
  <si>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</si>
  <si>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</si>
  <si>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</si>
  <si>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</si>
  <si>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</si>
  <si>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</si>
  <si>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</si>
  <si>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</si>
  <si>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</si>
  <si>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</si>
  <si>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</si>
  <si>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</si>
  <si>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</si>
  <si>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</si>
  <si>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</si>
  <si>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</si>
  <si>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</si>
  <si>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</si>
  <si>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</si>
  <si>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</si>
  <si>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</si>
  <si>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</si>
  <si>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</si>
  <si>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</si>
  <si>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</si>
  <si>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</si>
  <si>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</si>
  <si>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</si>
  <si>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</si>
  <si>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</si>
  <si>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</si>
  <si>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</si>
  <si>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</si>
  <si>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</si>
  <si>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</si>
  <si>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</si>
  <si>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</si>
  <si>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</si>
  <si>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</si>
  <si>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</si>
  <si>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</si>
  <si>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</si>
  <si>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</si>
  <si>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</si>
  <si>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</si>
  <si>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</si>
  <si>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</si>
  <si>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</si>
  <si>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</si>
  <si>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</si>
  <si>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</si>
  <si>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</si>
  <si>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</si>
  <si>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</si>
  <si>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</si>
  <si>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</si>
  <si>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</si>
  <si>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</si>
  <si>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</si>
  <si>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</si>
  <si>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</si>
  <si>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</si>
  <si>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</si>
  <si>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</si>
  <si>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</si>
  <si>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</si>
  <si>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</si>
  <si>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</si>
  <si>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</si>
  <si>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</si>
  <si>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</si>
  <si>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</si>
  <si>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</si>
  <si>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</si>
  <si>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</si>
  <si>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</si>
  <si>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</si>
  <si>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</si>
  <si>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</si>
  <si>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</si>
  <si>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</si>
  <si>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</si>
  <si>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</si>
  <si>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</si>
  <si>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</si>
  <si>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</si>
  <si>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</si>
  <si>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</si>
  <si>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</si>
  <si>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</si>
  <si>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</si>
  <si>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</si>
  <si>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</si>
  <si>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</si>
  <si>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</si>
  <si>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</si>
  <si>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</si>
  <si>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</si>
  <si>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</si>
  <si>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</si>
  <si>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</si>
  <si>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</si>
  <si>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</si>
  <si>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</si>
  <si>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</si>
  <si>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</si>
  <si>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</si>
  <si>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</si>
  <si>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</si>
  <si>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</si>
  <si>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12000</t>
  </si>
  <si>
    <t>水洗化人口等（令和3年度実績）</t>
    <phoneticPr fontId="3"/>
  </si>
  <si>
    <t>し尿処理の状況（令和3年度実績）</t>
    <phoneticPr fontId="3"/>
  </si>
  <si>
    <t>12100</t>
  </si>
  <si>
    <t>千葉市</t>
  </si>
  <si>
    <t/>
  </si>
  <si>
    <t>○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</si>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</sst>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 x14ac:dyDescent="0.1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 x14ac:dyDescent="0.15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 x14ac:dyDescent="0.15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 x14ac:dyDescent="0.15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 x14ac:dyDescent="0.15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 x14ac:dyDescent="0.15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 x14ac:dyDescent="0.15">
      <c r="A7" s="107" t="s">
        <v>42</v>
      </c>
      <c r="B7" s="127" t="s">
        <v>257</v>
      </c>
      <c r="C7" s="107" t="s">
        <v>199</v>
      </c>
      <c r="D7" s="108">
        <f>+SUM(E7,+I7)</f>
        <v>6315205</v>
      </c>
      <c r="E7" s="108">
        <f>+SUM(G7+H7)</f>
        <v>116233</v>
      </c>
      <c r="F7" s="109">
        <f>IF(D7&gt;0,E7/D7*100,"-")</f>
        <v>1.8405261586916022</v>
      </c>
      <c r="G7" s="108">
        <f>SUM(G$8:G$207)</f>
        <v>115772</v>
      </c>
      <c r="H7" s="108">
        <f>SUM(H$8:H$207)</f>
        <v>461</v>
      </c>
      <c r="I7" s="108">
        <f>+SUM(K7,+M7,O7+P7)</f>
        <v>6198972</v>
      </c>
      <c r="J7" s="109">
        <f>IF(D7&gt;0,I7/D7*100,"-")</f>
        <v>98.159473841308397</v>
      </c>
      <c r="K7" s="108">
        <f>SUM(K$8:K$207)</f>
        <v>4632851</v>
      </c>
      <c r="L7" s="109">
        <f>IF(D7&gt;0,K7/D7*100,"-")</f>
        <v>73.360263047676199</v>
      </c>
      <c r="M7" s="108">
        <f>SUM(M$8:M$207)</f>
        <v>7846</v>
      </c>
      <c r="N7" s="109">
        <f>IF(D7&gt;0,M7/D7*100,"-")</f>
        <v>0.12423983069433217</v>
      </c>
      <c r="O7" s="106">
        <f>SUM(O$8:O$207)</f>
        <v>58305</v>
      </c>
      <c r="P7" s="108">
        <f>SUM(Q7:S7)</f>
        <v>1499970</v>
      </c>
      <c r="Q7" s="108">
        <f>SUM(Q$8:Q$207)</f>
        <v>618397</v>
      </c>
      <c r="R7" s="108">
        <f>SUM(R$8:R$207)</f>
        <v>857813</v>
      </c>
      <c r="S7" s="108">
        <f>SUM(S$8:S$207)</f>
        <v>23760</v>
      </c>
      <c r="T7" s="109">
        <f>IF(D7&gt;0,P7/D7*100,"-")</f>
        <v>23.751723024034849</v>
      </c>
      <c r="U7" s="108">
        <f>SUM(U$8:U$207)</f>
        <v>163751</v>
      </c>
      <c r="V7" s="110">
        <f t="shared" ref="V7:AC7" si="0">COUNTIF(V$8:V$207,"○")</f>
        <v>41</v>
      </c>
      <c r="W7" s="110">
        <f t="shared" si="0"/>
        <v>8</v>
      </c>
      <c r="X7" s="110">
        <f t="shared" si="0"/>
        <v>0</v>
      </c>
      <c r="Y7" s="110">
        <f t="shared" si="0"/>
        <v>5</v>
      </c>
      <c r="Z7" s="110">
        <f t="shared" si="0"/>
        <v>37</v>
      </c>
      <c r="AA7" s="110">
        <f t="shared" si="0"/>
        <v>3</v>
      </c>
      <c r="AB7" s="110">
        <f t="shared" si="0"/>
        <v>1</v>
      </c>
      <c r="AC7" s="110">
        <f t="shared" si="0"/>
        <v>13</v>
      </c>
      <c r="AD7" s="205"/>
      <c r="AE7" s="205"/>
    </row>
    <row r="8" spans="1:31" s="103" customFormat="1" ht="13.5" customHeight="1" x14ac:dyDescent="0.15">
      <c r="A8" s="99" t="s">
        <v>42</v>
      </c>
      <c r="B8" s="100" t="s">
        <v>260</v>
      </c>
      <c r="C8" s="99" t="s">
        <v>261</v>
      </c>
      <c r="D8" s="101">
        <f>+SUM(E8,+I8)</f>
        <v>977762</v>
      </c>
      <c r="E8" s="101">
        <f>+SUM(G8+H8)</f>
        <v>2936</v>
      </c>
      <c r="F8" s="125">
        <f>IF(D8&gt;0,E8/D8*100,"-")</f>
        <v>0.30027757266083155</v>
      </c>
      <c r="G8" s="101">
        <v>2936</v>
      </c>
      <c r="H8" s="101">
        <v>0</v>
      </c>
      <c r="I8" s="101">
        <f>+SUM(K8,+M8,O8+P8)</f>
        <v>974826</v>
      </c>
      <c r="J8" s="102">
        <f>IF(D8&gt;0,I8/D8*100,"-")</f>
        <v>99.699722427339168</v>
      </c>
      <c r="K8" s="101">
        <v>948181</v>
      </c>
      <c r="L8" s="102">
        <f>IF(D8&gt;0,K8/D8*100,"-")</f>
        <v>96.974621635940039</v>
      </c>
      <c r="M8" s="101">
        <v>0</v>
      </c>
      <c r="N8" s="102">
        <f>IF(D8&gt;0,M8/D8*100,"-")</f>
        <v>0</v>
      </c>
      <c r="O8" s="123">
        <v>3835</v>
      </c>
      <c r="P8" s="101">
        <f>SUM(Q8:S8)</f>
        <v>22810</v>
      </c>
      <c r="Q8" s="101">
        <v>12888</v>
      </c>
      <c r="R8" s="101">
        <v>9922</v>
      </c>
      <c r="S8" s="101">
        <v>0</v>
      </c>
      <c r="T8" s="102">
        <f>IF(D8&gt;0,P8/D8*100,"-")</f>
        <v>2.3328785532675642</v>
      </c>
      <c r="U8" s="101">
        <v>28649</v>
      </c>
      <c r="V8" s="99"/>
      <c r="W8" s="99"/>
      <c r="X8" s="99"/>
      <c r="Y8" s="99" t="s">
        <v>263</v>
      </c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 x14ac:dyDescent="0.15">
      <c r="A9" s="99" t="s">
        <v>42</v>
      </c>
      <c r="B9" s="100" t="s">
        <v>264</v>
      </c>
      <c r="C9" s="99" t="s">
        <v>265</v>
      </c>
      <c r="D9" s="101">
        <f>+SUM(E9,+I9)</f>
        <v>57948</v>
      </c>
      <c r="E9" s="101">
        <f>+SUM(G9+H9)</f>
        <v>4901</v>
      </c>
      <c r="F9" s="125">
        <f>IF(D9&gt;0,E9/D9*100,"-")</f>
        <v>8.4575826603161453</v>
      </c>
      <c r="G9" s="101">
        <v>4901</v>
      </c>
      <c r="H9" s="101">
        <v>0</v>
      </c>
      <c r="I9" s="101">
        <f>+SUM(K9,+M9,O9+P9)</f>
        <v>53047</v>
      </c>
      <c r="J9" s="102">
        <f>IF(D9&gt;0,I9/D9*100,"-")</f>
        <v>91.542417339683851</v>
      </c>
      <c r="K9" s="101">
        <v>22296</v>
      </c>
      <c r="L9" s="102">
        <f>IF(D9&gt;0,K9/D9*100,"-")</f>
        <v>38.475874922344175</v>
      </c>
      <c r="M9" s="101">
        <v>2240</v>
      </c>
      <c r="N9" s="102">
        <f>IF(D9&gt;0,M9/D9*100,"-")</f>
        <v>3.8655346172430454</v>
      </c>
      <c r="O9" s="123">
        <v>0</v>
      </c>
      <c r="P9" s="101">
        <f>SUM(Q9:S9)</f>
        <v>28511</v>
      </c>
      <c r="Q9" s="101">
        <v>23491</v>
      </c>
      <c r="R9" s="101">
        <v>5020</v>
      </c>
      <c r="S9" s="101">
        <v>0</v>
      </c>
      <c r="T9" s="102">
        <f>IF(D9&gt;0,P9/D9*100,"-")</f>
        <v>49.20100780009664</v>
      </c>
      <c r="U9" s="101">
        <v>2281</v>
      </c>
      <c r="V9" s="99" t="s">
        <v>263</v>
      </c>
      <c r="W9" s="99"/>
      <c r="X9" s="99"/>
      <c r="Y9" s="99"/>
      <c r="Z9" s="99" t="s">
        <v>263</v>
      </c>
      <c r="AA9" s="99"/>
      <c r="AB9" s="99"/>
      <c r="AC9" s="99"/>
      <c r="AD9" s="206" t="s">
        <v>262</v>
      </c>
      <c r="AE9" s="207"/>
    </row>
    <row r="10" spans="1:31" s="103" customFormat="1" ht="13.5" customHeight="1" x14ac:dyDescent="0.15">
      <c r="A10" s="99" t="s">
        <v>42</v>
      </c>
      <c r="B10" s="100" t="s">
        <v>266</v>
      </c>
      <c r="C10" s="99" t="s">
        <v>267</v>
      </c>
      <c r="D10" s="101">
        <f>+SUM(E10,+I10)</f>
        <v>491411</v>
      </c>
      <c r="E10" s="101">
        <f>+SUM(G10+H10)</f>
        <v>3677</v>
      </c>
      <c r="F10" s="125">
        <f>IF(D10&gt;0,E10/D10*100,"-")</f>
        <v>0.74825349859893253</v>
      </c>
      <c r="G10" s="101">
        <v>3677</v>
      </c>
      <c r="H10" s="101">
        <v>0</v>
      </c>
      <c r="I10" s="101">
        <f>+SUM(K10,+M10,O10+P10)</f>
        <v>487734</v>
      </c>
      <c r="J10" s="102">
        <f>IF(D10&gt;0,I10/D10*100,"-")</f>
        <v>99.251746501401072</v>
      </c>
      <c r="K10" s="101">
        <v>348150</v>
      </c>
      <c r="L10" s="102">
        <f>IF(D10&gt;0,K10/D10*100,"-")</f>
        <v>70.847009936692501</v>
      </c>
      <c r="M10" s="101">
        <v>0</v>
      </c>
      <c r="N10" s="102">
        <f>IF(D10&gt;0,M10/D10*100,"-")</f>
        <v>0</v>
      </c>
      <c r="O10" s="123">
        <v>0</v>
      </c>
      <c r="P10" s="101">
        <f>SUM(Q10:S10)</f>
        <v>139584</v>
      </c>
      <c r="Q10" s="101">
        <v>79589</v>
      </c>
      <c r="R10" s="101">
        <v>59995</v>
      </c>
      <c r="S10" s="101">
        <v>0</v>
      </c>
      <c r="T10" s="102">
        <f>IF(D10&gt;0,P10/D10*100,"-")</f>
        <v>28.404736564708564</v>
      </c>
      <c r="U10" s="101">
        <v>16765</v>
      </c>
      <c r="V10" s="99"/>
      <c r="W10" s="99" t="s">
        <v>263</v>
      </c>
      <c r="X10" s="99"/>
      <c r="Y10" s="99"/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 x14ac:dyDescent="0.15">
      <c r="A11" s="99" t="s">
        <v>42</v>
      </c>
      <c r="B11" s="100" t="s">
        <v>268</v>
      </c>
      <c r="C11" s="99" t="s">
        <v>269</v>
      </c>
      <c r="D11" s="101">
        <f>+SUM(E11,+I11)</f>
        <v>645892</v>
      </c>
      <c r="E11" s="101">
        <f>+SUM(G11+H11)</f>
        <v>1761</v>
      </c>
      <c r="F11" s="125">
        <f>IF(D11&gt;0,E11/D11*100,"-")</f>
        <v>0.27264620091284614</v>
      </c>
      <c r="G11" s="101">
        <v>1761</v>
      </c>
      <c r="H11" s="101">
        <v>0</v>
      </c>
      <c r="I11" s="101">
        <f>+SUM(K11,+M11,O11+P11)</f>
        <v>644131</v>
      </c>
      <c r="J11" s="102">
        <f>IF(D11&gt;0,I11/D11*100,"-")</f>
        <v>99.727353799087155</v>
      </c>
      <c r="K11" s="101">
        <v>552696</v>
      </c>
      <c r="L11" s="102">
        <f>IF(D11&gt;0,K11/D11*100,"-")</f>
        <v>85.570962328067239</v>
      </c>
      <c r="M11" s="101">
        <v>0</v>
      </c>
      <c r="N11" s="102">
        <f>IF(D11&gt;0,M11/D11*100,"-")</f>
        <v>0</v>
      </c>
      <c r="O11" s="123">
        <v>0</v>
      </c>
      <c r="P11" s="101">
        <f>SUM(Q11:S11)</f>
        <v>91435</v>
      </c>
      <c r="Q11" s="101">
        <v>23746</v>
      </c>
      <c r="R11" s="101">
        <v>67689</v>
      </c>
      <c r="S11" s="101">
        <v>0</v>
      </c>
      <c r="T11" s="102">
        <f>IF(D11&gt;0,P11/D11*100,"-")</f>
        <v>14.156391471019921</v>
      </c>
      <c r="U11" s="101">
        <v>18660</v>
      </c>
      <c r="V11" s="99" t="s">
        <v>263</v>
      </c>
      <c r="W11" s="99"/>
      <c r="X11" s="99"/>
      <c r="Y11" s="99"/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 x14ac:dyDescent="0.15">
      <c r="A12" s="99" t="s">
        <v>42</v>
      </c>
      <c r="B12" s="100" t="s">
        <v>270</v>
      </c>
      <c r="C12" s="99" t="s">
        <v>271</v>
      </c>
      <c r="D12" s="101">
        <f>+SUM(E12,+I12)</f>
        <v>45367</v>
      </c>
      <c r="E12" s="101">
        <f>+SUM(G12+H12)</f>
        <v>4755</v>
      </c>
      <c r="F12" s="125">
        <f>IF(D12&gt;0,E12/D12*100,"-")</f>
        <v>10.48118676571076</v>
      </c>
      <c r="G12" s="101">
        <v>4755</v>
      </c>
      <c r="H12" s="101">
        <v>0</v>
      </c>
      <c r="I12" s="101">
        <f>+SUM(K12,+M12,O12+P12)</f>
        <v>40612</v>
      </c>
      <c r="J12" s="102">
        <f>IF(D12&gt;0,I12/D12*100,"-")</f>
        <v>89.51881323428924</v>
      </c>
      <c r="K12" s="101">
        <v>5500</v>
      </c>
      <c r="L12" s="102">
        <f>IF(D12&gt;0,K12/D12*100,"-")</f>
        <v>12.123349571274273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35112</v>
      </c>
      <c r="Q12" s="101">
        <v>0</v>
      </c>
      <c r="R12" s="101">
        <v>16297</v>
      </c>
      <c r="S12" s="101">
        <v>18815</v>
      </c>
      <c r="T12" s="102">
        <f>IF(D12&gt;0,P12/D12*100,"-")</f>
        <v>77.395463663014965</v>
      </c>
      <c r="U12" s="101">
        <v>431</v>
      </c>
      <c r="V12" s="99"/>
      <c r="W12" s="99"/>
      <c r="X12" s="99"/>
      <c r="Y12" s="99" t="s">
        <v>263</v>
      </c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 x14ac:dyDescent="0.15">
      <c r="A13" s="99" t="s">
        <v>42</v>
      </c>
      <c r="B13" s="100" t="s">
        <v>272</v>
      </c>
      <c r="C13" s="99" t="s">
        <v>273</v>
      </c>
      <c r="D13" s="101">
        <f>+SUM(E13,+I13)</f>
        <v>136141</v>
      </c>
      <c r="E13" s="101">
        <f>+SUM(G13+H13)</f>
        <v>3907</v>
      </c>
      <c r="F13" s="125">
        <f>IF(D13&gt;0,E13/D13*100,"-")</f>
        <v>2.8698187908124666</v>
      </c>
      <c r="G13" s="101">
        <v>3907</v>
      </c>
      <c r="H13" s="101">
        <v>0</v>
      </c>
      <c r="I13" s="101">
        <f>+SUM(K13,+M13,O13+P13)</f>
        <v>132234</v>
      </c>
      <c r="J13" s="102">
        <f>IF(D13&gt;0,I13/D13*100,"-")</f>
        <v>97.130181209187541</v>
      </c>
      <c r="K13" s="101">
        <v>75934</v>
      </c>
      <c r="L13" s="102">
        <f>IF(D13&gt;0,K13/D13*100,"-")</f>
        <v>55.775996944344463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56300</v>
      </c>
      <c r="Q13" s="101">
        <v>20951</v>
      </c>
      <c r="R13" s="101">
        <v>35349</v>
      </c>
      <c r="S13" s="101">
        <v>0</v>
      </c>
      <c r="T13" s="102">
        <f>IF(D13&gt;0,P13/D13*100,"-")</f>
        <v>41.35418426484307</v>
      </c>
      <c r="U13" s="101">
        <v>2672</v>
      </c>
      <c r="V13" s="99" t="s">
        <v>263</v>
      </c>
      <c r="W13" s="99"/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 x14ac:dyDescent="0.15">
      <c r="A14" s="99" t="s">
        <v>42</v>
      </c>
      <c r="B14" s="100" t="s">
        <v>274</v>
      </c>
      <c r="C14" s="99" t="s">
        <v>275</v>
      </c>
      <c r="D14" s="101">
        <f>+SUM(E14,+I14)</f>
        <v>497614</v>
      </c>
      <c r="E14" s="101">
        <f>+SUM(G14+H14)</f>
        <v>1658</v>
      </c>
      <c r="F14" s="125">
        <f>IF(D14&gt;0,E14/D14*100,"-")</f>
        <v>0.33318998259695265</v>
      </c>
      <c r="G14" s="101">
        <v>1658</v>
      </c>
      <c r="H14" s="101">
        <v>0</v>
      </c>
      <c r="I14" s="101">
        <f>+SUM(K14,+M14,O14+P14)</f>
        <v>495956</v>
      </c>
      <c r="J14" s="102">
        <f>IF(D14&gt;0,I14/D14*100,"-")</f>
        <v>99.666810017403051</v>
      </c>
      <c r="K14" s="101">
        <v>419727</v>
      </c>
      <c r="L14" s="102">
        <f>IF(D14&gt;0,K14/D14*100,"-")</f>
        <v>84.347908218016372</v>
      </c>
      <c r="M14" s="101">
        <v>0</v>
      </c>
      <c r="N14" s="102">
        <f>IF(D14&gt;0,M14/D14*100,"-")</f>
        <v>0</v>
      </c>
      <c r="O14" s="123">
        <v>0</v>
      </c>
      <c r="P14" s="101">
        <f>SUM(Q14:S14)</f>
        <v>76229</v>
      </c>
      <c r="Q14" s="101">
        <v>19758</v>
      </c>
      <c r="R14" s="101">
        <v>56471</v>
      </c>
      <c r="S14" s="101">
        <v>0</v>
      </c>
      <c r="T14" s="102">
        <f>IF(D14&gt;0,P14/D14*100,"-")</f>
        <v>15.318901799386673</v>
      </c>
      <c r="U14" s="101">
        <v>16752</v>
      </c>
      <c r="V14" s="99"/>
      <c r="W14" s="99" t="s">
        <v>263</v>
      </c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 x14ac:dyDescent="0.15">
      <c r="A15" s="99" t="s">
        <v>42</v>
      </c>
      <c r="B15" s="100" t="s">
        <v>276</v>
      </c>
      <c r="C15" s="99" t="s">
        <v>277</v>
      </c>
      <c r="D15" s="101">
        <f>+SUM(E15,+I15)</f>
        <v>153916</v>
      </c>
      <c r="E15" s="101">
        <f>+SUM(G15+H15)</f>
        <v>5127</v>
      </c>
      <c r="F15" s="125">
        <f>IF(D15&gt;0,E15/D15*100,"-")</f>
        <v>3.3310377088801681</v>
      </c>
      <c r="G15" s="101">
        <v>5127</v>
      </c>
      <c r="H15" s="101">
        <v>0</v>
      </c>
      <c r="I15" s="101">
        <f>+SUM(K15,+M15,O15+P15)</f>
        <v>148789</v>
      </c>
      <c r="J15" s="102">
        <f>IF(D15&gt;0,I15/D15*100,"-")</f>
        <v>96.668962291119826</v>
      </c>
      <c r="K15" s="101">
        <v>100133</v>
      </c>
      <c r="L15" s="102">
        <f>IF(D15&gt;0,K15/D15*100,"-")</f>
        <v>65.056914160970919</v>
      </c>
      <c r="M15" s="101">
        <v>0</v>
      </c>
      <c r="N15" s="102">
        <f>IF(D15&gt;0,M15/D15*100,"-")</f>
        <v>0</v>
      </c>
      <c r="O15" s="123">
        <v>0</v>
      </c>
      <c r="P15" s="101">
        <f>SUM(Q15:S15)</f>
        <v>48656</v>
      </c>
      <c r="Q15" s="101">
        <v>28173</v>
      </c>
      <c r="R15" s="101">
        <v>20483</v>
      </c>
      <c r="S15" s="101">
        <v>0</v>
      </c>
      <c r="T15" s="102">
        <f>IF(D15&gt;0,P15/D15*100,"-")</f>
        <v>31.612048130148914</v>
      </c>
      <c r="U15" s="101">
        <v>3815</v>
      </c>
      <c r="V15" s="99" t="s">
        <v>263</v>
      </c>
      <c r="W15" s="99"/>
      <c r="X15" s="99"/>
      <c r="Y15" s="99"/>
      <c r="Z15" s="99"/>
      <c r="AA15" s="99"/>
      <c r="AB15" s="99" t="s">
        <v>263</v>
      </c>
      <c r="AC15" s="99"/>
      <c r="AD15" s="206" t="s">
        <v>262</v>
      </c>
      <c r="AE15" s="207"/>
    </row>
    <row r="16" spans="1:31" s="103" customFormat="1" ht="13.5" customHeight="1" x14ac:dyDescent="0.15">
      <c r="A16" s="99" t="s">
        <v>42</v>
      </c>
      <c r="B16" s="100" t="s">
        <v>278</v>
      </c>
      <c r="C16" s="99" t="s">
        <v>279</v>
      </c>
      <c r="D16" s="101">
        <f>+SUM(E16,+I16)</f>
        <v>87913</v>
      </c>
      <c r="E16" s="101">
        <f>+SUM(G16+H16)</f>
        <v>3571</v>
      </c>
      <c r="F16" s="125">
        <f>IF(D16&gt;0,E16/D16*100,"-")</f>
        <v>4.0619703570575458</v>
      </c>
      <c r="G16" s="101">
        <v>3571</v>
      </c>
      <c r="H16" s="101">
        <v>0</v>
      </c>
      <c r="I16" s="101">
        <f>+SUM(K16,+M16,O16+P16)</f>
        <v>84342</v>
      </c>
      <c r="J16" s="102">
        <f>IF(D16&gt;0,I16/D16*100,"-")</f>
        <v>95.938029642942453</v>
      </c>
      <c r="K16" s="101">
        <v>30338</v>
      </c>
      <c r="L16" s="102">
        <f>IF(D16&gt;0,K16/D16*100,"-")</f>
        <v>34.50911696791146</v>
      </c>
      <c r="M16" s="101">
        <v>0</v>
      </c>
      <c r="N16" s="102">
        <f>IF(D16&gt;0,M16/D16*100,"-")</f>
        <v>0</v>
      </c>
      <c r="O16" s="123">
        <v>6766</v>
      </c>
      <c r="P16" s="101">
        <f>SUM(Q16:S16)</f>
        <v>47238</v>
      </c>
      <c r="Q16" s="101">
        <v>20435</v>
      </c>
      <c r="R16" s="101">
        <v>26803</v>
      </c>
      <c r="S16" s="101">
        <v>0</v>
      </c>
      <c r="T16" s="102">
        <f>IF(D16&gt;0,P16/D16*100,"-")</f>
        <v>53.732667523574442</v>
      </c>
      <c r="U16" s="101">
        <v>1365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 x14ac:dyDescent="0.15">
      <c r="A17" s="99" t="s">
        <v>42</v>
      </c>
      <c r="B17" s="100" t="s">
        <v>280</v>
      </c>
      <c r="C17" s="99" t="s">
        <v>281</v>
      </c>
      <c r="D17" s="101">
        <f>+SUM(E17,+I17)</f>
        <v>130688</v>
      </c>
      <c r="E17" s="101">
        <f>+SUM(G17+H17)</f>
        <v>1691</v>
      </c>
      <c r="F17" s="125">
        <f>IF(D17&gt;0,E17/D17*100,"-")</f>
        <v>1.2939214005876591</v>
      </c>
      <c r="G17" s="101">
        <v>1691</v>
      </c>
      <c r="H17" s="101">
        <v>0</v>
      </c>
      <c r="I17" s="101">
        <f>+SUM(K17,+M17,O17+P17)</f>
        <v>128997</v>
      </c>
      <c r="J17" s="102">
        <f>IF(D17&gt;0,I17/D17*100,"-")</f>
        <v>98.706078599412336</v>
      </c>
      <c r="K17" s="101">
        <v>98106</v>
      </c>
      <c r="L17" s="102">
        <f>IF(D17&gt;0,K17/D17*100,"-")</f>
        <v>75.068866307541626</v>
      </c>
      <c r="M17" s="101">
        <v>0</v>
      </c>
      <c r="N17" s="102">
        <f>IF(D17&gt;0,M17/D17*100,"-")</f>
        <v>0</v>
      </c>
      <c r="O17" s="123">
        <v>1655</v>
      </c>
      <c r="P17" s="101">
        <f>SUM(Q17:S17)</f>
        <v>29236</v>
      </c>
      <c r="Q17" s="101">
        <v>9168</v>
      </c>
      <c r="R17" s="101">
        <v>18102</v>
      </c>
      <c r="S17" s="101">
        <v>1966</v>
      </c>
      <c r="T17" s="102">
        <f>IF(D17&gt;0,P17/D17*100,"-")</f>
        <v>22.370837414299707</v>
      </c>
      <c r="U17" s="101">
        <v>5722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 x14ac:dyDescent="0.15">
      <c r="A18" s="99" t="s">
        <v>42</v>
      </c>
      <c r="B18" s="100" t="s">
        <v>282</v>
      </c>
      <c r="C18" s="99" t="s">
        <v>283</v>
      </c>
      <c r="D18" s="101">
        <f>+SUM(E18,+I18)</f>
        <v>172478</v>
      </c>
      <c r="E18" s="101">
        <f>+SUM(G18+H18)</f>
        <v>1171</v>
      </c>
      <c r="F18" s="125">
        <f>IF(D18&gt;0,E18/D18*100,"-")</f>
        <v>0.67892716752281457</v>
      </c>
      <c r="G18" s="101">
        <v>1171</v>
      </c>
      <c r="H18" s="101">
        <v>0</v>
      </c>
      <c r="I18" s="101">
        <f>+SUM(K18,+M18,O18+P18)</f>
        <v>171307</v>
      </c>
      <c r="J18" s="102">
        <f>IF(D18&gt;0,I18/D18*100,"-")</f>
        <v>99.321072832477185</v>
      </c>
      <c r="K18" s="101">
        <v>157557</v>
      </c>
      <c r="L18" s="102">
        <f>IF(D18&gt;0,K18/D18*100,"-")</f>
        <v>91.349041616901857</v>
      </c>
      <c r="M18" s="101">
        <v>0</v>
      </c>
      <c r="N18" s="102">
        <f>IF(D18&gt;0,M18/D18*100,"-")</f>
        <v>0</v>
      </c>
      <c r="O18" s="123">
        <v>223</v>
      </c>
      <c r="P18" s="101">
        <f>SUM(Q18:S18)</f>
        <v>13527</v>
      </c>
      <c r="Q18" s="101">
        <v>6110</v>
      </c>
      <c r="R18" s="101">
        <v>7417</v>
      </c>
      <c r="S18" s="101">
        <v>0</v>
      </c>
      <c r="T18" s="102">
        <f>IF(D18&gt;0,P18/D18*100,"-")</f>
        <v>7.8427393638608986</v>
      </c>
      <c r="U18" s="101">
        <v>3699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 x14ac:dyDescent="0.15">
      <c r="A19" s="99" t="s">
        <v>42</v>
      </c>
      <c r="B19" s="100" t="s">
        <v>284</v>
      </c>
      <c r="C19" s="99" t="s">
        <v>285</v>
      </c>
      <c r="D19" s="101">
        <f>+SUM(E19,+I19)</f>
        <v>57555</v>
      </c>
      <c r="E19" s="101">
        <f>+SUM(G19+H19)</f>
        <v>2553</v>
      </c>
      <c r="F19" s="125">
        <f>IF(D19&gt;0,E19/D19*100,"-")</f>
        <v>4.4357571019025279</v>
      </c>
      <c r="G19" s="101">
        <v>2553</v>
      </c>
      <c r="H19" s="101">
        <v>0</v>
      </c>
      <c r="I19" s="101">
        <f>+SUM(K19,+M19,O19+P19)</f>
        <v>55002</v>
      </c>
      <c r="J19" s="102">
        <f>IF(D19&gt;0,I19/D19*100,"-")</f>
        <v>95.564242898097476</v>
      </c>
      <c r="K19" s="101">
        <v>22076</v>
      </c>
      <c r="L19" s="102">
        <f>IF(D19&gt;0,K19/D19*100,"-")</f>
        <v>38.356354791069414</v>
      </c>
      <c r="M19" s="101">
        <v>0</v>
      </c>
      <c r="N19" s="102">
        <f>IF(D19&gt;0,M19/D19*100,"-")</f>
        <v>0</v>
      </c>
      <c r="O19" s="123">
        <v>3307</v>
      </c>
      <c r="P19" s="101">
        <f>SUM(Q19:S19)</f>
        <v>29619</v>
      </c>
      <c r="Q19" s="101">
        <v>11288</v>
      </c>
      <c r="R19" s="101">
        <v>18331</v>
      </c>
      <c r="S19" s="101">
        <v>0</v>
      </c>
      <c r="T19" s="102">
        <f>IF(D19&gt;0,P19/D19*100,"-")</f>
        <v>51.462079749804538</v>
      </c>
      <c r="U19" s="101">
        <v>1637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 x14ac:dyDescent="0.15">
      <c r="A20" s="99" t="s">
        <v>42</v>
      </c>
      <c r="B20" s="100" t="s">
        <v>286</v>
      </c>
      <c r="C20" s="99" t="s">
        <v>287</v>
      </c>
      <c r="D20" s="101">
        <f>+SUM(E20,+I20)</f>
        <v>64156</v>
      </c>
      <c r="E20" s="101">
        <f>+SUM(G20+H20)</f>
        <v>5286</v>
      </c>
      <c r="F20" s="125">
        <f>IF(D20&gt;0,E20/D20*100,"-")</f>
        <v>8.2392917264168588</v>
      </c>
      <c r="G20" s="101">
        <v>5286</v>
      </c>
      <c r="H20" s="101">
        <v>0</v>
      </c>
      <c r="I20" s="101">
        <f>+SUM(K20,+M20,O20+P20)</f>
        <v>58870</v>
      </c>
      <c r="J20" s="102">
        <f>IF(D20&gt;0,I20/D20*100,"-")</f>
        <v>91.760708273583134</v>
      </c>
      <c r="K20" s="101">
        <v>4731</v>
      </c>
      <c r="L20" s="102">
        <f>IF(D20&gt;0,K20/D20*100,"-")</f>
        <v>7.3742128561631022</v>
      </c>
      <c r="M20" s="101">
        <v>0</v>
      </c>
      <c r="N20" s="102">
        <f>IF(D20&gt;0,M20/D20*100,"-")</f>
        <v>0</v>
      </c>
      <c r="O20" s="123">
        <v>1394</v>
      </c>
      <c r="P20" s="101">
        <f>SUM(Q20:S20)</f>
        <v>52745</v>
      </c>
      <c r="Q20" s="101">
        <v>22046</v>
      </c>
      <c r="R20" s="101">
        <v>30699</v>
      </c>
      <c r="S20" s="101">
        <v>0</v>
      </c>
      <c r="T20" s="102">
        <f>IF(D20&gt;0,P20/D20*100,"-")</f>
        <v>82.213666687449333</v>
      </c>
      <c r="U20" s="101">
        <v>1520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 x14ac:dyDescent="0.15">
      <c r="A21" s="99" t="s">
        <v>42</v>
      </c>
      <c r="B21" s="100" t="s">
        <v>288</v>
      </c>
      <c r="C21" s="99" t="s">
        <v>289</v>
      </c>
      <c r="D21" s="101">
        <f>+SUM(E21,+I21)</f>
        <v>175672</v>
      </c>
      <c r="E21" s="101">
        <f>+SUM(G21+H21)</f>
        <v>255</v>
      </c>
      <c r="F21" s="125">
        <f>IF(D21&gt;0,E21/D21*100,"-")</f>
        <v>0.145156883282481</v>
      </c>
      <c r="G21" s="101">
        <v>255</v>
      </c>
      <c r="H21" s="101">
        <v>0</v>
      </c>
      <c r="I21" s="101">
        <f>+SUM(K21,+M21,O21+P21)</f>
        <v>175417</v>
      </c>
      <c r="J21" s="102">
        <f>IF(D21&gt;0,I21/D21*100,"-")</f>
        <v>99.854843116717518</v>
      </c>
      <c r="K21" s="101">
        <v>164410</v>
      </c>
      <c r="L21" s="102">
        <f>IF(D21&gt;0,K21/D21*100,"-")</f>
        <v>93.589188943030194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11007</v>
      </c>
      <c r="Q21" s="101">
        <v>4653</v>
      </c>
      <c r="R21" s="101">
        <v>4710</v>
      </c>
      <c r="S21" s="101">
        <v>1644</v>
      </c>
      <c r="T21" s="102">
        <f>IF(D21&gt;0,P21/D21*100,"-")</f>
        <v>6.2656541736873264</v>
      </c>
      <c r="U21" s="101">
        <v>4435</v>
      </c>
      <c r="V21" s="99"/>
      <c r="W21" s="99" t="s">
        <v>263</v>
      </c>
      <c r="X21" s="99"/>
      <c r="Y21" s="99"/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 x14ac:dyDescent="0.15">
      <c r="A22" s="99" t="s">
        <v>42</v>
      </c>
      <c r="B22" s="100" t="s">
        <v>290</v>
      </c>
      <c r="C22" s="99" t="s">
        <v>291</v>
      </c>
      <c r="D22" s="101">
        <f>+SUM(E22,+I22)</f>
        <v>430825</v>
      </c>
      <c r="E22" s="101">
        <f>+SUM(G22+H22)</f>
        <v>3247</v>
      </c>
      <c r="F22" s="125">
        <f>IF(D22&gt;0,E22/D22*100,"-")</f>
        <v>0.75367028375790635</v>
      </c>
      <c r="G22" s="101">
        <v>3247</v>
      </c>
      <c r="H22" s="101">
        <v>0</v>
      </c>
      <c r="I22" s="101">
        <f>+SUM(K22,+M22,O22+P22)</f>
        <v>427578</v>
      </c>
      <c r="J22" s="102">
        <f>IF(D22&gt;0,I22/D22*100,"-")</f>
        <v>99.246329716242101</v>
      </c>
      <c r="K22" s="101">
        <v>355847</v>
      </c>
      <c r="L22" s="102">
        <f>IF(D22&gt;0,K22/D22*100,"-")</f>
        <v>82.596645969941392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71731</v>
      </c>
      <c r="Q22" s="101">
        <v>34285</v>
      </c>
      <c r="R22" s="101">
        <v>37446</v>
      </c>
      <c r="S22" s="101">
        <v>0</v>
      </c>
      <c r="T22" s="102">
        <f>IF(D22&gt;0,P22/D22*100,"-")</f>
        <v>16.649683746300703</v>
      </c>
      <c r="U22" s="101">
        <v>9698</v>
      </c>
      <c r="V22" s="99"/>
      <c r="W22" s="99" t="s">
        <v>263</v>
      </c>
      <c r="X22" s="99"/>
      <c r="Y22" s="99"/>
      <c r="Z22" s="99"/>
      <c r="AA22" s="99"/>
      <c r="AB22" s="99"/>
      <c r="AC22" s="99" t="s">
        <v>263</v>
      </c>
      <c r="AD22" s="206" t="s">
        <v>262</v>
      </c>
      <c r="AE22" s="207"/>
    </row>
    <row r="23" spans="1:31" s="103" customFormat="1" ht="13.5" customHeight="1" x14ac:dyDescent="0.15">
      <c r="A23" s="99" t="s">
        <v>42</v>
      </c>
      <c r="B23" s="100" t="s">
        <v>292</v>
      </c>
      <c r="C23" s="99" t="s">
        <v>293</v>
      </c>
      <c r="D23" s="101">
        <f>+SUM(E23,+I23)</f>
        <v>16490</v>
      </c>
      <c r="E23" s="101">
        <f>+SUM(G23+H23)</f>
        <v>1621</v>
      </c>
      <c r="F23" s="125">
        <f>IF(D23&gt;0,E23/D23*100,"-")</f>
        <v>9.8302001212856283</v>
      </c>
      <c r="G23" s="101">
        <v>1290</v>
      </c>
      <c r="H23" s="101">
        <v>331</v>
      </c>
      <c r="I23" s="101">
        <f>+SUM(K23,+M23,O23+P23)</f>
        <v>14869</v>
      </c>
      <c r="J23" s="102">
        <f>IF(D23&gt;0,I23/D23*100,"-")</f>
        <v>90.169799878714372</v>
      </c>
      <c r="K23" s="101">
        <v>0</v>
      </c>
      <c r="L23" s="102">
        <f>IF(D23&gt;0,K23/D23*100,"-")</f>
        <v>0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14869</v>
      </c>
      <c r="Q23" s="101">
        <v>6635</v>
      </c>
      <c r="R23" s="101">
        <v>8234</v>
      </c>
      <c r="S23" s="101">
        <v>0</v>
      </c>
      <c r="T23" s="102">
        <f>IF(D23&gt;0,P23/D23*100,"-")</f>
        <v>90.169799878714372</v>
      </c>
      <c r="U23" s="101">
        <v>175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 x14ac:dyDescent="0.15">
      <c r="A24" s="99" t="s">
        <v>42</v>
      </c>
      <c r="B24" s="100" t="s">
        <v>294</v>
      </c>
      <c r="C24" s="99" t="s">
        <v>295</v>
      </c>
      <c r="D24" s="101">
        <f>+SUM(E24,+I24)</f>
        <v>272574</v>
      </c>
      <c r="E24" s="101">
        <f>+SUM(G24+H24)</f>
        <v>6046</v>
      </c>
      <c r="F24" s="125">
        <f>IF(D24&gt;0,E24/D24*100,"-")</f>
        <v>2.2181132463110935</v>
      </c>
      <c r="G24" s="101">
        <v>6046</v>
      </c>
      <c r="H24" s="101">
        <v>0</v>
      </c>
      <c r="I24" s="101">
        <f>+SUM(K24,+M24,O24+P24)</f>
        <v>266528</v>
      </c>
      <c r="J24" s="102">
        <f>IF(D24&gt;0,I24/D24*100,"-")</f>
        <v>97.781886753688909</v>
      </c>
      <c r="K24" s="101">
        <v>169622</v>
      </c>
      <c r="L24" s="102">
        <f>IF(D24&gt;0,K24/D24*100,"-")</f>
        <v>62.229706428346063</v>
      </c>
      <c r="M24" s="101">
        <v>0</v>
      </c>
      <c r="N24" s="102">
        <f>IF(D24&gt;0,M24/D24*100,"-")</f>
        <v>0</v>
      </c>
      <c r="O24" s="123">
        <v>401</v>
      </c>
      <c r="P24" s="101">
        <f>SUM(Q24:S24)</f>
        <v>96505</v>
      </c>
      <c r="Q24" s="101">
        <v>50666</v>
      </c>
      <c r="R24" s="101">
        <v>45839</v>
      </c>
      <c r="S24" s="101">
        <v>0</v>
      </c>
      <c r="T24" s="102">
        <f>IF(D24&gt;0,P24/D24*100,"-")</f>
        <v>35.405064312810467</v>
      </c>
      <c r="U24" s="101">
        <v>6158</v>
      </c>
      <c r="V24" s="99"/>
      <c r="W24" s="99"/>
      <c r="X24" s="99"/>
      <c r="Y24" s="99" t="s">
        <v>263</v>
      </c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 x14ac:dyDescent="0.15">
      <c r="A25" s="99" t="s">
        <v>42</v>
      </c>
      <c r="B25" s="100" t="s">
        <v>296</v>
      </c>
      <c r="C25" s="99" t="s">
        <v>297</v>
      </c>
      <c r="D25" s="101">
        <f>+SUM(E25,+I25)</f>
        <v>203029</v>
      </c>
      <c r="E25" s="101">
        <f>+SUM(G25+H25)</f>
        <v>1310</v>
      </c>
      <c r="F25" s="125">
        <f>IF(D25&gt;0,E25/D25*100,"-")</f>
        <v>0.64522802161267601</v>
      </c>
      <c r="G25" s="101">
        <v>1310</v>
      </c>
      <c r="H25" s="101">
        <v>0</v>
      </c>
      <c r="I25" s="101">
        <f>+SUM(K25,+M25,O25+P25)</f>
        <v>201719</v>
      </c>
      <c r="J25" s="102">
        <f>IF(D25&gt;0,I25/D25*100,"-")</f>
        <v>99.354771978387319</v>
      </c>
      <c r="K25" s="101">
        <v>174806</v>
      </c>
      <c r="L25" s="102">
        <f>IF(D25&gt;0,K25/D25*100,"-")</f>
        <v>86.099030187805681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26913</v>
      </c>
      <c r="Q25" s="101">
        <v>2386</v>
      </c>
      <c r="R25" s="101">
        <v>24527</v>
      </c>
      <c r="S25" s="101">
        <v>0</v>
      </c>
      <c r="T25" s="102">
        <f>IF(D25&gt;0,P25/D25*100,"-")</f>
        <v>13.25574179058164</v>
      </c>
      <c r="U25" s="101">
        <v>3129</v>
      </c>
      <c r="V25" s="99"/>
      <c r="W25" s="99" t="s">
        <v>263</v>
      </c>
      <c r="X25" s="99"/>
      <c r="Y25" s="99"/>
      <c r="Z25" s="99" t="s">
        <v>263</v>
      </c>
      <c r="AA25" s="99"/>
      <c r="AB25" s="99"/>
      <c r="AC25" s="99"/>
      <c r="AD25" s="206" t="s">
        <v>262</v>
      </c>
      <c r="AE25" s="207"/>
    </row>
    <row r="26" spans="1:31" s="103" customFormat="1" ht="13.5" customHeight="1" x14ac:dyDescent="0.15">
      <c r="A26" s="99" t="s">
        <v>42</v>
      </c>
      <c r="B26" s="100" t="s">
        <v>298</v>
      </c>
      <c r="C26" s="99" t="s">
        <v>299</v>
      </c>
      <c r="D26" s="101">
        <f>+SUM(E26,+I26)</f>
        <v>203031</v>
      </c>
      <c r="E26" s="101">
        <f>+SUM(G26+H26)</f>
        <v>476</v>
      </c>
      <c r="F26" s="125">
        <f>IF(D26&gt;0,E26/D26*100,"-")</f>
        <v>0.23444695637611987</v>
      </c>
      <c r="G26" s="101">
        <v>476</v>
      </c>
      <c r="H26" s="101">
        <v>0</v>
      </c>
      <c r="I26" s="101">
        <f>+SUM(K26,+M26,O26+P26)</f>
        <v>202555</v>
      </c>
      <c r="J26" s="102">
        <f>IF(D26&gt;0,I26/D26*100,"-")</f>
        <v>99.765553043623882</v>
      </c>
      <c r="K26" s="101">
        <v>186354</v>
      </c>
      <c r="L26" s="102">
        <f>IF(D26&gt;0,K26/D26*100,"-")</f>
        <v>91.785983421250933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16201</v>
      </c>
      <c r="Q26" s="101">
        <v>4968</v>
      </c>
      <c r="R26" s="101">
        <v>11233</v>
      </c>
      <c r="S26" s="101">
        <v>0</v>
      </c>
      <c r="T26" s="102">
        <f>IF(D26&gt;0,P26/D26*100,"-")</f>
        <v>7.9795696223729378</v>
      </c>
      <c r="U26" s="101">
        <v>6065</v>
      </c>
      <c r="V26" s="99"/>
      <c r="W26" s="99" t="s">
        <v>263</v>
      </c>
      <c r="X26" s="99"/>
      <c r="Y26" s="99"/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 x14ac:dyDescent="0.15">
      <c r="A27" s="99" t="s">
        <v>42</v>
      </c>
      <c r="B27" s="100" t="s">
        <v>300</v>
      </c>
      <c r="C27" s="99" t="s">
        <v>301</v>
      </c>
      <c r="D27" s="101">
        <f>+SUM(E27,+I27)</f>
        <v>131550</v>
      </c>
      <c r="E27" s="101">
        <f>+SUM(G27+H27)</f>
        <v>1134</v>
      </c>
      <c r="F27" s="125">
        <f>IF(D27&gt;0,E27/D27*100,"-")</f>
        <v>0.86202964652223502</v>
      </c>
      <c r="G27" s="101">
        <v>1134</v>
      </c>
      <c r="H27" s="101">
        <v>0</v>
      </c>
      <c r="I27" s="101">
        <f>+SUM(K27,+M27,O27+P27)</f>
        <v>130416</v>
      </c>
      <c r="J27" s="102">
        <f>IF(D27&gt;0,I27/D27*100,"-")</f>
        <v>99.137970353477769</v>
      </c>
      <c r="K27" s="101">
        <v>110397</v>
      </c>
      <c r="L27" s="102">
        <f>IF(D27&gt;0,K27/D27*100,"-")</f>
        <v>83.920182440136827</v>
      </c>
      <c r="M27" s="101">
        <v>1586</v>
      </c>
      <c r="N27" s="102">
        <f>IF(D27&gt;0,M27/D27*100,"-")</f>
        <v>1.2056252375522614</v>
      </c>
      <c r="O27" s="123">
        <v>0</v>
      </c>
      <c r="P27" s="101">
        <f>SUM(Q27:S27)</f>
        <v>18433</v>
      </c>
      <c r="Q27" s="101">
        <v>5833</v>
      </c>
      <c r="R27" s="101">
        <v>12600</v>
      </c>
      <c r="S27" s="101">
        <v>0</v>
      </c>
      <c r="T27" s="102">
        <f>IF(D27&gt;0,P27/D27*100,"-")</f>
        <v>14.012162675788673</v>
      </c>
      <c r="U27" s="101">
        <v>1972</v>
      </c>
      <c r="V27" s="99"/>
      <c r="W27" s="99" t="s">
        <v>263</v>
      </c>
      <c r="X27" s="99"/>
      <c r="Y27" s="99"/>
      <c r="Z27" s="99" t="s">
        <v>263</v>
      </c>
      <c r="AA27" s="99"/>
      <c r="AB27" s="99"/>
      <c r="AC27" s="99"/>
      <c r="AD27" s="206" t="s">
        <v>262</v>
      </c>
      <c r="AE27" s="207"/>
    </row>
    <row r="28" spans="1:31" s="103" customFormat="1" ht="13.5" customHeight="1" x14ac:dyDescent="0.15">
      <c r="A28" s="99" t="s">
        <v>42</v>
      </c>
      <c r="B28" s="100" t="s">
        <v>302</v>
      </c>
      <c r="C28" s="99" t="s">
        <v>303</v>
      </c>
      <c r="D28" s="101">
        <f>+SUM(E28,+I28)</f>
        <v>31727</v>
      </c>
      <c r="E28" s="101">
        <f>+SUM(G28+H28)</f>
        <v>4434</v>
      </c>
      <c r="F28" s="125">
        <f>IF(D28&gt;0,E28/D28*100,"-")</f>
        <v>13.975478299240397</v>
      </c>
      <c r="G28" s="101">
        <v>4434</v>
      </c>
      <c r="H28" s="101">
        <v>0</v>
      </c>
      <c r="I28" s="101">
        <f>+SUM(K28,+M28,O28+P28)</f>
        <v>27293</v>
      </c>
      <c r="J28" s="102">
        <f>IF(D28&gt;0,I28/D28*100,"-")</f>
        <v>86.024521700759607</v>
      </c>
      <c r="K28" s="101">
        <v>0</v>
      </c>
      <c r="L28" s="102">
        <f>IF(D28&gt;0,K28/D28*100,"-")</f>
        <v>0</v>
      </c>
      <c r="M28" s="101">
        <v>0</v>
      </c>
      <c r="N28" s="102">
        <f>IF(D28&gt;0,M28/D28*100,"-")</f>
        <v>0</v>
      </c>
      <c r="O28" s="123">
        <v>0</v>
      </c>
      <c r="P28" s="101">
        <f>SUM(Q28:S28)</f>
        <v>27293</v>
      </c>
      <c r="Q28" s="101">
        <v>12045</v>
      </c>
      <c r="R28" s="101">
        <v>15248</v>
      </c>
      <c r="S28" s="101">
        <v>0</v>
      </c>
      <c r="T28" s="102">
        <f>IF(D28&gt;0,P28/D28*100,"-")</f>
        <v>86.024521700759607</v>
      </c>
      <c r="U28" s="101">
        <v>575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 x14ac:dyDescent="0.15">
      <c r="A29" s="99" t="s">
        <v>42</v>
      </c>
      <c r="B29" s="100" t="s">
        <v>304</v>
      </c>
      <c r="C29" s="99" t="s">
        <v>305</v>
      </c>
      <c r="D29" s="101">
        <f>+SUM(E29,+I29)</f>
        <v>109996</v>
      </c>
      <c r="E29" s="101">
        <f>+SUM(G29+H29)</f>
        <v>1821</v>
      </c>
      <c r="F29" s="125">
        <f>IF(D29&gt;0,E29/D29*100,"-")</f>
        <v>1.6555147459907631</v>
      </c>
      <c r="G29" s="101">
        <v>1821</v>
      </c>
      <c r="H29" s="101">
        <v>0</v>
      </c>
      <c r="I29" s="101">
        <f>+SUM(K29,+M29,O29+P29)</f>
        <v>108175</v>
      </c>
      <c r="J29" s="102">
        <f>IF(D29&gt;0,I29/D29*100,"-")</f>
        <v>98.344485254009243</v>
      </c>
      <c r="K29" s="101">
        <v>69624</v>
      </c>
      <c r="L29" s="102">
        <f>IF(D29&gt;0,K29/D29*100,"-")</f>
        <v>63.296847158078471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38551</v>
      </c>
      <c r="Q29" s="101">
        <v>16733</v>
      </c>
      <c r="R29" s="101">
        <v>21818</v>
      </c>
      <c r="S29" s="101">
        <v>0</v>
      </c>
      <c r="T29" s="102">
        <f>IF(D29&gt;0,P29/D29*100,"-")</f>
        <v>35.047638095930758</v>
      </c>
      <c r="U29" s="101">
        <v>1749</v>
      </c>
      <c r="V29" s="99" t="s">
        <v>263</v>
      </c>
      <c r="W29" s="99"/>
      <c r="X29" s="99"/>
      <c r="Y29" s="99"/>
      <c r="Z29" s="99"/>
      <c r="AA29" s="99"/>
      <c r="AB29" s="99"/>
      <c r="AC29" s="99" t="s">
        <v>263</v>
      </c>
      <c r="AD29" s="206" t="s">
        <v>262</v>
      </c>
      <c r="AE29" s="207"/>
    </row>
    <row r="30" spans="1:31" s="103" customFormat="1" ht="13.5" customHeight="1" x14ac:dyDescent="0.15">
      <c r="A30" s="99" t="s">
        <v>42</v>
      </c>
      <c r="B30" s="100" t="s">
        <v>306</v>
      </c>
      <c r="C30" s="99" t="s">
        <v>307</v>
      </c>
      <c r="D30" s="101">
        <f>+SUM(E30,+I30)</f>
        <v>82364</v>
      </c>
      <c r="E30" s="101">
        <f>+SUM(G30+H30)</f>
        <v>1635</v>
      </c>
      <c r="F30" s="125">
        <f>IF(D30&gt;0,E30/D30*100,"-")</f>
        <v>1.9850905735515516</v>
      </c>
      <c r="G30" s="101">
        <v>1635</v>
      </c>
      <c r="H30" s="101">
        <v>0</v>
      </c>
      <c r="I30" s="101">
        <f>+SUM(K30,+M30,O30+P30)</f>
        <v>80729</v>
      </c>
      <c r="J30" s="102">
        <f>IF(D30&gt;0,I30/D30*100,"-")</f>
        <v>98.014909426448455</v>
      </c>
      <c r="K30" s="101">
        <v>45784</v>
      </c>
      <c r="L30" s="102">
        <f>IF(D30&gt;0,K30/D30*100,"-")</f>
        <v>55.587392550143264</v>
      </c>
      <c r="M30" s="101">
        <v>0</v>
      </c>
      <c r="N30" s="102">
        <f>IF(D30&gt;0,M30/D30*100,"-")</f>
        <v>0</v>
      </c>
      <c r="O30" s="123">
        <v>210</v>
      </c>
      <c r="P30" s="101">
        <f>SUM(Q30:S30)</f>
        <v>34735</v>
      </c>
      <c r="Q30" s="101">
        <v>23273</v>
      </c>
      <c r="R30" s="101">
        <v>11462</v>
      </c>
      <c r="S30" s="101">
        <v>0</v>
      </c>
      <c r="T30" s="102">
        <f>IF(D30&gt;0,P30/D30*100,"-")</f>
        <v>42.172551114564612</v>
      </c>
      <c r="U30" s="101">
        <v>1028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 x14ac:dyDescent="0.15">
      <c r="A31" s="99" t="s">
        <v>42</v>
      </c>
      <c r="B31" s="100" t="s">
        <v>308</v>
      </c>
      <c r="C31" s="99" t="s">
        <v>309</v>
      </c>
      <c r="D31" s="101">
        <f>+SUM(E31,+I31)</f>
        <v>42871</v>
      </c>
      <c r="E31" s="101">
        <f>+SUM(G31+H31)</f>
        <v>4403</v>
      </c>
      <c r="F31" s="125">
        <f>IF(D31&gt;0,E31/D31*100,"-")</f>
        <v>10.270345921485386</v>
      </c>
      <c r="G31" s="101">
        <v>4315</v>
      </c>
      <c r="H31" s="101">
        <v>88</v>
      </c>
      <c r="I31" s="101">
        <f>+SUM(K31,+M31,O31+P31)</f>
        <v>38468</v>
      </c>
      <c r="J31" s="102">
        <f>IF(D31&gt;0,I31/D31*100,"-")</f>
        <v>89.729654078514614</v>
      </c>
      <c r="K31" s="101">
        <v>8342</v>
      </c>
      <c r="L31" s="102">
        <f>IF(D31&gt;0,K31/D31*100,"-")</f>
        <v>19.458375125376129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30126</v>
      </c>
      <c r="Q31" s="101">
        <v>11395</v>
      </c>
      <c r="R31" s="101">
        <v>18731</v>
      </c>
      <c r="S31" s="101">
        <v>0</v>
      </c>
      <c r="T31" s="102">
        <f>IF(D31&gt;0,P31/D31*100,"-")</f>
        <v>70.271278953138477</v>
      </c>
      <c r="U31" s="101">
        <v>571</v>
      </c>
      <c r="V31" s="99" t="s">
        <v>263</v>
      </c>
      <c r="W31" s="99"/>
      <c r="X31" s="99"/>
      <c r="Y31" s="99"/>
      <c r="Z31" s="99" t="s">
        <v>263</v>
      </c>
      <c r="AA31" s="99"/>
      <c r="AB31" s="99"/>
      <c r="AC31" s="99"/>
      <c r="AD31" s="206" t="s">
        <v>262</v>
      </c>
      <c r="AE31" s="207"/>
    </row>
    <row r="32" spans="1:31" s="103" customFormat="1" ht="13.5" customHeight="1" x14ac:dyDescent="0.15">
      <c r="A32" s="99" t="s">
        <v>42</v>
      </c>
      <c r="B32" s="100" t="s">
        <v>310</v>
      </c>
      <c r="C32" s="99" t="s">
        <v>311</v>
      </c>
      <c r="D32" s="101">
        <f>+SUM(E32,+I32)</f>
        <v>169092</v>
      </c>
      <c r="E32" s="101">
        <f>+SUM(G32+H32)</f>
        <v>191</v>
      </c>
      <c r="F32" s="125">
        <f>IF(D32&gt;0,E32/D32*100,"-")</f>
        <v>0.11295626049724411</v>
      </c>
      <c r="G32" s="101">
        <v>191</v>
      </c>
      <c r="H32" s="101">
        <v>0</v>
      </c>
      <c r="I32" s="101">
        <f>+SUM(K32,+M32,O32+P32)</f>
        <v>168901</v>
      </c>
      <c r="J32" s="102">
        <f>IF(D32&gt;0,I32/D32*100,"-")</f>
        <v>99.887043739502758</v>
      </c>
      <c r="K32" s="101">
        <v>165032</v>
      </c>
      <c r="L32" s="102">
        <f>IF(D32&gt;0,K32/D32*100,"-")</f>
        <v>97.598940221891041</v>
      </c>
      <c r="M32" s="101">
        <v>0</v>
      </c>
      <c r="N32" s="102">
        <f>IF(D32&gt;0,M32/D32*100,"-")</f>
        <v>0</v>
      </c>
      <c r="O32" s="123">
        <v>0</v>
      </c>
      <c r="P32" s="101">
        <f>SUM(Q32:S32)</f>
        <v>3869</v>
      </c>
      <c r="Q32" s="101">
        <v>3351</v>
      </c>
      <c r="R32" s="101">
        <v>518</v>
      </c>
      <c r="S32" s="101">
        <v>0</v>
      </c>
      <c r="T32" s="102">
        <f>IF(D32&gt;0,P32/D32*100,"-")</f>
        <v>2.2881035176117144</v>
      </c>
      <c r="U32" s="101">
        <v>3822</v>
      </c>
      <c r="V32" s="99"/>
      <c r="W32" s="99" t="s">
        <v>263</v>
      </c>
      <c r="X32" s="99"/>
      <c r="Y32" s="99"/>
      <c r="Z32" s="99"/>
      <c r="AA32" s="99"/>
      <c r="AB32" s="99"/>
      <c r="AC32" s="99" t="s">
        <v>263</v>
      </c>
      <c r="AD32" s="206" t="s">
        <v>262</v>
      </c>
      <c r="AE32" s="207"/>
    </row>
    <row r="33" spans="1:31" s="103" customFormat="1" ht="13.5" customHeight="1" x14ac:dyDescent="0.15">
      <c r="A33" s="99" t="s">
        <v>42</v>
      </c>
      <c r="B33" s="100" t="s">
        <v>312</v>
      </c>
      <c r="C33" s="99" t="s">
        <v>313</v>
      </c>
      <c r="D33" s="101">
        <f>+SUM(E33,+I33)</f>
        <v>94118</v>
      </c>
      <c r="E33" s="101">
        <f>+SUM(G33+H33)</f>
        <v>2918</v>
      </c>
      <c r="F33" s="125">
        <f>IF(D33&gt;0,E33/D33*100,"-")</f>
        <v>3.1003633736373488</v>
      </c>
      <c r="G33" s="101">
        <v>2918</v>
      </c>
      <c r="H33" s="101">
        <v>0</v>
      </c>
      <c r="I33" s="101">
        <f>+SUM(K33,+M33,O33+P33)</f>
        <v>91200</v>
      </c>
      <c r="J33" s="102">
        <f>IF(D33&gt;0,I33/D33*100,"-")</f>
        <v>96.89963662636265</v>
      </c>
      <c r="K33" s="101">
        <v>79254</v>
      </c>
      <c r="L33" s="102">
        <f>IF(D33&gt;0,K33/D33*100,"-")</f>
        <v>84.207059223527921</v>
      </c>
      <c r="M33" s="101">
        <v>0</v>
      </c>
      <c r="N33" s="102">
        <f>IF(D33&gt;0,M33/D33*100,"-")</f>
        <v>0</v>
      </c>
      <c r="O33" s="123">
        <v>0</v>
      </c>
      <c r="P33" s="101">
        <f>SUM(Q33:S33)</f>
        <v>11946</v>
      </c>
      <c r="Q33" s="101">
        <v>1318</v>
      </c>
      <c r="R33" s="101">
        <v>10628</v>
      </c>
      <c r="S33" s="101">
        <v>0</v>
      </c>
      <c r="T33" s="102">
        <f>IF(D33&gt;0,P33/D33*100,"-")</f>
        <v>12.69257740283474</v>
      </c>
      <c r="U33" s="101">
        <v>2461</v>
      </c>
      <c r="V33" s="99" t="s">
        <v>263</v>
      </c>
      <c r="W33" s="99"/>
      <c r="X33" s="99"/>
      <c r="Y33" s="99"/>
      <c r="Z33" s="99" t="s">
        <v>263</v>
      </c>
      <c r="AA33" s="99"/>
      <c r="AB33" s="99"/>
      <c r="AC33" s="99"/>
      <c r="AD33" s="206" t="s">
        <v>262</v>
      </c>
      <c r="AE33" s="207"/>
    </row>
    <row r="34" spans="1:31" s="103" customFormat="1" ht="13.5" customHeight="1" x14ac:dyDescent="0.15">
      <c r="A34" s="99" t="s">
        <v>42</v>
      </c>
      <c r="B34" s="100" t="s">
        <v>314</v>
      </c>
      <c r="C34" s="99" t="s">
        <v>315</v>
      </c>
      <c r="D34" s="101">
        <f>+SUM(E34,+I34)</f>
        <v>65254</v>
      </c>
      <c r="E34" s="101">
        <f>+SUM(G34+H34)</f>
        <v>824</v>
      </c>
      <c r="F34" s="125">
        <f>IF(D34&gt;0,E34/D34*100,"-")</f>
        <v>1.2627578385999325</v>
      </c>
      <c r="G34" s="101">
        <v>824</v>
      </c>
      <c r="H34" s="101">
        <v>0</v>
      </c>
      <c r="I34" s="101">
        <f>+SUM(K34,+M34,O34+P34)</f>
        <v>64430</v>
      </c>
      <c r="J34" s="102">
        <f>IF(D34&gt;0,I34/D34*100,"-")</f>
        <v>98.737242161400061</v>
      </c>
      <c r="K34" s="101">
        <v>44240</v>
      </c>
      <c r="L34" s="102">
        <f>IF(D34&gt;0,K34/D34*100,"-")</f>
        <v>67.796610169491515</v>
      </c>
      <c r="M34" s="101">
        <v>244</v>
      </c>
      <c r="N34" s="102">
        <f>IF(D34&gt;0,M34/D34*100,"-")</f>
        <v>0.37392343764366937</v>
      </c>
      <c r="O34" s="123">
        <v>2746</v>
      </c>
      <c r="P34" s="101">
        <f>SUM(Q34:S34)</f>
        <v>17200</v>
      </c>
      <c r="Q34" s="101">
        <v>4827</v>
      </c>
      <c r="R34" s="101">
        <v>12373</v>
      </c>
      <c r="S34" s="101">
        <v>0</v>
      </c>
      <c r="T34" s="102">
        <f>IF(D34&gt;0,P34/D34*100,"-")</f>
        <v>26.358537407668496</v>
      </c>
      <c r="U34" s="101">
        <v>945</v>
      </c>
      <c r="V34" s="99" t="s">
        <v>263</v>
      </c>
      <c r="W34" s="99"/>
      <c r="X34" s="99"/>
      <c r="Y34" s="99"/>
      <c r="Z34" s="99" t="s">
        <v>263</v>
      </c>
      <c r="AA34" s="99"/>
      <c r="AB34" s="99"/>
      <c r="AC34" s="99"/>
      <c r="AD34" s="206" t="s">
        <v>262</v>
      </c>
      <c r="AE34" s="207"/>
    </row>
    <row r="35" spans="1:31" s="103" customFormat="1" ht="13.5" customHeight="1" x14ac:dyDescent="0.15">
      <c r="A35" s="99" t="s">
        <v>42</v>
      </c>
      <c r="B35" s="100" t="s">
        <v>316</v>
      </c>
      <c r="C35" s="99" t="s">
        <v>317</v>
      </c>
      <c r="D35" s="101">
        <f>+SUM(E35,+I35)</f>
        <v>67894</v>
      </c>
      <c r="E35" s="101">
        <f>+SUM(G35+H35)</f>
        <v>1647</v>
      </c>
      <c r="F35" s="125">
        <f>IF(D35&gt;0,E35/D35*100,"-")</f>
        <v>2.4258402804371517</v>
      </c>
      <c r="G35" s="101">
        <v>1647</v>
      </c>
      <c r="H35" s="101">
        <v>0</v>
      </c>
      <c r="I35" s="101">
        <f>+SUM(K35,+M35,O35+P35)</f>
        <v>66247</v>
      </c>
      <c r="J35" s="102">
        <f>IF(D35&gt;0,I35/D35*100,"-")</f>
        <v>97.574159719562843</v>
      </c>
      <c r="K35" s="101">
        <v>17585</v>
      </c>
      <c r="L35" s="102">
        <f>IF(D35&gt;0,K35/D35*100,"-")</f>
        <v>25.900668689427636</v>
      </c>
      <c r="M35" s="101">
        <v>0</v>
      </c>
      <c r="N35" s="102">
        <f>IF(D35&gt;0,M35/D35*100,"-")</f>
        <v>0</v>
      </c>
      <c r="O35" s="123">
        <v>0</v>
      </c>
      <c r="P35" s="101">
        <f>SUM(Q35:S35)</f>
        <v>48662</v>
      </c>
      <c r="Q35" s="101">
        <v>16257</v>
      </c>
      <c r="R35" s="101">
        <v>32405</v>
      </c>
      <c r="S35" s="101">
        <v>0</v>
      </c>
      <c r="T35" s="102">
        <f>IF(D35&gt;0,P35/D35*100,"-")</f>
        <v>71.67349103013521</v>
      </c>
      <c r="U35" s="101">
        <v>2508</v>
      </c>
      <c r="V35" s="99" t="s">
        <v>263</v>
      </c>
      <c r="W35" s="99"/>
      <c r="X35" s="99"/>
      <c r="Y35" s="99"/>
      <c r="Z35" s="99" t="s">
        <v>263</v>
      </c>
      <c r="AA35" s="99"/>
      <c r="AB35" s="99"/>
      <c r="AC35" s="99"/>
      <c r="AD35" s="206" t="s">
        <v>262</v>
      </c>
      <c r="AE35" s="207"/>
    </row>
    <row r="36" spans="1:31" s="103" customFormat="1" ht="13.5" customHeight="1" x14ac:dyDescent="0.15">
      <c r="A36" s="99" t="s">
        <v>42</v>
      </c>
      <c r="B36" s="100" t="s">
        <v>318</v>
      </c>
      <c r="C36" s="99" t="s">
        <v>319</v>
      </c>
      <c r="D36" s="101">
        <f>+SUM(E36,+I36)</f>
        <v>107043</v>
      </c>
      <c r="E36" s="101">
        <f>+SUM(G36+H36)</f>
        <v>518</v>
      </c>
      <c r="F36" s="125">
        <f>IF(D36&gt;0,E36/D36*100,"-")</f>
        <v>0.48391767794250912</v>
      </c>
      <c r="G36" s="101">
        <v>518</v>
      </c>
      <c r="H36" s="101">
        <v>0</v>
      </c>
      <c r="I36" s="101">
        <f>+SUM(K36,+M36,O36+P36)</f>
        <v>106525</v>
      </c>
      <c r="J36" s="102">
        <f>IF(D36&gt;0,I36/D36*100,"-")</f>
        <v>99.516082322057485</v>
      </c>
      <c r="K36" s="101">
        <v>87507</v>
      </c>
      <c r="L36" s="102">
        <f>IF(D36&gt;0,K36/D36*100,"-")</f>
        <v>81.749390431882517</v>
      </c>
      <c r="M36" s="101">
        <v>0</v>
      </c>
      <c r="N36" s="102">
        <f>IF(D36&gt;0,M36/D36*100,"-")</f>
        <v>0</v>
      </c>
      <c r="O36" s="123">
        <v>19018</v>
      </c>
      <c r="P36" s="101">
        <f>SUM(Q36:S36)</f>
        <v>0</v>
      </c>
      <c r="Q36" s="101">
        <v>0</v>
      </c>
      <c r="R36" s="101">
        <v>0</v>
      </c>
      <c r="S36" s="101">
        <v>0</v>
      </c>
      <c r="T36" s="102">
        <f>IF(D36&gt;0,P36/D36*100,"-")</f>
        <v>0</v>
      </c>
      <c r="U36" s="101">
        <v>2403</v>
      </c>
      <c r="V36" s="99" t="s">
        <v>263</v>
      </c>
      <c r="W36" s="99"/>
      <c r="X36" s="99"/>
      <c r="Y36" s="99"/>
      <c r="Z36" s="99" t="s">
        <v>263</v>
      </c>
      <c r="AA36" s="99"/>
      <c r="AB36" s="99"/>
      <c r="AC36" s="99"/>
      <c r="AD36" s="206" t="s">
        <v>262</v>
      </c>
      <c r="AE36" s="207"/>
    </row>
    <row r="37" spans="1:31" s="103" customFormat="1" ht="13.5" customHeight="1" x14ac:dyDescent="0.15">
      <c r="A37" s="99" t="s">
        <v>42</v>
      </c>
      <c r="B37" s="100" t="s">
        <v>320</v>
      </c>
      <c r="C37" s="99" t="s">
        <v>321</v>
      </c>
      <c r="D37" s="101">
        <f>+SUM(E37,+I37)</f>
        <v>62828</v>
      </c>
      <c r="E37" s="101">
        <f>+SUM(G37+H37)</f>
        <v>630</v>
      </c>
      <c r="F37" s="125">
        <f>IF(D37&gt;0,E37/D37*100,"-")</f>
        <v>1.0027376329025275</v>
      </c>
      <c r="G37" s="101">
        <v>630</v>
      </c>
      <c r="H37" s="101">
        <v>0</v>
      </c>
      <c r="I37" s="101">
        <f>+SUM(K37,+M37,O37+P37)</f>
        <v>62198</v>
      </c>
      <c r="J37" s="102">
        <f>IF(D37&gt;0,I37/D37*100,"-")</f>
        <v>98.997262367097477</v>
      </c>
      <c r="K37" s="101">
        <v>51286</v>
      </c>
      <c r="L37" s="102">
        <f>IF(D37&gt;0,K37/D37*100,"-")</f>
        <v>81.629209906411148</v>
      </c>
      <c r="M37" s="101">
        <v>0</v>
      </c>
      <c r="N37" s="102">
        <f>IF(D37&gt;0,M37/D37*100,"-")</f>
        <v>0</v>
      </c>
      <c r="O37" s="123">
        <v>0</v>
      </c>
      <c r="P37" s="101">
        <f>SUM(Q37:S37)</f>
        <v>10912</v>
      </c>
      <c r="Q37" s="101">
        <v>1637</v>
      </c>
      <c r="R37" s="101">
        <v>9275</v>
      </c>
      <c r="S37" s="101">
        <v>0</v>
      </c>
      <c r="T37" s="102">
        <f>IF(D37&gt;0,P37/D37*100,"-")</f>
        <v>17.368052460686318</v>
      </c>
      <c r="U37" s="101">
        <v>1349</v>
      </c>
      <c r="V37" s="99" t="s">
        <v>263</v>
      </c>
      <c r="W37" s="99"/>
      <c r="X37" s="99"/>
      <c r="Y37" s="99"/>
      <c r="Z37" s="99" t="s">
        <v>263</v>
      </c>
      <c r="AA37" s="99"/>
      <c r="AB37" s="99"/>
      <c r="AC37" s="99"/>
      <c r="AD37" s="206" t="s">
        <v>262</v>
      </c>
      <c r="AE37" s="207"/>
    </row>
    <row r="38" spans="1:31" s="103" customFormat="1" ht="13.5" customHeight="1" x14ac:dyDescent="0.15">
      <c r="A38" s="99" t="s">
        <v>42</v>
      </c>
      <c r="B38" s="100" t="s">
        <v>322</v>
      </c>
      <c r="C38" s="99" t="s">
        <v>323</v>
      </c>
      <c r="D38" s="101">
        <f>+SUM(E38,+I38)</f>
        <v>49482</v>
      </c>
      <c r="E38" s="101">
        <f>+SUM(G38+H38)</f>
        <v>747</v>
      </c>
      <c r="F38" s="125">
        <f>IF(D38&gt;0,E38/D38*100,"-")</f>
        <v>1.5096398690432884</v>
      </c>
      <c r="G38" s="101">
        <v>747</v>
      </c>
      <c r="H38" s="101">
        <v>0</v>
      </c>
      <c r="I38" s="101">
        <f>+SUM(K38,+M38,O38+P38)</f>
        <v>48735</v>
      </c>
      <c r="J38" s="102">
        <f>IF(D38&gt;0,I38/D38*100,"-")</f>
        <v>98.490360130956716</v>
      </c>
      <c r="K38" s="101">
        <v>31829</v>
      </c>
      <c r="L38" s="102">
        <f>IF(D38&gt;0,K38/D38*100,"-")</f>
        <v>64.324400792207271</v>
      </c>
      <c r="M38" s="101">
        <v>0</v>
      </c>
      <c r="N38" s="102">
        <f>IF(D38&gt;0,M38/D38*100,"-")</f>
        <v>0</v>
      </c>
      <c r="O38" s="123">
        <v>0</v>
      </c>
      <c r="P38" s="101">
        <f>SUM(Q38:S38)</f>
        <v>16906</v>
      </c>
      <c r="Q38" s="101">
        <v>881</v>
      </c>
      <c r="R38" s="101">
        <v>16025</v>
      </c>
      <c r="S38" s="101">
        <v>0</v>
      </c>
      <c r="T38" s="102">
        <f>IF(D38&gt;0,P38/D38*100,"-")</f>
        <v>34.165959338749445</v>
      </c>
      <c r="U38" s="101">
        <v>2517</v>
      </c>
      <c r="V38" s="99"/>
      <c r="W38" s="99"/>
      <c r="X38" s="99"/>
      <c r="Y38" s="99" t="s">
        <v>263</v>
      </c>
      <c r="Z38" s="99"/>
      <c r="AA38" s="99"/>
      <c r="AB38" s="99"/>
      <c r="AC38" s="99" t="s">
        <v>263</v>
      </c>
      <c r="AD38" s="206" t="s">
        <v>262</v>
      </c>
      <c r="AE38" s="207"/>
    </row>
    <row r="39" spans="1:31" s="103" customFormat="1" ht="13.5" customHeight="1" x14ac:dyDescent="0.15">
      <c r="A39" s="99" t="s">
        <v>42</v>
      </c>
      <c r="B39" s="100" t="s">
        <v>324</v>
      </c>
      <c r="C39" s="99" t="s">
        <v>325</v>
      </c>
      <c r="D39" s="101">
        <f>+SUM(E39,+I39)</f>
        <v>36431</v>
      </c>
      <c r="E39" s="101">
        <f>+SUM(G39+H39)</f>
        <v>4330</v>
      </c>
      <c r="F39" s="125">
        <f>IF(D39&gt;0,E39/D39*100,"-")</f>
        <v>11.885482144327634</v>
      </c>
      <c r="G39" s="101">
        <v>4330</v>
      </c>
      <c r="H39" s="101">
        <v>0</v>
      </c>
      <c r="I39" s="101">
        <f>+SUM(K39,+M39,O39+P39)</f>
        <v>32101</v>
      </c>
      <c r="J39" s="102">
        <f>IF(D39&gt;0,I39/D39*100,"-")</f>
        <v>88.114517855672375</v>
      </c>
      <c r="K39" s="101">
        <v>0</v>
      </c>
      <c r="L39" s="102">
        <f>IF(D39&gt;0,K39/D39*100,"-")</f>
        <v>0</v>
      </c>
      <c r="M39" s="101">
        <v>0</v>
      </c>
      <c r="N39" s="102">
        <f>IF(D39&gt;0,M39/D39*100,"-")</f>
        <v>0</v>
      </c>
      <c r="O39" s="123">
        <v>0</v>
      </c>
      <c r="P39" s="101">
        <f>SUM(Q39:S39)</f>
        <v>32101</v>
      </c>
      <c r="Q39" s="101">
        <v>14691</v>
      </c>
      <c r="R39" s="101">
        <v>17410</v>
      </c>
      <c r="S39" s="101">
        <v>0</v>
      </c>
      <c r="T39" s="102">
        <f>IF(D39&gt;0,P39/D39*100,"-")</f>
        <v>88.114517855672375</v>
      </c>
      <c r="U39" s="101">
        <v>391</v>
      </c>
      <c r="V39" s="99" t="s">
        <v>263</v>
      </c>
      <c r="W39" s="99"/>
      <c r="X39" s="99"/>
      <c r="Y39" s="99"/>
      <c r="Z39" s="99" t="s">
        <v>263</v>
      </c>
      <c r="AA39" s="99"/>
      <c r="AB39" s="99"/>
      <c r="AC39" s="99"/>
      <c r="AD39" s="206" t="s">
        <v>262</v>
      </c>
      <c r="AE39" s="207"/>
    </row>
    <row r="40" spans="1:31" s="103" customFormat="1" ht="13.5" customHeight="1" x14ac:dyDescent="0.15">
      <c r="A40" s="99" t="s">
        <v>42</v>
      </c>
      <c r="B40" s="100" t="s">
        <v>326</v>
      </c>
      <c r="C40" s="99" t="s">
        <v>327</v>
      </c>
      <c r="D40" s="101">
        <f>+SUM(E40,+I40)</f>
        <v>35094</v>
      </c>
      <c r="E40" s="101">
        <f>+SUM(G40+H40)</f>
        <v>4045</v>
      </c>
      <c r="F40" s="125">
        <f>IF(D40&gt;0,E40/D40*100,"-")</f>
        <v>11.526186812560551</v>
      </c>
      <c r="G40" s="101">
        <v>4045</v>
      </c>
      <c r="H40" s="101">
        <v>0</v>
      </c>
      <c r="I40" s="101">
        <f>+SUM(K40,+M40,O40+P40)</f>
        <v>31049</v>
      </c>
      <c r="J40" s="102">
        <f>IF(D40&gt;0,I40/D40*100,"-")</f>
        <v>88.473813187439447</v>
      </c>
      <c r="K40" s="101">
        <v>0</v>
      </c>
      <c r="L40" s="102">
        <f>IF(D40&gt;0,K40/D40*100,"-")</f>
        <v>0</v>
      </c>
      <c r="M40" s="101">
        <v>0</v>
      </c>
      <c r="N40" s="102">
        <f>IF(D40&gt;0,M40/D40*100,"-")</f>
        <v>0</v>
      </c>
      <c r="O40" s="123">
        <v>0</v>
      </c>
      <c r="P40" s="101">
        <f>SUM(Q40:S40)</f>
        <v>31049</v>
      </c>
      <c r="Q40" s="101">
        <v>12980</v>
      </c>
      <c r="R40" s="101">
        <v>18069</v>
      </c>
      <c r="S40" s="101">
        <v>0</v>
      </c>
      <c r="T40" s="102">
        <f>IF(D40&gt;0,P40/D40*100,"-")</f>
        <v>88.473813187439447</v>
      </c>
      <c r="U40" s="101">
        <v>583</v>
      </c>
      <c r="V40" s="99" t="s">
        <v>263</v>
      </c>
      <c r="W40" s="99"/>
      <c r="X40" s="99"/>
      <c r="Y40" s="99"/>
      <c r="Z40" s="99" t="s">
        <v>263</v>
      </c>
      <c r="AA40" s="99"/>
      <c r="AB40" s="99"/>
      <c r="AC40" s="99"/>
      <c r="AD40" s="206" t="s">
        <v>262</v>
      </c>
      <c r="AE40" s="207"/>
    </row>
    <row r="41" spans="1:31" s="103" customFormat="1" ht="13.5" customHeight="1" x14ac:dyDescent="0.15">
      <c r="A41" s="99" t="s">
        <v>42</v>
      </c>
      <c r="B41" s="100" t="s">
        <v>328</v>
      </c>
      <c r="C41" s="99" t="s">
        <v>329</v>
      </c>
      <c r="D41" s="101">
        <f>+SUM(E41,+I41)</f>
        <v>73352</v>
      </c>
      <c r="E41" s="101">
        <f>+SUM(G41+H41)</f>
        <v>6727</v>
      </c>
      <c r="F41" s="125">
        <f>IF(D41&gt;0,E41/D41*100,"-")</f>
        <v>9.1708474206565604</v>
      </c>
      <c r="G41" s="101">
        <v>6727</v>
      </c>
      <c r="H41" s="101">
        <v>0</v>
      </c>
      <c r="I41" s="101">
        <f>+SUM(K41,+M41,O41+P41)</f>
        <v>66625</v>
      </c>
      <c r="J41" s="102">
        <f>IF(D41&gt;0,I41/D41*100,"-")</f>
        <v>90.829152579343443</v>
      </c>
      <c r="K41" s="101">
        <v>18505</v>
      </c>
      <c r="L41" s="102">
        <f>IF(D41&gt;0,K41/D41*100,"-")</f>
        <v>25.227669320536588</v>
      </c>
      <c r="M41" s="101">
        <v>0</v>
      </c>
      <c r="N41" s="102">
        <f>IF(D41&gt;0,M41/D41*100,"-")</f>
        <v>0</v>
      </c>
      <c r="O41" s="123">
        <v>2572</v>
      </c>
      <c r="P41" s="101">
        <f>SUM(Q41:S41)</f>
        <v>45548</v>
      </c>
      <c r="Q41" s="101">
        <v>24599</v>
      </c>
      <c r="R41" s="101">
        <v>20949</v>
      </c>
      <c r="S41" s="101">
        <v>0</v>
      </c>
      <c r="T41" s="102">
        <f>IF(D41&gt;0,P41/D41*100,"-")</f>
        <v>62.095103064674447</v>
      </c>
      <c r="U41" s="101">
        <v>1128</v>
      </c>
      <c r="V41" s="99" t="s">
        <v>263</v>
      </c>
      <c r="W41" s="99"/>
      <c r="X41" s="99"/>
      <c r="Y41" s="99"/>
      <c r="Z41" s="99" t="s">
        <v>263</v>
      </c>
      <c r="AA41" s="99"/>
      <c r="AB41" s="99"/>
      <c r="AC41" s="99"/>
      <c r="AD41" s="206" t="s">
        <v>262</v>
      </c>
      <c r="AE41" s="207"/>
    </row>
    <row r="42" spans="1:31" s="103" customFormat="1" ht="13.5" customHeight="1" x14ac:dyDescent="0.15">
      <c r="A42" s="99" t="s">
        <v>42</v>
      </c>
      <c r="B42" s="100" t="s">
        <v>330</v>
      </c>
      <c r="C42" s="99" t="s">
        <v>331</v>
      </c>
      <c r="D42" s="101">
        <f>+SUM(E42,+I42)</f>
        <v>49625</v>
      </c>
      <c r="E42" s="101">
        <f>+SUM(G42+H42)</f>
        <v>4411</v>
      </c>
      <c r="F42" s="125">
        <f>IF(D42&gt;0,E42/D42*100,"-")</f>
        <v>8.8886649874055408</v>
      </c>
      <c r="G42" s="101">
        <v>4411</v>
      </c>
      <c r="H42" s="101">
        <v>0</v>
      </c>
      <c r="I42" s="101">
        <f>+SUM(K42,+M42,O42+P42)</f>
        <v>45214</v>
      </c>
      <c r="J42" s="102">
        <f>IF(D42&gt;0,I42/D42*100,"-")</f>
        <v>91.111335012594466</v>
      </c>
      <c r="K42" s="101">
        <v>0</v>
      </c>
      <c r="L42" s="102">
        <f>IF(D42&gt;0,K42/D42*100,"-")</f>
        <v>0</v>
      </c>
      <c r="M42" s="101">
        <v>0</v>
      </c>
      <c r="N42" s="102">
        <f>IF(D42&gt;0,M42/D42*100,"-")</f>
        <v>0</v>
      </c>
      <c r="O42" s="123">
        <v>3504</v>
      </c>
      <c r="P42" s="101">
        <f>SUM(Q42:S42)</f>
        <v>41710</v>
      </c>
      <c r="Q42" s="101">
        <v>13721</v>
      </c>
      <c r="R42" s="101">
        <v>27989</v>
      </c>
      <c r="S42" s="101">
        <v>0</v>
      </c>
      <c r="T42" s="102">
        <f>IF(D42&gt;0,P42/D42*100,"-")</f>
        <v>84.05037783375316</v>
      </c>
      <c r="U42" s="101">
        <v>1271</v>
      </c>
      <c r="V42" s="99" t="s">
        <v>263</v>
      </c>
      <c r="W42" s="99"/>
      <c r="X42" s="99"/>
      <c r="Y42" s="99"/>
      <c r="Z42" s="99" t="s">
        <v>263</v>
      </c>
      <c r="AA42" s="99"/>
      <c r="AB42" s="99"/>
      <c r="AC42" s="99"/>
      <c r="AD42" s="206" t="s">
        <v>262</v>
      </c>
      <c r="AE42" s="207"/>
    </row>
    <row r="43" spans="1:31" s="103" customFormat="1" ht="13.5" customHeight="1" x14ac:dyDescent="0.15">
      <c r="A43" s="99" t="s">
        <v>42</v>
      </c>
      <c r="B43" s="100" t="s">
        <v>332</v>
      </c>
      <c r="C43" s="99" t="s">
        <v>333</v>
      </c>
      <c r="D43" s="101">
        <f>+SUM(E43,+I43)</f>
        <v>36697</v>
      </c>
      <c r="E43" s="101">
        <f>+SUM(G43+H43)</f>
        <v>3464</v>
      </c>
      <c r="F43" s="125">
        <f>IF(D43&gt;0,E43/D43*100,"-")</f>
        <v>9.4394637163800859</v>
      </c>
      <c r="G43" s="101">
        <v>3444</v>
      </c>
      <c r="H43" s="101">
        <v>20</v>
      </c>
      <c r="I43" s="101">
        <f>+SUM(K43,+M43,O43+P43)</f>
        <v>33233</v>
      </c>
      <c r="J43" s="102">
        <f>IF(D43&gt;0,I43/D43*100,"-")</f>
        <v>90.560536283619925</v>
      </c>
      <c r="K43" s="101">
        <v>0</v>
      </c>
      <c r="L43" s="102">
        <f>IF(D43&gt;0,K43/D43*100,"-")</f>
        <v>0</v>
      </c>
      <c r="M43" s="101">
        <v>0</v>
      </c>
      <c r="N43" s="102">
        <f>IF(D43&gt;0,M43/D43*100,"-")</f>
        <v>0</v>
      </c>
      <c r="O43" s="123">
        <v>0</v>
      </c>
      <c r="P43" s="101">
        <f>SUM(Q43:S43)</f>
        <v>33233</v>
      </c>
      <c r="Q43" s="101">
        <v>16067</v>
      </c>
      <c r="R43" s="101">
        <v>17166</v>
      </c>
      <c r="S43" s="101">
        <v>0</v>
      </c>
      <c r="T43" s="102">
        <f>IF(D43&gt;0,P43/D43*100,"-")</f>
        <v>90.560536283619925</v>
      </c>
      <c r="U43" s="101">
        <v>582</v>
      </c>
      <c r="V43" s="99" t="s">
        <v>263</v>
      </c>
      <c r="W43" s="99"/>
      <c r="X43" s="99"/>
      <c r="Y43" s="99"/>
      <c r="Z43" s="99"/>
      <c r="AA43" s="99" t="s">
        <v>263</v>
      </c>
      <c r="AB43" s="99"/>
      <c r="AC43" s="99"/>
      <c r="AD43" s="206" t="s">
        <v>262</v>
      </c>
      <c r="AE43" s="207"/>
    </row>
    <row r="44" spans="1:31" s="103" customFormat="1" ht="13.5" customHeight="1" x14ac:dyDescent="0.15">
      <c r="A44" s="99" t="s">
        <v>42</v>
      </c>
      <c r="B44" s="100" t="s">
        <v>334</v>
      </c>
      <c r="C44" s="99" t="s">
        <v>335</v>
      </c>
      <c r="D44" s="101">
        <f>+SUM(E44,+I44)</f>
        <v>48703</v>
      </c>
      <c r="E44" s="101">
        <f>+SUM(G44+H44)</f>
        <v>3081</v>
      </c>
      <c r="F44" s="125">
        <f>IF(D44&gt;0,E44/D44*100,"-")</f>
        <v>6.3260990082746442</v>
      </c>
      <c r="G44" s="101">
        <v>3081</v>
      </c>
      <c r="H44" s="101">
        <v>0</v>
      </c>
      <c r="I44" s="101">
        <f>+SUM(K44,+M44,O44+P44)</f>
        <v>45622</v>
      </c>
      <c r="J44" s="102">
        <f>IF(D44&gt;0,I44/D44*100,"-")</f>
        <v>93.673900991725361</v>
      </c>
      <c r="K44" s="101">
        <v>24333</v>
      </c>
      <c r="L44" s="102">
        <f>IF(D44&gt;0,K44/D44*100,"-")</f>
        <v>49.962014660287871</v>
      </c>
      <c r="M44" s="101">
        <v>1507</v>
      </c>
      <c r="N44" s="102">
        <f>IF(D44&gt;0,M44/D44*100,"-")</f>
        <v>3.0942652403342712</v>
      </c>
      <c r="O44" s="123">
        <v>1553</v>
      </c>
      <c r="P44" s="101">
        <f>SUM(Q44:S44)</f>
        <v>18229</v>
      </c>
      <c r="Q44" s="101">
        <v>9002</v>
      </c>
      <c r="R44" s="101">
        <v>9227</v>
      </c>
      <c r="S44" s="101">
        <v>0</v>
      </c>
      <c r="T44" s="102">
        <f>IF(D44&gt;0,P44/D44*100,"-")</f>
        <v>37.428905816890129</v>
      </c>
      <c r="U44" s="101">
        <v>652</v>
      </c>
      <c r="V44" s="99" t="s">
        <v>263</v>
      </c>
      <c r="W44" s="99"/>
      <c r="X44" s="99"/>
      <c r="Y44" s="99"/>
      <c r="Z44" s="99" t="s">
        <v>263</v>
      </c>
      <c r="AA44" s="99"/>
      <c r="AB44" s="99"/>
      <c r="AC44" s="99"/>
      <c r="AD44" s="206" t="s">
        <v>262</v>
      </c>
      <c r="AE44" s="207"/>
    </row>
    <row r="45" spans="1:31" s="103" customFormat="1" ht="13.5" customHeight="1" x14ac:dyDescent="0.15">
      <c r="A45" s="99" t="s">
        <v>42</v>
      </c>
      <c r="B45" s="100" t="s">
        <v>336</v>
      </c>
      <c r="C45" s="99" t="s">
        <v>337</v>
      </c>
      <c r="D45" s="101">
        <f>+SUM(E45,+I45)</f>
        <v>20521</v>
      </c>
      <c r="E45" s="101">
        <f>+SUM(G45+H45)</f>
        <v>209</v>
      </c>
      <c r="F45" s="125">
        <f>IF(D45&gt;0,E45/D45*100,"-")</f>
        <v>1.0184688855318942</v>
      </c>
      <c r="G45" s="101">
        <v>209</v>
      </c>
      <c r="H45" s="101">
        <v>0</v>
      </c>
      <c r="I45" s="101">
        <f>+SUM(K45,+M45,O45+P45)</f>
        <v>20312</v>
      </c>
      <c r="J45" s="102">
        <f>IF(D45&gt;0,I45/D45*100,"-")</f>
        <v>98.981531114468098</v>
      </c>
      <c r="K45" s="101">
        <v>18735</v>
      </c>
      <c r="L45" s="102">
        <f>IF(D45&gt;0,K45/D45*100,"-")</f>
        <v>91.296720432727454</v>
      </c>
      <c r="M45" s="101">
        <v>0</v>
      </c>
      <c r="N45" s="102">
        <f>IF(D45&gt;0,M45/D45*100,"-")</f>
        <v>0</v>
      </c>
      <c r="O45" s="123">
        <v>0</v>
      </c>
      <c r="P45" s="101">
        <f>SUM(Q45:S45)</f>
        <v>1577</v>
      </c>
      <c r="Q45" s="101">
        <v>0</v>
      </c>
      <c r="R45" s="101">
        <v>1191</v>
      </c>
      <c r="S45" s="101">
        <v>386</v>
      </c>
      <c r="T45" s="102">
        <f>IF(D45&gt;0,P45/D45*100,"-")</f>
        <v>7.6848106817406556</v>
      </c>
      <c r="U45" s="101">
        <v>472</v>
      </c>
      <c r="V45" s="99" t="s">
        <v>263</v>
      </c>
      <c r="W45" s="99"/>
      <c r="X45" s="99"/>
      <c r="Y45" s="99"/>
      <c r="Z45" s="99" t="s">
        <v>263</v>
      </c>
      <c r="AA45" s="99"/>
      <c r="AB45" s="99"/>
      <c r="AC45" s="99"/>
      <c r="AD45" s="206" t="s">
        <v>262</v>
      </c>
      <c r="AE45" s="207"/>
    </row>
    <row r="46" spans="1:31" s="103" customFormat="1" ht="13.5" customHeight="1" x14ac:dyDescent="0.15">
      <c r="A46" s="99" t="s">
        <v>42</v>
      </c>
      <c r="B46" s="100" t="s">
        <v>338</v>
      </c>
      <c r="C46" s="99" t="s">
        <v>339</v>
      </c>
      <c r="D46" s="101">
        <f>+SUM(E46,+I46)</f>
        <v>20126</v>
      </c>
      <c r="E46" s="101">
        <f>+SUM(G46+H46)</f>
        <v>383</v>
      </c>
      <c r="F46" s="125">
        <f>IF(D46&gt;0,E46/D46*100,"-")</f>
        <v>1.9030110305078007</v>
      </c>
      <c r="G46" s="101">
        <v>383</v>
      </c>
      <c r="H46" s="101">
        <v>0</v>
      </c>
      <c r="I46" s="101">
        <f>+SUM(K46,+M46,O46+P46)</f>
        <v>19743</v>
      </c>
      <c r="J46" s="102">
        <f>IF(D46&gt;0,I46/D46*100,"-")</f>
        <v>98.096988969492187</v>
      </c>
      <c r="K46" s="101">
        <v>16951</v>
      </c>
      <c r="L46" s="102">
        <f>IF(D46&gt;0,K46/D46*100,"-")</f>
        <v>84.224386365894873</v>
      </c>
      <c r="M46" s="101">
        <v>0</v>
      </c>
      <c r="N46" s="102">
        <f>IF(D46&gt;0,M46/D46*100,"-")</f>
        <v>0</v>
      </c>
      <c r="O46" s="123">
        <v>0</v>
      </c>
      <c r="P46" s="101">
        <f>SUM(Q46:S46)</f>
        <v>2792</v>
      </c>
      <c r="Q46" s="101">
        <v>1215</v>
      </c>
      <c r="R46" s="101">
        <v>1577</v>
      </c>
      <c r="S46" s="101">
        <v>0</v>
      </c>
      <c r="T46" s="102">
        <f>IF(D46&gt;0,P46/D46*100,"-")</f>
        <v>13.872602603597336</v>
      </c>
      <c r="U46" s="101">
        <v>277</v>
      </c>
      <c r="V46" s="99"/>
      <c r="W46" s="99"/>
      <c r="X46" s="99"/>
      <c r="Y46" s="99" t="s">
        <v>263</v>
      </c>
      <c r="Z46" s="99"/>
      <c r="AA46" s="99"/>
      <c r="AB46" s="99"/>
      <c r="AC46" s="99" t="s">
        <v>263</v>
      </c>
      <c r="AD46" s="206" t="s">
        <v>262</v>
      </c>
      <c r="AE46" s="207"/>
    </row>
    <row r="47" spans="1:31" s="103" customFormat="1" ht="13.5" customHeight="1" x14ac:dyDescent="0.15">
      <c r="A47" s="99" t="s">
        <v>42</v>
      </c>
      <c r="B47" s="100" t="s">
        <v>340</v>
      </c>
      <c r="C47" s="99" t="s">
        <v>341</v>
      </c>
      <c r="D47" s="101">
        <f>+SUM(E47,+I47)</f>
        <v>5838</v>
      </c>
      <c r="E47" s="101">
        <f>+SUM(G47+H47)</f>
        <v>379</v>
      </c>
      <c r="F47" s="125">
        <f>IF(D47&gt;0,E47/D47*100,"-")</f>
        <v>6.4919492977046938</v>
      </c>
      <c r="G47" s="101">
        <v>379</v>
      </c>
      <c r="H47" s="101">
        <v>0</v>
      </c>
      <c r="I47" s="101">
        <f>+SUM(K47,+M47,O47+P47)</f>
        <v>5459</v>
      </c>
      <c r="J47" s="102">
        <f>IF(D47&gt;0,I47/D47*100,"-")</f>
        <v>93.508050702295307</v>
      </c>
      <c r="K47" s="101">
        <v>0</v>
      </c>
      <c r="L47" s="102">
        <f>IF(D47&gt;0,K47/D47*100,"-")</f>
        <v>0</v>
      </c>
      <c r="M47" s="101">
        <v>0</v>
      </c>
      <c r="N47" s="102">
        <f>IF(D47&gt;0,M47/D47*100,"-")</f>
        <v>0</v>
      </c>
      <c r="O47" s="123">
        <v>0</v>
      </c>
      <c r="P47" s="101">
        <f>SUM(Q47:S47)</f>
        <v>5459</v>
      </c>
      <c r="Q47" s="101">
        <v>1137</v>
      </c>
      <c r="R47" s="101">
        <v>4322</v>
      </c>
      <c r="S47" s="101">
        <v>0</v>
      </c>
      <c r="T47" s="102">
        <f>IF(D47&gt;0,P47/D47*100,"-")</f>
        <v>93.508050702295307</v>
      </c>
      <c r="U47" s="101">
        <v>126</v>
      </c>
      <c r="V47" s="99" t="s">
        <v>263</v>
      </c>
      <c r="W47" s="99"/>
      <c r="X47" s="99"/>
      <c r="Y47" s="99"/>
      <c r="Z47" s="99" t="s">
        <v>263</v>
      </c>
      <c r="AA47" s="99"/>
      <c r="AB47" s="99"/>
      <c r="AC47" s="99"/>
      <c r="AD47" s="206" t="s">
        <v>262</v>
      </c>
      <c r="AE47" s="207"/>
    </row>
    <row r="48" spans="1:31" s="103" customFormat="1" ht="13.5" customHeight="1" x14ac:dyDescent="0.15">
      <c r="A48" s="99" t="s">
        <v>42</v>
      </c>
      <c r="B48" s="100" t="s">
        <v>342</v>
      </c>
      <c r="C48" s="99" t="s">
        <v>343</v>
      </c>
      <c r="D48" s="101">
        <f>+SUM(E48,+I48)</f>
        <v>14120</v>
      </c>
      <c r="E48" s="101">
        <f>+SUM(G48+H48)</f>
        <v>1120</v>
      </c>
      <c r="F48" s="125">
        <f>IF(D48&gt;0,E48/D48*100,"-")</f>
        <v>7.9320113314447589</v>
      </c>
      <c r="G48" s="101">
        <v>1120</v>
      </c>
      <c r="H48" s="101">
        <v>0</v>
      </c>
      <c r="I48" s="101">
        <f>+SUM(K48,+M48,O48+P48)</f>
        <v>13000</v>
      </c>
      <c r="J48" s="102">
        <f>IF(D48&gt;0,I48/D48*100,"-")</f>
        <v>92.067988668555245</v>
      </c>
      <c r="K48" s="101">
        <v>0</v>
      </c>
      <c r="L48" s="102">
        <f>IF(D48&gt;0,K48/D48*100,"-")</f>
        <v>0</v>
      </c>
      <c r="M48" s="101">
        <v>0</v>
      </c>
      <c r="N48" s="102">
        <f>IF(D48&gt;0,M48/D48*100,"-")</f>
        <v>0</v>
      </c>
      <c r="O48" s="123">
        <v>1772</v>
      </c>
      <c r="P48" s="101">
        <f>SUM(Q48:S48)</f>
        <v>11228</v>
      </c>
      <c r="Q48" s="101">
        <v>5347</v>
      </c>
      <c r="R48" s="101">
        <v>5881</v>
      </c>
      <c r="S48" s="101">
        <v>0</v>
      </c>
      <c r="T48" s="102">
        <f>IF(D48&gt;0,P48/D48*100,"-")</f>
        <v>79.518413597733712</v>
      </c>
      <c r="U48" s="101">
        <v>459</v>
      </c>
      <c r="V48" s="99" t="s">
        <v>263</v>
      </c>
      <c r="W48" s="99"/>
      <c r="X48" s="99"/>
      <c r="Y48" s="99"/>
      <c r="Z48" s="99" t="s">
        <v>263</v>
      </c>
      <c r="AA48" s="99"/>
      <c r="AB48" s="99"/>
      <c r="AC48" s="99"/>
      <c r="AD48" s="206" t="s">
        <v>262</v>
      </c>
      <c r="AE48" s="207"/>
    </row>
    <row r="49" spans="1:31" s="103" customFormat="1" ht="13.5" customHeight="1" x14ac:dyDescent="0.15">
      <c r="A49" s="99" t="s">
        <v>42</v>
      </c>
      <c r="B49" s="100" t="s">
        <v>344</v>
      </c>
      <c r="C49" s="99" t="s">
        <v>345</v>
      </c>
      <c r="D49" s="101">
        <f>+SUM(E49,+I49)</f>
        <v>13440</v>
      </c>
      <c r="E49" s="101">
        <f>+SUM(G49+H49)</f>
        <v>207</v>
      </c>
      <c r="F49" s="125">
        <f>IF(D49&gt;0,E49/D49*100,"-")</f>
        <v>1.5401785714285716</v>
      </c>
      <c r="G49" s="101">
        <v>207</v>
      </c>
      <c r="H49" s="101">
        <v>0</v>
      </c>
      <c r="I49" s="101">
        <f>+SUM(K49,+M49,O49+P49)</f>
        <v>13233</v>
      </c>
      <c r="J49" s="102">
        <f>IF(D49&gt;0,I49/D49*100,"-")</f>
        <v>98.459821428571431</v>
      </c>
      <c r="K49" s="101">
        <v>0</v>
      </c>
      <c r="L49" s="102">
        <f>IF(D49&gt;0,K49/D49*100,"-")</f>
        <v>0</v>
      </c>
      <c r="M49" s="101">
        <v>0</v>
      </c>
      <c r="N49" s="102">
        <f>IF(D49&gt;0,M49/D49*100,"-")</f>
        <v>0</v>
      </c>
      <c r="O49" s="123">
        <v>0</v>
      </c>
      <c r="P49" s="101">
        <f>SUM(Q49:S49)</f>
        <v>13233</v>
      </c>
      <c r="Q49" s="101">
        <v>5394</v>
      </c>
      <c r="R49" s="101">
        <v>6890</v>
      </c>
      <c r="S49" s="101">
        <v>949</v>
      </c>
      <c r="T49" s="102">
        <f>IF(D49&gt;0,P49/D49*100,"-")</f>
        <v>98.459821428571431</v>
      </c>
      <c r="U49" s="101">
        <v>312</v>
      </c>
      <c r="V49" s="99" t="s">
        <v>263</v>
      </c>
      <c r="W49" s="99"/>
      <c r="X49" s="99"/>
      <c r="Y49" s="99"/>
      <c r="Z49" s="99"/>
      <c r="AA49" s="99"/>
      <c r="AB49" s="99"/>
      <c r="AC49" s="99" t="s">
        <v>263</v>
      </c>
      <c r="AD49" s="206" t="s">
        <v>262</v>
      </c>
      <c r="AE49" s="207"/>
    </row>
    <row r="50" spans="1:31" s="103" customFormat="1" ht="13.5" customHeight="1" x14ac:dyDescent="0.15">
      <c r="A50" s="99" t="s">
        <v>42</v>
      </c>
      <c r="B50" s="100" t="s">
        <v>346</v>
      </c>
      <c r="C50" s="99" t="s">
        <v>347</v>
      </c>
      <c r="D50" s="101">
        <f>+SUM(E50,+I50)</f>
        <v>15052</v>
      </c>
      <c r="E50" s="101">
        <f>+SUM(G50+H50)</f>
        <v>2030</v>
      </c>
      <c r="F50" s="125">
        <f>IF(D50&gt;0,E50/D50*100,"-")</f>
        <v>13.486579856497475</v>
      </c>
      <c r="G50" s="101">
        <v>2030</v>
      </c>
      <c r="H50" s="101">
        <v>0</v>
      </c>
      <c r="I50" s="101">
        <f>+SUM(K50,+M50,O50+P50)</f>
        <v>13022</v>
      </c>
      <c r="J50" s="102">
        <f>IF(D50&gt;0,I50/D50*100,"-")</f>
        <v>86.513420143502529</v>
      </c>
      <c r="K50" s="101">
        <v>0</v>
      </c>
      <c r="L50" s="102">
        <f>IF(D50&gt;0,K50/D50*100,"-")</f>
        <v>0</v>
      </c>
      <c r="M50" s="101">
        <v>0</v>
      </c>
      <c r="N50" s="102">
        <f>IF(D50&gt;0,M50/D50*100,"-")</f>
        <v>0</v>
      </c>
      <c r="O50" s="123">
        <v>1940</v>
      </c>
      <c r="P50" s="101">
        <f>SUM(Q50:S50)</f>
        <v>11082</v>
      </c>
      <c r="Q50" s="101">
        <v>4595</v>
      </c>
      <c r="R50" s="101">
        <v>6487</v>
      </c>
      <c r="S50" s="101">
        <v>0</v>
      </c>
      <c r="T50" s="102">
        <f>IF(D50&gt;0,P50/D50*100,"-")</f>
        <v>73.624767472761093</v>
      </c>
      <c r="U50" s="101">
        <v>358</v>
      </c>
      <c r="V50" s="99" t="s">
        <v>263</v>
      </c>
      <c r="W50" s="99"/>
      <c r="X50" s="99"/>
      <c r="Y50" s="99"/>
      <c r="Z50" s="99" t="s">
        <v>263</v>
      </c>
      <c r="AA50" s="99"/>
      <c r="AB50" s="99"/>
      <c r="AC50" s="99"/>
      <c r="AD50" s="206" t="s">
        <v>262</v>
      </c>
      <c r="AE50" s="207"/>
    </row>
    <row r="51" spans="1:31" s="103" customFormat="1" ht="13.5" customHeight="1" x14ac:dyDescent="0.15">
      <c r="A51" s="99" t="s">
        <v>42</v>
      </c>
      <c r="B51" s="100" t="s">
        <v>348</v>
      </c>
      <c r="C51" s="99" t="s">
        <v>349</v>
      </c>
      <c r="D51" s="101">
        <f>+SUM(E51,+I51)</f>
        <v>7040</v>
      </c>
      <c r="E51" s="101">
        <f>+SUM(G51+H51)</f>
        <v>457</v>
      </c>
      <c r="F51" s="125">
        <f>IF(D51&gt;0,E51/D51*100,"-")</f>
        <v>6.4914772727272725</v>
      </c>
      <c r="G51" s="101">
        <v>457</v>
      </c>
      <c r="H51" s="101">
        <v>0</v>
      </c>
      <c r="I51" s="101">
        <f>+SUM(K51,+M51,O51+P51)</f>
        <v>6583</v>
      </c>
      <c r="J51" s="102">
        <f>IF(D51&gt;0,I51/D51*100,"-")</f>
        <v>93.50852272727272</v>
      </c>
      <c r="K51" s="101">
        <v>2261</v>
      </c>
      <c r="L51" s="102">
        <f>IF(D51&gt;0,K51/D51*100,"-")</f>
        <v>32.116477272727273</v>
      </c>
      <c r="M51" s="101">
        <v>0</v>
      </c>
      <c r="N51" s="102">
        <f>IF(D51&gt;0,M51/D51*100,"-")</f>
        <v>0</v>
      </c>
      <c r="O51" s="123">
        <v>889</v>
      </c>
      <c r="P51" s="101">
        <f>SUM(Q51:S51)</f>
        <v>3433</v>
      </c>
      <c r="Q51" s="101">
        <v>970</v>
      </c>
      <c r="R51" s="101">
        <v>2463</v>
      </c>
      <c r="S51" s="101">
        <v>0</v>
      </c>
      <c r="T51" s="102">
        <f>IF(D51&gt;0,P51/D51*100,"-")</f>
        <v>48.764204545454547</v>
      </c>
      <c r="U51" s="101">
        <v>267</v>
      </c>
      <c r="V51" s="99" t="s">
        <v>263</v>
      </c>
      <c r="W51" s="99"/>
      <c r="X51" s="99"/>
      <c r="Y51" s="99"/>
      <c r="Z51" s="99" t="s">
        <v>263</v>
      </c>
      <c r="AA51" s="99"/>
      <c r="AB51" s="99"/>
      <c r="AC51" s="99"/>
      <c r="AD51" s="206" t="s">
        <v>262</v>
      </c>
      <c r="AE51" s="207"/>
    </row>
    <row r="52" spans="1:31" s="103" customFormat="1" ht="13.5" customHeight="1" x14ac:dyDescent="0.15">
      <c r="A52" s="99" t="s">
        <v>42</v>
      </c>
      <c r="B52" s="100" t="s">
        <v>350</v>
      </c>
      <c r="C52" s="99" t="s">
        <v>351</v>
      </c>
      <c r="D52" s="101">
        <f>+SUM(E52,+I52)</f>
        <v>23097</v>
      </c>
      <c r="E52" s="101">
        <f>+SUM(G52+H52)</f>
        <v>2538</v>
      </c>
      <c r="F52" s="125">
        <f>IF(D52&gt;0,E52/D52*100,"-")</f>
        <v>10.98844005715028</v>
      </c>
      <c r="G52" s="101">
        <v>2538</v>
      </c>
      <c r="H52" s="101">
        <v>0</v>
      </c>
      <c r="I52" s="101">
        <f>+SUM(K52,+M52,O52+P52)</f>
        <v>20559</v>
      </c>
      <c r="J52" s="102">
        <f>IF(D52&gt;0,I52/D52*100,"-")</f>
        <v>89.011559942849715</v>
      </c>
      <c r="K52" s="101">
        <v>0</v>
      </c>
      <c r="L52" s="102">
        <f>IF(D52&gt;0,K52/D52*100,"-")</f>
        <v>0</v>
      </c>
      <c r="M52" s="101">
        <v>0</v>
      </c>
      <c r="N52" s="102">
        <f>IF(D52&gt;0,M52/D52*100,"-")</f>
        <v>0</v>
      </c>
      <c r="O52" s="123">
        <v>731</v>
      </c>
      <c r="P52" s="101">
        <f>SUM(Q52:S52)</f>
        <v>19828</v>
      </c>
      <c r="Q52" s="101">
        <v>8113</v>
      </c>
      <c r="R52" s="101">
        <v>11715</v>
      </c>
      <c r="S52" s="101">
        <v>0</v>
      </c>
      <c r="T52" s="102">
        <f>IF(D52&gt;0,P52/D52*100,"-")</f>
        <v>85.846646750660256</v>
      </c>
      <c r="U52" s="101">
        <v>463</v>
      </c>
      <c r="V52" s="99" t="s">
        <v>263</v>
      </c>
      <c r="W52" s="99"/>
      <c r="X52" s="99"/>
      <c r="Y52" s="99"/>
      <c r="Z52" s="99" t="s">
        <v>263</v>
      </c>
      <c r="AA52" s="99"/>
      <c r="AB52" s="99"/>
      <c r="AC52" s="99"/>
      <c r="AD52" s="206" t="s">
        <v>262</v>
      </c>
      <c r="AE52" s="207"/>
    </row>
    <row r="53" spans="1:31" s="103" customFormat="1" ht="13.5" customHeight="1" x14ac:dyDescent="0.15">
      <c r="A53" s="99" t="s">
        <v>42</v>
      </c>
      <c r="B53" s="100" t="s">
        <v>352</v>
      </c>
      <c r="C53" s="99" t="s">
        <v>353</v>
      </c>
      <c r="D53" s="101">
        <f>+SUM(E53,+I53)</f>
        <v>12327</v>
      </c>
      <c r="E53" s="101">
        <f>+SUM(G53+H53)</f>
        <v>952</v>
      </c>
      <c r="F53" s="125">
        <f>IF(D53&gt;0,E53/D53*100,"-")</f>
        <v>7.7228847245883028</v>
      </c>
      <c r="G53" s="101">
        <v>952</v>
      </c>
      <c r="H53" s="101">
        <v>0</v>
      </c>
      <c r="I53" s="101">
        <f>+SUM(K53,+M53,O53+P53)</f>
        <v>11375</v>
      </c>
      <c r="J53" s="102">
        <f>IF(D53&gt;0,I53/D53*100,"-")</f>
        <v>92.277115275411703</v>
      </c>
      <c r="K53" s="101">
        <v>0</v>
      </c>
      <c r="L53" s="102">
        <f>IF(D53&gt;0,K53/D53*100,"-")</f>
        <v>0</v>
      </c>
      <c r="M53" s="101">
        <v>0</v>
      </c>
      <c r="N53" s="102">
        <f>IF(D53&gt;0,M53/D53*100,"-")</f>
        <v>0</v>
      </c>
      <c r="O53" s="123">
        <v>2198</v>
      </c>
      <c r="P53" s="101">
        <f>SUM(Q53:S53)</f>
        <v>9177</v>
      </c>
      <c r="Q53" s="101">
        <v>1346</v>
      </c>
      <c r="R53" s="101">
        <v>7831</v>
      </c>
      <c r="S53" s="101">
        <v>0</v>
      </c>
      <c r="T53" s="102">
        <f>IF(D53&gt;0,P53/D53*100,"-")</f>
        <v>74.446337308347537</v>
      </c>
      <c r="U53" s="101">
        <v>162</v>
      </c>
      <c r="V53" s="99" t="s">
        <v>263</v>
      </c>
      <c r="W53" s="99"/>
      <c r="X53" s="99"/>
      <c r="Y53" s="99"/>
      <c r="Z53" s="99" t="s">
        <v>263</v>
      </c>
      <c r="AA53" s="99"/>
      <c r="AB53" s="99"/>
      <c r="AC53" s="99"/>
      <c r="AD53" s="206" t="s">
        <v>262</v>
      </c>
      <c r="AE53" s="207"/>
    </row>
    <row r="54" spans="1:31" s="103" customFormat="1" ht="13.5" customHeight="1" x14ac:dyDescent="0.15">
      <c r="A54" s="99" t="s">
        <v>42</v>
      </c>
      <c r="B54" s="100" t="s">
        <v>354</v>
      </c>
      <c r="C54" s="99" t="s">
        <v>355</v>
      </c>
      <c r="D54" s="101">
        <f>+SUM(E54,+I54)</f>
        <v>6896</v>
      </c>
      <c r="E54" s="101">
        <f>+SUM(G54+H54)</f>
        <v>255</v>
      </c>
      <c r="F54" s="125">
        <f>IF(D54&gt;0,E54/D54*100,"-")</f>
        <v>3.6977958236658934</v>
      </c>
      <c r="G54" s="101">
        <v>255</v>
      </c>
      <c r="H54" s="101">
        <v>0</v>
      </c>
      <c r="I54" s="101">
        <f>+SUM(K54,+M54,O54+P54)</f>
        <v>6641</v>
      </c>
      <c r="J54" s="102">
        <f>IF(D54&gt;0,I54/D54*100,"-")</f>
        <v>96.302204176334101</v>
      </c>
      <c r="K54" s="101">
        <v>0</v>
      </c>
      <c r="L54" s="102">
        <f>IF(D54&gt;0,K54/D54*100,"-")</f>
        <v>0</v>
      </c>
      <c r="M54" s="101">
        <v>0</v>
      </c>
      <c r="N54" s="102">
        <f>IF(D54&gt;0,M54/D54*100,"-")</f>
        <v>0</v>
      </c>
      <c r="O54" s="123">
        <v>413</v>
      </c>
      <c r="P54" s="101">
        <f>SUM(Q54:S54)</f>
        <v>6228</v>
      </c>
      <c r="Q54" s="101">
        <v>1888</v>
      </c>
      <c r="R54" s="101">
        <v>4340</v>
      </c>
      <c r="S54" s="101">
        <v>0</v>
      </c>
      <c r="T54" s="102">
        <f>IF(D54&gt;0,P54/D54*100,"-")</f>
        <v>90.313225058004647</v>
      </c>
      <c r="U54" s="101">
        <v>59</v>
      </c>
      <c r="V54" s="99" t="s">
        <v>263</v>
      </c>
      <c r="W54" s="99"/>
      <c r="X54" s="99"/>
      <c r="Y54" s="99"/>
      <c r="Z54" s="99" t="s">
        <v>263</v>
      </c>
      <c r="AA54" s="99"/>
      <c r="AB54" s="99"/>
      <c r="AC54" s="99"/>
      <c r="AD54" s="206" t="s">
        <v>262</v>
      </c>
      <c r="AE54" s="207"/>
    </row>
    <row r="55" spans="1:31" s="103" customFormat="1" ht="13.5" customHeight="1" x14ac:dyDescent="0.15">
      <c r="A55" s="99" t="s">
        <v>42</v>
      </c>
      <c r="B55" s="100" t="s">
        <v>356</v>
      </c>
      <c r="C55" s="99" t="s">
        <v>357</v>
      </c>
      <c r="D55" s="101">
        <f>+SUM(E55,+I55)</f>
        <v>13913</v>
      </c>
      <c r="E55" s="101">
        <f>+SUM(G55+H55)</f>
        <v>750</v>
      </c>
      <c r="F55" s="125">
        <f>IF(D55&gt;0,E55/D55*100,"-")</f>
        <v>5.3906418457557681</v>
      </c>
      <c r="G55" s="101">
        <v>750</v>
      </c>
      <c r="H55" s="101">
        <v>0</v>
      </c>
      <c r="I55" s="101">
        <f>+SUM(K55,+M55,O55+P55)</f>
        <v>13163</v>
      </c>
      <c r="J55" s="102">
        <f>IF(D55&gt;0,I55/D55*100,"-")</f>
        <v>94.609358154244234</v>
      </c>
      <c r="K55" s="101">
        <v>4722</v>
      </c>
      <c r="L55" s="102">
        <f>IF(D55&gt;0,K55/D55*100,"-")</f>
        <v>33.939481060878315</v>
      </c>
      <c r="M55" s="101">
        <v>0</v>
      </c>
      <c r="N55" s="102">
        <f>IF(D55&gt;0,M55/D55*100,"-")</f>
        <v>0</v>
      </c>
      <c r="O55" s="123">
        <v>0</v>
      </c>
      <c r="P55" s="101">
        <f>SUM(Q55:S55)</f>
        <v>8441</v>
      </c>
      <c r="Q55" s="101">
        <v>1854</v>
      </c>
      <c r="R55" s="101">
        <v>6587</v>
      </c>
      <c r="S55" s="101">
        <v>0</v>
      </c>
      <c r="T55" s="102">
        <f>IF(D55&gt;0,P55/D55*100,"-")</f>
        <v>60.669877093365919</v>
      </c>
      <c r="U55" s="101">
        <v>132</v>
      </c>
      <c r="V55" s="99" t="s">
        <v>263</v>
      </c>
      <c r="W55" s="99"/>
      <c r="X55" s="99"/>
      <c r="Y55" s="99"/>
      <c r="Z55" s="99" t="s">
        <v>263</v>
      </c>
      <c r="AA55" s="99"/>
      <c r="AB55" s="99"/>
      <c r="AC55" s="99"/>
      <c r="AD55" s="206" t="s">
        <v>262</v>
      </c>
      <c r="AE55" s="207"/>
    </row>
    <row r="56" spans="1:31" s="103" customFormat="1" ht="13.5" customHeight="1" x14ac:dyDescent="0.15">
      <c r="A56" s="99" t="s">
        <v>42</v>
      </c>
      <c r="B56" s="100" t="s">
        <v>358</v>
      </c>
      <c r="C56" s="99" t="s">
        <v>359</v>
      </c>
      <c r="D56" s="101">
        <f>+SUM(E56,+I56)</f>
        <v>10883</v>
      </c>
      <c r="E56" s="101">
        <f>+SUM(G56+H56)</f>
        <v>832</v>
      </c>
      <c r="F56" s="125">
        <f>IF(D56&gt;0,E56/D56*100,"-")</f>
        <v>7.6449508407608198</v>
      </c>
      <c r="G56" s="101">
        <v>832</v>
      </c>
      <c r="H56" s="101">
        <v>0</v>
      </c>
      <c r="I56" s="101">
        <f>+SUM(K56,+M56,O56+P56)</f>
        <v>10051</v>
      </c>
      <c r="J56" s="102">
        <f>IF(D56&gt;0,I56/D56*100,"-")</f>
        <v>92.355049159239172</v>
      </c>
      <c r="K56" s="101">
        <v>0</v>
      </c>
      <c r="L56" s="102">
        <f>IF(D56&gt;0,K56/D56*100,"-")</f>
        <v>0</v>
      </c>
      <c r="M56" s="101">
        <v>2100</v>
      </c>
      <c r="N56" s="102">
        <f>IF(D56&gt;0,M56/D56*100,"-")</f>
        <v>19.296149958651107</v>
      </c>
      <c r="O56" s="123">
        <v>0</v>
      </c>
      <c r="P56" s="101">
        <f>SUM(Q56:S56)</f>
        <v>7951</v>
      </c>
      <c r="Q56" s="101">
        <v>3359</v>
      </c>
      <c r="R56" s="101">
        <v>4592</v>
      </c>
      <c r="S56" s="101">
        <v>0</v>
      </c>
      <c r="T56" s="102">
        <f>IF(D56&gt;0,P56/D56*100,"-")</f>
        <v>73.058899200588073</v>
      </c>
      <c r="U56" s="101">
        <v>152</v>
      </c>
      <c r="V56" s="99" t="s">
        <v>263</v>
      </c>
      <c r="W56" s="99"/>
      <c r="X56" s="99"/>
      <c r="Y56" s="99"/>
      <c r="Z56" s="99" t="s">
        <v>263</v>
      </c>
      <c r="AA56" s="99"/>
      <c r="AB56" s="99"/>
      <c r="AC56" s="99"/>
      <c r="AD56" s="206" t="s">
        <v>262</v>
      </c>
      <c r="AE56" s="207"/>
    </row>
    <row r="57" spans="1:31" s="103" customFormat="1" ht="13.5" customHeight="1" x14ac:dyDescent="0.15">
      <c r="A57" s="99" t="s">
        <v>42</v>
      </c>
      <c r="B57" s="100" t="s">
        <v>360</v>
      </c>
      <c r="C57" s="99" t="s">
        <v>361</v>
      </c>
      <c r="D57" s="101">
        <f>+SUM(E57,+I57)</f>
        <v>6611</v>
      </c>
      <c r="E57" s="101">
        <f>+SUM(G57+H57)</f>
        <v>641</v>
      </c>
      <c r="F57" s="125">
        <f>IF(D57&gt;0,E57/D57*100,"-")</f>
        <v>9.6959612766601122</v>
      </c>
      <c r="G57" s="101">
        <v>641</v>
      </c>
      <c r="H57" s="101">
        <v>0</v>
      </c>
      <c r="I57" s="101">
        <f>+SUM(K57,+M57,O57+P57)</f>
        <v>5970</v>
      </c>
      <c r="J57" s="102">
        <f>IF(D57&gt;0,I57/D57*100,"-")</f>
        <v>90.304038723339886</v>
      </c>
      <c r="K57" s="101">
        <v>0</v>
      </c>
      <c r="L57" s="102">
        <f>IF(D57&gt;0,K57/D57*100,"-")</f>
        <v>0</v>
      </c>
      <c r="M57" s="101">
        <v>0</v>
      </c>
      <c r="N57" s="102">
        <f>IF(D57&gt;0,M57/D57*100,"-")</f>
        <v>0</v>
      </c>
      <c r="O57" s="123">
        <v>779</v>
      </c>
      <c r="P57" s="101">
        <f>SUM(Q57:S57)</f>
        <v>5191</v>
      </c>
      <c r="Q57" s="101">
        <v>859</v>
      </c>
      <c r="R57" s="101">
        <v>4332</v>
      </c>
      <c r="S57" s="101">
        <v>0</v>
      </c>
      <c r="T57" s="102">
        <f>IF(D57&gt;0,P57/D57*100,"-")</f>
        <v>78.520647405838744</v>
      </c>
      <c r="U57" s="101">
        <v>102</v>
      </c>
      <c r="V57" s="99" t="s">
        <v>263</v>
      </c>
      <c r="W57" s="99"/>
      <c r="X57" s="99"/>
      <c r="Y57" s="99"/>
      <c r="Z57" s="99" t="s">
        <v>263</v>
      </c>
      <c r="AA57" s="99"/>
      <c r="AB57" s="99"/>
      <c r="AC57" s="99"/>
      <c r="AD57" s="206" t="s">
        <v>262</v>
      </c>
      <c r="AE57" s="207"/>
    </row>
    <row r="58" spans="1:31" s="103" customFormat="1" ht="13.5" customHeight="1" x14ac:dyDescent="0.15">
      <c r="A58" s="99" t="s">
        <v>42</v>
      </c>
      <c r="B58" s="100" t="s">
        <v>362</v>
      </c>
      <c r="C58" s="99" t="s">
        <v>363</v>
      </c>
      <c r="D58" s="101">
        <f>+SUM(E58,+I58)</f>
        <v>7635</v>
      </c>
      <c r="E58" s="101">
        <f>+SUM(G58+H58)</f>
        <v>254</v>
      </c>
      <c r="F58" s="125">
        <f>IF(D58&gt;0,E58/D58*100,"-")</f>
        <v>3.3267845448592008</v>
      </c>
      <c r="G58" s="101">
        <v>254</v>
      </c>
      <c r="H58" s="101">
        <v>0</v>
      </c>
      <c r="I58" s="101">
        <f>+SUM(K58,+M58,O58+P58)</f>
        <v>7381</v>
      </c>
      <c r="J58" s="102">
        <f>IF(D58&gt;0,I58/D58*100,"-")</f>
        <v>96.673215455140806</v>
      </c>
      <c r="K58" s="101">
        <v>0</v>
      </c>
      <c r="L58" s="102">
        <f>IF(D58&gt;0,K58/D58*100,"-")</f>
        <v>0</v>
      </c>
      <c r="M58" s="101">
        <v>0</v>
      </c>
      <c r="N58" s="102">
        <f>IF(D58&gt;0,M58/D58*100,"-")</f>
        <v>0</v>
      </c>
      <c r="O58" s="123">
        <v>2399</v>
      </c>
      <c r="P58" s="101">
        <f>SUM(Q58:S58)</f>
        <v>4982</v>
      </c>
      <c r="Q58" s="101">
        <v>1868</v>
      </c>
      <c r="R58" s="101">
        <v>3114</v>
      </c>
      <c r="S58" s="101">
        <v>0</v>
      </c>
      <c r="T58" s="102">
        <f>IF(D58&gt;0,P58/D58*100,"-")</f>
        <v>65.25212835625409</v>
      </c>
      <c r="U58" s="101">
        <v>51</v>
      </c>
      <c r="V58" s="99" t="s">
        <v>263</v>
      </c>
      <c r="W58" s="99"/>
      <c r="X58" s="99"/>
      <c r="Y58" s="99"/>
      <c r="Z58" s="99" t="s">
        <v>263</v>
      </c>
      <c r="AA58" s="99"/>
      <c r="AB58" s="99"/>
      <c r="AC58" s="99"/>
      <c r="AD58" s="206" t="s">
        <v>262</v>
      </c>
      <c r="AE58" s="207"/>
    </row>
    <row r="59" spans="1:31" s="103" customFormat="1" ht="13.5" customHeight="1" x14ac:dyDescent="0.15">
      <c r="A59" s="99" t="s">
        <v>42</v>
      </c>
      <c r="B59" s="100" t="s">
        <v>364</v>
      </c>
      <c r="C59" s="99" t="s">
        <v>365</v>
      </c>
      <c r="D59" s="101">
        <f>+SUM(E59,+I59)</f>
        <v>8623</v>
      </c>
      <c r="E59" s="101">
        <f>+SUM(G59+H59)</f>
        <v>916</v>
      </c>
      <c r="F59" s="125">
        <f>IF(D59&gt;0,E59/D59*100,"-")</f>
        <v>10.62275310216862</v>
      </c>
      <c r="G59" s="101">
        <v>903</v>
      </c>
      <c r="H59" s="101">
        <v>13</v>
      </c>
      <c r="I59" s="101">
        <f>+SUM(K59,+M59,O59+P59)</f>
        <v>7707</v>
      </c>
      <c r="J59" s="102">
        <f>IF(D59&gt;0,I59/D59*100,"-")</f>
        <v>89.377246897831384</v>
      </c>
      <c r="K59" s="101">
        <v>0</v>
      </c>
      <c r="L59" s="102">
        <f>IF(D59&gt;0,K59/D59*100,"-")</f>
        <v>0</v>
      </c>
      <c r="M59" s="101">
        <v>169</v>
      </c>
      <c r="N59" s="102">
        <f>IF(D59&gt;0,M59/D59*100,"-")</f>
        <v>1.9598747535660443</v>
      </c>
      <c r="O59" s="123">
        <v>0</v>
      </c>
      <c r="P59" s="101">
        <f>SUM(Q59:S59)</f>
        <v>7538</v>
      </c>
      <c r="Q59" s="101">
        <v>3698</v>
      </c>
      <c r="R59" s="101">
        <v>3840</v>
      </c>
      <c r="S59" s="101">
        <v>0</v>
      </c>
      <c r="T59" s="102">
        <f>IF(D59&gt;0,P59/D59*100,"-")</f>
        <v>87.417372144265343</v>
      </c>
      <c r="U59" s="101">
        <v>86</v>
      </c>
      <c r="V59" s="99" t="s">
        <v>263</v>
      </c>
      <c r="W59" s="99"/>
      <c r="X59" s="99"/>
      <c r="Y59" s="99"/>
      <c r="Z59" s="99"/>
      <c r="AA59" s="99" t="s">
        <v>263</v>
      </c>
      <c r="AB59" s="99"/>
      <c r="AC59" s="99"/>
      <c r="AD59" s="206" t="s">
        <v>262</v>
      </c>
      <c r="AE59" s="207"/>
    </row>
    <row r="60" spans="1:31" s="103" customFormat="1" ht="13.5" customHeight="1" x14ac:dyDescent="0.15">
      <c r="A60" s="99" t="s">
        <v>42</v>
      </c>
      <c r="B60" s="100" t="s">
        <v>366</v>
      </c>
      <c r="C60" s="99" t="s">
        <v>367</v>
      </c>
      <c r="D60" s="101">
        <f>+SUM(E60,+I60)</f>
        <v>7236</v>
      </c>
      <c r="E60" s="101">
        <f>+SUM(G60+H60)</f>
        <v>732</v>
      </c>
      <c r="F60" s="125">
        <f>IF(D60&gt;0,E60/D60*100,"-")</f>
        <v>10.11608623548922</v>
      </c>
      <c r="G60" s="101">
        <v>723</v>
      </c>
      <c r="H60" s="101">
        <v>9</v>
      </c>
      <c r="I60" s="101">
        <f>+SUM(K60,+M60,O60+P60)</f>
        <v>6504</v>
      </c>
      <c r="J60" s="102">
        <f>IF(D60&gt;0,I60/D60*100,"-")</f>
        <v>89.88391376451078</v>
      </c>
      <c r="K60" s="101">
        <v>0</v>
      </c>
      <c r="L60" s="102">
        <f>IF(D60&gt;0,K60/D60*100,"-")</f>
        <v>0</v>
      </c>
      <c r="M60" s="101">
        <v>0</v>
      </c>
      <c r="N60" s="102">
        <f>IF(D60&gt;0,M60/D60*100,"-")</f>
        <v>0</v>
      </c>
      <c r="O60" s="123">
        <v>0</v>
      </c>
      <c r="P60" s="101">
        <f>SUM(Q60:S60)</f>
        <v>6504</v>
      </c>
      <c r="Q60" s="101">
        <v>3031</v>
      </c>
      <c r="R60" s="101">
        <v>3473</v>
      </c>
      <c r="S60" s="101">
        <v>0</v>
      </c>
      <c r="T60" s="102">
        <f>IF(D60&gt;0,P60/D60*100,"-")</f>
        <v>89.88391376451078</v>
      </c>
      <c r="U60" s="101">
        <v>49</v>
      </c>
      <c r="V60" s="99" t="s">
        <v>263</v>
      </c>
      <c r="W60" s="99"/>
      <c r="X60" s="99"/>
      <c r="Y60" s="99"/>
      <c r="Z60" s="99"/>
      <c r="AA60" s="99" t="s">
        <v>263</v>
      </c>
      <c r="AB60" s="99"/>
      <c r="AC60" s="99"/>
      <c r="AD60" s="206" t="s">
        <v>262</v>
      </c>
      <c r="AE60" s="207"/>
    </row>
    <row r="61" spans="1:31" s="103" customFormat="1" ht="13.5" customHeight="1" x14ac:dyDescent="0.15">
      <c r="A61" s="99" t="s">
        <v>42</v>
      </c>
      <c r="B61" s="100" t="s">
        <v>368</v>
      </c>
      <c r="C61" s="99" t="s">
        <v>369</v>
      </c>
      <c r="D61" s="101">
        <f>+SUM(E61,+I61)</f>
        <v>7264</v>
      </c>
      <c r="E61" s="101">
        <f>+SUM(G61+H61)</f>
        <v>669</v>
      </c>
      <c r="F61" s="125">
        <f>IF(D61&gt;0,E61/D61*100,"-")</f>
        <v>9.2098017621145374</v>
      </c>
      <c r="G61" s="101">
        <v>669</v>
      </c>
      <c r="H61" s="101">
        <v>0</v>
      </c>
      <c r="I61" s="101">
        <f>+SUM(K61,+M61,O61+P61)</f>
        <v>6595</v>
      </c>
      <c r="J61" s="102">
        <f>IF(D61&gt;0,I61/D61*100,"-")</f>
        <v>90.790198237885463</v>
      </c>
      <c r="K61" s="101">
        <v>0</v>
      </c>
      <c r="L61" s="102">
        <f>IF(D61&gt;0,K61/D61*100,"-")</f>
        <v>0</v>
      </c>
      <c r="M61" s="101">
        <v>0</v>
      </c>
      <c r="N61" s="102">
        <f>IF(D61&gt;0,M61/D61*100,"-")</f>
        <v>0</v>
      </c>
      <c r="O61" s="123">
        <v>0</v>
      </c>
      <c r="P61" s="101">
        <f>SUM(Q61:S61)</f>
        <v>6595</v>
      </c>
      <c r="Q61" s="101">
        <v>3877</v>
      </c>
      <c r="R61" s="101">
        <v>2718</v>
      </c>
      <c r="S61" s="101">
        <v>0</v>
      </c>
      <c r="T61" s="102">
        <f>IF(D61&gt;0,P61/D61*100,"-")</f>
        <v>90.790198237885463</v>
      </c>
      <c r="U61" s="101">
        <v>89</v>
      </c>
      <c r="V61" s="99" t="s">
        <v>263</v>
      </c>
      <c r="W61" s="99"/>
      <c r="X61" s="99"/>
      <c r="Y61" s="99"/>
      <c r="Z61" s="99" t="s">
        <v>263</v>
      </c>
      <c r="AA61" s="99"/>
      <c r="AB61" s="99"/>
      <c r="AC61" s="99"/>
      <c r="AD61" s="206" t="s">
        <v>262</v>
      </c>
      <c r="AE61" s="207"/>
    </row>
    <row r="62" spans="1:31" s="103" customFormat="1" ht="13.5" customHeight="1" x14ac:dyDescent="0.15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 x14ac:dyDescent="0.15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 x14ac:dyDescent="0.15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 x14ac:dyDescent="0.15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 x14ac:dyDescent="0.15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 x14ac:dyDescent="0.15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 x14ac:dyDescent="0.15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 x14ac:dyDescent="0.15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 x14ac:dyDescent="0.15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 x14ac:dyDescent="0.15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 x14ac:dyDescent="0.15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 x14ac:dyDescent="0.15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 x14ac:dyDescent="0.15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 x14ac:dyDescent="0.15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 x14ac:dyDescent="0.15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 x14ac:dyDescent="0.15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 x14ac:dyDescent="0.15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 x14ac:dyDescent="0.15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 x14ac:dyDescent="0.15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 x14ac:dyDescent="0.15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 x14ac:dyDescent="0.15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 x14ac:dyDescent="0.15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 x14ac:dyDescent="0.15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 x14ac:dyDescent="0.15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 x14ac:dyDescent="0.15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 x14ac:dyDescent="0.15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 x14ac:dyDescent="0.15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 x14ac:dyDescent="0.15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 x14ac:dyDescent="0.15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 x14ac:dyDescent="0.15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 x14ac:dyDescent="0.15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 x14ac:dyDescent="0.15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 x14ac:dyDescent="0.15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 x14ac:dyDescent="0.15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 x14ac:dyDescent="0.15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 x14ac:dyDescent="0.15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 x14ac:dyDescent="0.15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 x14ac:dyDescent="0.15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 x14ac:dyDescent="0.15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 x14ac:dyDescent="0.15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 x14ac:dyDescent="0.15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 x14ac:dyDescent="0.15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 x14ac:dyDescent="0.15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 x14ac:dyDescent="0.15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 x14ac:dyDescent="0.15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 x14ac:dyDescent="0.15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 x14ac:dyDescent="0.15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 x14ac:dyDescent="0.15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 x14ac:dyDescent="0.15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 x14ac:dyDescent="0.15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 x14ac:dyDescent="0.15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 x14ac:dyDescent="0.15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 x14ac:dyDescent="0.15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 x14ac:dyDescent="0.15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 x14ac:dyDescent="0.15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 x14ac:dyDescent="0.15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 x14ac:dyDescent="0.15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 x14ac:dyDescent="0.15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 x14ac:dyDescent="0.15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 x14ac:dyDescent="0.15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 x14ac:dyDescent="0.15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 x14ac:dyDescent="0.15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 x14ac:dyDescent="0.15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 x14ac:dyDescent="0.15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 x14ac:dyDescent="0.15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 x14ac:dyDescent="0.15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 x14ac:dyDescent="0.15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 x14ac:dyDescent="0.15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 x14ac:dyDescent="0.15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 x14ac:dyDescent="0.15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 x14ac:dyDescent="0.15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 x14ac:dyDescent="0.15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 x14ac:dyDescent="0.15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 x14ac:dyDescent="0.15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 x14ac:dyDescent="0.15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 x14ac:dyDescent="0.15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 x14ac:dyDescent="0.15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 x14ac:dyDescent="0.15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 x14ac:dyDescent="0.15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 x14ac:dyDescent="0.15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 x14ac:dyDescent="0.15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 x14ac:dyDescent="0.15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 x14ac:dyDescent="0.15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 x14ac:dyDescent="0.15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 x14ac:dyDescent="0.15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 x14ac:dyDescent="0.15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 x14ac:dyDescent="0.15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 x14ac:dyDescent="0.15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 x14ac:dyDescent="0.15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 x14ac:dyDescent="0.15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 x14ac:dyDescent="0.15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 x14ac:dyDescent="0.15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 x14ac:dyDescent="0.15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 x14ac:dyDescent="0.15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 x14ac:dyDescent="0.15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 x14ac:dyDescent="0.15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 x14ac:dyDescent="0.15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 x14ac:dyDescent="0.15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 x14ac:dyDescent="0.15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 x14ac:dyDescent="0.15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 x14ac:dyDescent="0.15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 x14ac:dyDescent="0.15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 x14ac:dyDescent="0.15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 x14ac:dyDescent="0.15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 x14ac:dyDescent="0.15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 x14ac:dyDescent="0.15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 x14ac:dyDescent="0.15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 x14ac:dyDescent="0.15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 x14ac:dyDescent="0.15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 x14ac:dyDescent="0.15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 x14ac:dyDescent="0.15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 x14ac:dyDescent="0.15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 x14ac:dyDescent="0.15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 x14ac:dyDescent="0.15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 x14ac:dyDescent="0.15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 x14ac:dyDescent="0.15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 x14ac:dyDescent="0.15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 x14ac:dyDescent="0.15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 x14ac:dyDescent="0.15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 x14ac:dyDescent="0.15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 x14ac:dyDescent="0.15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 x14ac:dyDescent="0.15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 x14ac:dyDescent="0.15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 x14ac:dyDescent="0.15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 x14ac:dyDescent="0.15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 x14ac:dyDescent="0.15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 x14ac:dyDescent="0.15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 x14ac:dyDescent="0.15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 x14ac:dyDescent="0.15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 x14ac:dyDescent="0.15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 x14ac:dyDescent="0.15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 x14ac:dyDescent="0.15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 x14ac:dyDescent="0.15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 x14ac:dyDescent="0.15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 x14ac:dyDescent="0.15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 x14ac:dyDescent="0.15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 x14ac:dyDescent="0.15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 x14ac:dyDescent="0.15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 x14ac:dyDescent="0.15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 x14ac:dyDescent="0.15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 x14ac:dyDescent="0.15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 x14ac:dyDescent="0.15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 x14ac:dyDescent="0.15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 x14ac:dyDescent="0.15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 x14ac:dyDescent="0.15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 x14ac:dyDescent="0.15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61">
    <sortCondition ref="A8:A61"/>
    <sortCondition ref="B8:B61"/>
    <sortCondition ref="C8:C61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 x14ac:dyDescent="0.1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 x14ac:dyDescent="0.15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 x14ac:dyDescent="0.15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 x14ac:dyDescent="0.15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 x14ac:dyDescent="0.15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 x14ac:dyDescent="0.15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 x14ac:dyDescent="0.15">
      <c r="A7" s="112" t="str">
        <f>水洗化人口等!A7</f>
        <v>千葉県</v>
      </c>
      <c r="B7" s="105" t="str">
        <f>水洗化人口等!B7</f>
        <v>12000</v>
      </c>
      <c r="C7" s="104" t="s">
        <v>199</v>
      </c>
      <c r="D7" s="106">
        <f>SUM(E7,+H7,+K7)</f>
        <v>750809</v>
      </c>
      <c r="E7" s="106">
        <f>SUM(F7:G7)</f>
        <v>16737</v>
      </c>
      <c r="F7" s="106">
        <f>SUM(F$8:F$207)</f>
        <v>15658</v>
      </c>
      <c r="G7" s="106">
        <f>SUM(G$8:G$207)</f>
        <v>1079</v>
      </c>
      <c r="H7" s="106">
        <f>SUM(I7:J7)</f>
        <v>88287</v>
      </c>
      <c r="I7" s="106">
        <f>SUM(I$8:I$207)</f>
        <v>40032</v>
      </c>
      <c r="J7" s="106">
        <f>SUM(J$8:J$207)</f>
        <v>48255</v>
      </c>
      <c r="K7" s="106">
        <f>SUM(L7:M7)</f>
        <v>645785</v>
      </c>
      <c r="L7" s="106">
        <f>SUM(L$8:L$207)</f>
        <v>46195</v>
      </c>
      <c r="M7" s="106">
        <f>SUM(M$8:M$207)</f>
        <v>599590</v>
      </c>
      <c r="N7" s="106">
        <f>SUM(O7,+V7,+AC7)</f>
        <v>751042</v>
      </c>
      <c r="O7" s="106">
        <f>SUM(P7:U7)</f>
        <v>101885</v>
      </c>
      <c r="P7" s="106">
        <f t="shared" ref="P7:U7" si="0">SUM(P$8:P$207)</f>
        <v>99772</v>
      </c>
      <c r="Q7" s="106">
        <f t="shared" si="0"/>
        <v>0</v>
      </c>
      <c r="R7" s="106">
        <f t="shared" si="0"/>
        <v>0</v>
      </c>
      <c r="S7" s="106">
        <f t="shared" si="0"/>
        <v>2113</v>
      </c>
      <c r="T7" s="106">
        <f t="shared" si="0"/>
        <v>0</v>
      </c>
      <c r="U7" s="106">
        <f t="shared" si="0"/>
        <v>0</v>
      </c>
      <c r="V7" s="106">
        <f>SUM(W7:AB7)</f>
        <v>648924</v>
      </c>
      <c r="W7" s="106">
        <f t="shared" ref="W7:AB7" si="1">SUM(W$8:W$207)</f>
        <v>638627</v>
      </c>
      <c r="X7" s="106">
        <f t="shared" si="1"/>
        <v>0</v>
      </c>
      <c r="Y7" s="106">
        <f t="shared" si="1"/>
        <v>0</v>
      </c>
      <c r="Z7" s="106">
        <f t="shared" si="1"/>
        <v>10297</v>
      </c>
      <c r="AA7" s="106">
        <f t="shared" si="1"/>
        <v>0</v>
      </c>
      <c r="AB7" s="106">
        <f t="shared" si="1"/>
        <v>0</v>
      </c>
      <c r="AC7" s="106">
        <f>SUM(AD7:AE7)</f>
        <v>233</v>
      </c>
      <c r="AD7" s="106">
        <f>SUM(AD$8:AD$207)</f>
        <v>233</v>
      </c>
      <c r="AE7" s="106">
        <f>SUM(AE$8:AE$207)</f>
        <v>0</v>
      </c>
      <c r="AF7" s="106">
        <f>SUM(AG7:AI7)</f>
        <v>16391</v>
      </c>
      <c r="AG7" s="106">
        <f>SUM(AG$8:AG$207)</f>
        <v>16391</v>
      </c>
      <c r="AH7" s="106">
        <f>SUM(AH$8:AH$207)</f>
        <v>0</v>
      </c>
      <c r="AI7" s="106">
        <f>SUM(AI$8:AI$207)</f>
        <v>0</v>
      </c>
      <c r="AJ7" s="106">
        <f>SUM(AK7:AS7)</f>
        <v>59985</v>
      </c>
      <c r="AK7" s="106">
        <f t="shared" ref="AK7:AS7" si="2">SUM(AK$8:AK$207)</f>
        <v>43820</v>
      </c>
      <c r="AL7" s="106">
        <f t="shared" si="2"/>
        <v>1</v>
      </c>
      <c r="AM7" s="106">
        <f t="shared" si="2"/>
        <v>9355</v>
      </c>
      <c r="AN7" s="106">
        <f t="shared" si="2"/>
        <v>4258</v>
      </c>
      <c r="AO7" s="106">
        <f t="shared" si="2"/>
        <v>0</v>
      </c>
      <c r="AP7" s="106">
        <f t="shared" si="2"/>
        <v>0</v>
      </c>
      <c r="AQ7" s="106">
        <f t="shared" si="2"/>
        <v>317</v>
      </c>
      <c r="AR7" s="106">
        <f t="shared" si="2"/>
        <v>6</v>
      </c>
      <c r="AS7" s="106">
        <f t="shared" si="2"/>
        <v>2228</v>
      </c>
      <c r="AT7" s="106">
        <f>SUM(AU7:AY7)</f>
        <v>506</v>
      </c>
      <c r="AU7" s="106">
        <f>SUM(AU$8:AU$207)</f>
        <v>227</v>
      </c>
      <c r="AV7" s="106">
        <f>SUM(AV$8:AV$207)</f>
        <v>0</v>
      </c>
      <c r="AW7" s="106">
        <f>SUM(AW$8:AW$207)</f>
        <v>279</v>
      </c>
      <c r="AX7" s="106">
        <f>SUM(AX$8:AX$207)</f>
        <v>0</v>
      </c>
      <c r="AY7" s="106">
        <f>SUM(AY$8:AY$207)</f>
        <v>0</v>
      </c>
      <c r="AZ7" s="106">
        <f>SUM(BA7:BC7)</f>
        <v>3338</v>
      </c>
      <c r="BA7" s="106">
        <f>SUM(BA$8:BA$207)</f>
        <v>3338</v>
      </c>
      <c r="BB7" s="106">
        <f>SUM(BB$8:BB$207)</f>
        <v>0</v>
      </c>
      <c r="BC7" s="106">
        <f>SUM(BC$8:BC$207)</f>
        <v>0</v>
      </c>
    </row>
    <row r="8" spans="1:55" s="103" customFormat="1" ht="13.5" customHeight="1" x14ac:dyDescent="0.15">
      <c r="A8" s="113" t="s">
        <v>42</v>
      </c>
      <c r="B8" s="111" t="s">
        <v>260</v>
      </c>
      <c r="C8" s="99" t="s">
        <v>261</v>
      </c>
      <c r="D8" s="101">
        <f>SUM(E8,+H8,+K8)</f>
        <v>25359</v>
      </c>
      <c r="E8" s="101">
        <f>SUM(F8:G8)</f>
        <v>0</v>
      </c>
      <c r="F8" s="101">
        <v>0</v>
      </c>
      <c r="G8" s="101">
        <v>0</v>
      </c>
      <c r="H8" s="101">
        <f>SUM(I8:J8)</f>
        <v>49</v>
      </c>
      <c r="I8" s="101">
        <v>49</v>
      </c>
      <c r="J8" s="101">
        <v>0</v>
      </c>
      <c r="K8" s="101">
        <f>SUM(L8:M8)</f>
        <v>25310</v>
      </c>
      <c r="L8" s="101">
        <v>4540</v>
      </c>
      <c r="M8" s="101">
        <v>20770</v>
      </c>
      <c r="N8" s="101">
        <f>SUM(O8,+V8,+AC8)</f>
        <v>25359</v>
      </c>
      <c r="O8" s="101">
        <f>SUM(P8:U8)</f>
        <v>4589</v>
      </c>
      <c r="P8" s="101">
        <v>4589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20770</v>
      </c>
      <c r="W8" s="101">
        <v>20770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73</v>
      </c>
      <c r="AG8" s="101">
        <v>73</v>
      </c>
      <c r="AH8" s="101">
        <v>0</v>
      </c>
      <c r="AI8" s="101">
        <v>0</v>
      </c>
      <c r="AJ8" s="101">
        <f>SUM(AK8:AS8)</f>
        <v>73</v>
      </c>
      <c r="AK8" s="101">
        <v>0</v>
      </c>
      <c r="AL8" s="101">
        <v>0</v>
      </c>
      <c r="AM8" s="101">
        <v>73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 x14ac:dyDescent="0.15">
      <c r="A9" s="113" t="s">
        <v>42</v>
      </c>
      <c r="B9" s="111" t="s">
        <v>264</v>
      </c>
      <c r="C9" s="99" t="s">
        <v>265</v>
      </c>
      <c r="D9" s="101">
        <f>SUM(E9,+H9,+K9)</f>
        <v>14484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14484</v>
      </c>
      <c r="L9" s="101">
        <v>3300</v>
      </c>
      <c r="M9" s="101">
        <v>11184</v>
      </c>
      <c r="N9" s="101">
        <f>SUM(O9,+V9,+AC9)</f>
        <v>14484</v>
      </c>
      <c r="O9" s="101">
        <f>SUM(P9:U9)</f>
        <v>3300</v>
      </c>
      <c r="P9" s="101">
        <v>3300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11184</v>
      </c>
      <c r="W9" s="101">
        <v>11184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0</v>
      </c>
      <c r="AG9" s="101">
        <v>0</v>
      </c>
      <c r="AH9" s="101">
        <v>0</v>
      </c>
      <c r="AI9" s="101">
        <v>0</v>
      </c>
      <c r="AJ9" s="101">
        <f>SUM(AK9:AS9)</f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 x14ac:dyDescent="0.15">
      <c r="A10" s="113" t="s">
        <v>42</v>
      </c>
      <c r="B10" s="111" t="s">
        <v>266</v>
      </c>
      <c r="C10" s="99" t="s">
        <v>267</v>
      </c>
      <c r="D10" s="101">
        <f>SUM(E10,+H10,+K10)</f>
        <v>64066</v>
      </c>
      <c r="E10" s="101">
        <f>SUM(F10:G10)</f>
        <v>0</v>
      </c>
      <c r="F10" s="101">
        <v>0</v>
      </c>
      <c r="G10" s="101">
        <v>0</v>
      </c>
      <c r="H10" s="101">
        <f>SUM(I10:J10)</f>
        <v>1971</v>
      </c>
      <c r="I10" s="101">
        <v>1971</v>
      </c>
      <c r="J10" s="101">
        <v>0</v>
      </c>
      <c r="K10" s="101">
        <f>SUM(L10:M10)</f>
        <v>62095</v>
      </c>
      <c r="L10" s="101">
        <v>1147</v>
      </c>
      <c r="M10" s="101">
        <v>60948</v>
      </c>
      <c r="N10" s="101">
        <f>SUM(O10,+V10,+AC10)</f>
        <v>64066</v>
      </c>
      <c r="O10" s="101">
        <f>SUM(P10:U10)</f>
        <v>3118</v>
      </c>
      <c r="P10" s="101">
        <v>3118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60948</v>
      </c>
      <c r="W10" s="101">
        <v>60948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2187</v>
      </c>
      <c r="AG10" s="101">
        <v>2187</v>
      </c>
      <c r="AH10" s="101">
        <v>0</v>
      </c>
      <c r="AI10" s="101">
        <v>0</v>
      </c>
      <c r="AJ10" s="101">
        <f>SUM(AK10:AS10)</f>
        <v>2187</v>
      </c>
      <c r="AK10" s="101">
        <v>0</v>
      </c>
      <c r="AL10" s="101">
        <v>0</v>
      </c>
      <c r="AM10" s="101">
        <v>2187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245</v>
      </c>
      <c r="AU10" s="101">
        <v>0</v>
      </c>
      <c r="AV10" s="101">
        <v>0</v>
      </c>
      <c r="AW10" s="101">
        <v>245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 x14ac:dyDescent="0.15">
      <c r="A11" s="113" t="s">
        <v>42</v>
      </c>
      <c r="B11" s="111" t="s">
        <v>268</v>
      </c>
      <c r="C11" s="99" t="s">
        <v>269</v>
      </c>
      <c r="D11" s="101">
        <f>SUM(E11,+H11,+K11)</f>
        <v>45602</v>
      </c>
      <c r="E11" s="101">
        <f>SUM(F11:G11)</f>
        <v>2992</v>
      </c>
      <c r="F11" s="101">
        <v>2992</v>
      </c>
      <c r="G11" s="101">
        <v>0</v>
      </c>
      <c r="H11" s="101">
        <f>SUM(I11:J11)</f>
        <v>42610</v>
      </c>
      <c r="I11" s="101">
        <v>0</v>
      </c>
      <c r="J11" s="101">
        <v>42610</v>
      </c>
      <c r="K11" s="101">
        <f>SUM(L11:M11)</f>
        <v>0</v>
      </c>
      <c r="L11" s="101">
        <v>0</v>
      </c>
      <c r="M11" s="101">
        <v>0</v>
      </c>
      <c r="N11" s="101">
        <f>SUM(O11,+V11,+AC11)</f>
        <v>45602</v>
      </c>
      <c r="O11" s="101">
        <f>SUM(P11:U11)</f>
        <v>2992</v>
      </c>
      <c r="P11" s="101">
        <v>2992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42610</v>
      </c>
      <c r="W11" s="101">
        <v>42610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2086</v>
      </c>
      <c r="AG11" s="101">
        <v>2086</v>
      </c>
      <c r="AH11" s="101">
        <v>0</v>
      </c>
      <c r="AI11" s="101">
        <v>0</v>
      </c>
      <c r="AJ11" s="101">
        <f>SUM(AK11:AS11)</f>
        <v>2086</v>
      </c>
      <c r="AK11" s="101">
        <v>0</v>
      </c>
      <c r="AL11" s="101">
        <v>0</v>
      </c>
      <c r="AM11" s="101">
        <v>882</v>
      </c>
      <c r="AN11" s="101">
        <v>1204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 x14ac:dyDescent="0.15">
      <c r="A12" s="113" t="s">
        <v>42</v>
      </c>
      <c r="B12" s="111" t="s">
        <v>270</v>
      </c>
      <c r="C12" s="99" t="s">
        <v>271</v>
      </c>
      <c r="D12" s="101">
        <f>SUM(E12,+H12,+K12)</f>
        <v>25040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25040</v>
      </c>
      <c r="L12" s="101">
        <v>4835</v>
      </c>
      <c r="M12" s="101">
        <v>20205</v>
      </c>
      <c r="N12" s="101">
        <f>SUM(O12,+V12,+AC12)</f>
        <v>25040</v>
      </c>
      <c r="O12" s="101">
        <f>SUM(P12:U12)</f>
        <v>4835</v>
      </c>
      <c r="P12" s="101">
        <v>4835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20205</v>
      </c>
      <c r="W12" s="101">
        <v>20205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7</v>
      </c>
      <c r="AG12" s="101">
        <v>7</v>
      </c>
      <c r="AH12" s="101">
        <v>0</v>
      </c>
      <c r="AI12" s="101">
        <v>0</v>
      </c>
      <c r="AJ12" s="101">
        <f>SUM(AK12:AS12)</f>
        <v>7</v>
      </c>
      <c r="AK12" s="101">
        <v>0</v>
      </c>
      <c r="AL12" s="101">
        <v>0</v>
      </c>
      <c r="AM12" s="101">
        <v>7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1316</v>
      </c>
      <c r="BA12" s="101">
        <v>1316</v>
      </c>
      <c r="BB12" s="101">
        <v>0</v>
      </c>
      <c r="BC12" s="101">
        <v>0</v>
      </c>
    </row>
    <row r="13" spans="1:55" s="103" customFormat="1" ht="13.5" customHeight="1" x14ac:dyDescent="0.15">
      <c r="A13" s="113" t="s">
        <v>42</v>
      </c>
      <c r="B13" s="111" t="s">
        <v>272</v>
      </c>
      <c r="C13" s="99" t="s">
        <v>273</v>
      </c>
      <c r="D13" s="101">
        <f>SUM(E13,+H13,+K13)</f>
        <v>33065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33065</v>
      </c>
      <c r="L13" s="101">
        <v>2674</v>
      </c>
      <c r="M13" s="101">
        <v>30391</v>
      </c>
      <c r="N13" s="101">
        <f>SUM(O13,+V13,+AC13)</f>
        <v>33065</v>
      </c>
      <c r="O13" s="101">
        <f>SUM(P13:U13)</f>
        <v>2674</v>
      </c>
      <c r="P13" s="101">
        <v>2674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30391</v>
      </c>
      <c r="W13" s="101">
        <v>30391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1397</v>
      </c>
      <c r="AG13" s="101">
        <v>1397</v>
      </c>
      <c r="AH13" s="101">
        <v>0</v>
      </c>
      <c r="AI13" s="101">
        <v>0</v>
      </c>
      <c r="AJ13" s="101">
        <f>SUM(AK13:AS13)</f>
        <v>1397</v>
      </c>
      <c r="AK13" s="101">
        <v>0</v>
      </c>
      <c r="AL13" s="101">
        <v>0</v>
      </c>
      <c r="AM13" s="101">
        <v>1397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18</v>
      </c>
      <c r="AU13" s="101">
        <v>0</v>
      </c>
      <c r="AV13" s="101">
        <v>0</v>
      </c>
      <c r="AW13" s="101">
        <v>18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 x14ac:dyDescent="0.15">
      <c r="A14" s="113" t="s">
        <v>42</v>
      </c>
      <c r="B14" s="111" t="s">
        <v>274</v>
      </c>
      <c r="C14" s="99" t="s">
        <v>275</v>
      </c>
      <c r="D14" s="101">
        <f>SUM(E14,+H14,+K14)</f>
        <v>27022</v>
      </c>
      <c r="E14" s="101">
        <f>SUM(F14:G14)</f>
        <v>0</v>
      </c>
      <c r="F14" s="101">
        <v>0</v>
      </c>
      <c r="G14" s="101">
        <v>0</v>
      </c>
      <c r="H14" s="101">
        <f>SUM(I14:J14)</f>
        <v>1814</v>
      </c>
      <c r="I14" s="101">
        <v>1814</v>
      </c>
      <c r="J14" s="101">
        <v>0</v>
      </c>
      <c r="K14" s="101">
        <f>SUM(L14:M14)</f>
        <v>25208</v>
      </c>
      <c r="L14" s="101">
        <v>1030</v>
      </c>
      <c r="M14" s="101">
        <v>24178</v>
      </c>
      <c r="N14" s="101">
        <f>SUM(O14,+V14,+AC14)</f>
        <v>27022</v>
      </c>
      <c r="O14" s="101">
        <f>SUM(P14:U14)</f>
        <v>2844</v>
      </c>
      <c r="P14" s="101">
        <v>2844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24178</v>
      </c>
      <c r="W14" s="101">
        <v>24178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1073</v>
      </c>
      <c r="AG14" s="101">
        <v>1073</v>
      </c>
      <c r="AH14" s="101">
        <v>0</v>
      </c>
      <c r="AI14" s="101">
        <v>0</v>
      </c>
      <c r="AJ14" s="101">
        <f>SUM(AK14:AS14)</f>
        <v>1073</v>
      </c>
      <c r="AK14" s="101">
        <v>0</v>
      </c>
      <c r="AL14" s="101">
        <v>0</v>
      </c>
      <c r="AM14" s="101">
        <v>282</v>
      </c>
      <c r="AN14" s="101">
        <v>791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 x14ac:dyDescent="0.15">
      <c r="A15" s="113" t="s">
        <v>42</v>
      </c>
      <c r="B15" s="111" t="s">
        <v>276</v>
      </c>
      <c r="C15" s="99" t="s">
        <v>277</v>
      </c>
      <c r="D15" s="101">
        <f>SUM(E15,+H15,+K15)</f>
        <v>41233</v>
      </c>
      <c r="E15" s="101">
        <f>SUM(F15:G15)</f>
        <v>0</v>
      </c>
      <c r="F15" s="101">
        <v>0</v>
      </c>
      <c r="G15" s="101">
        <v>0</v>
      </c>
      <c r="H15" s="101">
        <f>SUM(I15:J15)</f>
        <v>4349</v>
      </c>
      <c r="I15" s="101">
        <v>4349</v>
      </c>
      <c r="J15" s="101">
        <v>0</v>
      </c>
      <c r="K15" s="101">
        <f>SUM(L15:M15)</f>
        <v>36884</v>
      </c>
      <c r="L15" s="101">
        <v>0</v>
      </c>
      <c r="M15" s="101">
        <v>36884</v>
      </c>
      <c r="N15" s="101">
        <f>SUM(O15,+V15,+AC15)</f>
        <v>41233</v>
      </c>
      <c r="O15" s="101">
        <f>SUM(P15:U15)</f>
        <v>4349</v>
      </c>
      <c r="P15" s="101">
        <v>4349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36884</v>
      </c>
      <c r="W15" s="101">
        <v>36884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56</v>
      </c>
      <c r="AG15" s="101">
        <v>56</v>
      </c>
      <c r="AH15" s="101">
        <v>0</v>
      </c>
      <c r="AI15" s="101">
        <v>0</v>
      </c>
      <c r="AJ15" s="101">
        <f>SUM(AK15:AS15)</f>
        <v>41233</v>
      </c>
      <c r="AK15" s="101">
        <v>41233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56</v>
      </c>
      <c r="AU15" s="101">
        <v>56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 x14ac:dyDescent="0.15">
      <c r="A16" s="113" t="s">
        <v>42</v>
      </c>
      <c r="B16" s="111" t="s">
        <v>278</v>
      </c>
      <c r="C16" s="99" t="s">
        <v>279</v>
      </c>
      <c r="D16" s="101">
        <f>SUM(E16,+H16,+K16)</f>
        <v>17212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17212</v>
      </c>
      <c r="L16" s="101">
        <v>1886</v>
      </c>
      <c r="M16" s="101">
        <v>15326</v>
      </c>
      <c r="N16" s="101">
        <f>SUM(O16,+V16,+AC16)</f>
        <v>17212</v>
      </c>
      <c r="O16" s="101">
        <f>SUM(P16:U16)</f>
        <v>1886</v>
      </c>
      <c r="P16" s="101">
        <v>1886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15326</v>
      </c>
      <c r="W16" s="101">
        <v>15326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0</v>
      </c>
      <c r="AG16" s="101">
        <v>0</v>
      </c>
      <c r="AH16" s="101">
        <v>0</v>
      </c>
      <c r="AI16" s="101">
        <v>0</v>
      </c>
      <c r="AJ16" s="101">
        <f>SUM(AK16:AS16)</f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903</v>
      </c>
      <c r="BA16" s="101">
        <v>903</v>
      </c>
      <c r="BB16" s="101">
        <v>0</v>
      </c>
      <c r="BC16" s="101">
        <v>0</v>
      </c>
    </row>
    <row r="17" spans="1:55" s="103" customFormat="1" ht="13.5" customHeight="1" x14ac:dyDescent="0.15">
      <c r="A17" s="113" t="s">
        <v>42</v>
      </c>
      <c r="B17" s="111" t="s">
        <v>280</v>
      </c>
      <c r="C17" s="99" t="s">
        <v>281</v>
      </c>
      <c r="D17" s="101">
        <f>SUM(E17,+H17,+K17)</f>
        <v>24907</v>
      </c>
      <c r="E17" s="101">
        <f>SUM(F17:G17)</f>
        <v>0</v>
      </c>
      <c r="F17" s="101">
        <v>0</v>
      </c>
      <c r="G17" s="101">
        <v>0</v>
      </c>
      <c r="H17" s="101">
        <f>SUM(I17:J17)</f>
        <v>2107</v>
      </c>
      <c r="I17" s="101">
        <v>2107</v>
      </c>
      <c r="J17" s="101">
        <v>0</v>
      </c>
      <c r="K17" s="101">
        <f>SUM(L17:M17)</f>
        <v>22800</v>
      </c>
      <c r="L17" s="101">
        <v>0</v>
      </c>
      <c r="M17" s="101">
        <v>22800</v>
      </c>
      <c r="N17" s="101">
        <f>SUM(O17,+V17,+AC17)</f>
        <v>24907</v>
      </c>
      <c r="O17" s="101">
        <f>SUM(P17:U17)</f>
        <v>2107</v>
      </c>
      <c r="P17" s="101">
        <v>2107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22800</v>
      </c>
      <c r="W17" s="101">
        <v>22800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91</v>
      </c>
      <c r="AG17" s="101">
        <v>91</v>
      </c>
      <c r="AH17" s="101">
        <v>0</v>
      </c>
      <c r="AI17" s="101">
        <v>0</v>
      </c>
      <c r="AJ17" s="101">
        <f>SUM(AK17:AS17)</f>
        <v>91</v>
      </c>
      <c r="AK17" s="101">
        <v>0</v>
      </c>
      <c r="AL17" s="101">
        <v>0</v>
      </c>
      <c r="AM17" s="101">
        <v>91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 x14ac:dyDescent="0.15">
      <c r="A18" s="113" t="s">
        <v>42</v>
      </c>
      <c r="B18" s="111" t="s">
        <v>282</v>
      </c>
      <c r="C18" s="99" t="s">
        <v>283</v>
      </c>
      <c r="D18" s="101">
        <f>SUM(E18,+H18,+K18)</f>
        <v>9700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9700</v>
      </c>
      <c r="L18" s="101">
        <v>753</v>
      </c>
      <c r="M18" s="101">
        <v>8947</v>
      </c>
      <c r="N18" s="101">
        <f>SUM(O18,+V18,+AC18)</f>
        <v>9700</v>
      </c>
      <c r="O18" s="101">
        <f>SUM(P18:U18)</f>
        <v>753</v>
      </c>
      <c r="P18" s="101">
        <v>753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8947</v>
      </c>
      <c r="W18" s="101">
        <v>8947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0</v>
      </c>
      <c r="AG18" s="101">
        <v>0</v>
      </c>
      <c r="AH18" s="101">
        <v>0</v>
      </c>
      <c r="AI18" s="101">
        <v>0</v>
      </c>
      <c r="AJ18" s="101">
        <f>SUM(AK18:AS18)</f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114</v>
      </c>
      <c r="BA18" s="101">
        <v>114</v>
      </c>
      <c r="BB18" s="101">
        <v>0</v>
      </c>
      <c r="BC18" s="101">
        <v>0</v>
      </c>
    </row>
    <row r="19" spans="1:55" s="103" customFormat="1" ht="13.5" customHeight="1" x14ac:dyDescent="0.15">
      <c r="A19" s="113" t="s">
        <v>42</v>
      </c>
      <c r="B19" s="111" t="s">
        <v>284</v>
      </c>
      <c r="C19" s="99" t="s">
        <v>285</v>
      </c>
      <c r="D19" s="101">
        <f>SUM(E19,+H19,+K19)</f>
        <v>9062</v>
      </c>
      <c r="E19" s="101">
        <f>SUM(F19:G19)</f>
        <v>319</v>
      </c>
      <c r="F19" s="101">
        <v>0</v>
      </c>
      <c r="G19" s="101">
        <v>319</v>
      </c>
      <c r="H19" s="101">
        <f>SUM(I19:J19)</f>
        <v>1632</v>
      </c>
      <c r="I19" s="101">
        <v>1632</v>
      </c>
      <c r="J19" s="101">
        <v>0</v>
      </c>
      <c r="K19" s="101">
        <f>SUM(L19:M19)</f>
        <v>7111</v>
      </c>
      <c r="L19" s="101">
        <v>0</v>
      </c>
      <c r="M19" s="101">
        <v>7111</v>
      </c>
      <c r="N19" s="101">
        <f>SUM(O19,+V19,+AC19)</f>
        <v>9062</v>
      </c>
      <c r="O19" s="101">
        <f>SUM(P19:U19)</f>
        <v>1632</v>
      </c>
      <c r="P19" s="101">
        <v>1632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7430</v>
      </c>
      <c r="W19" s="101">
        <v>7430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34</v>
      </c>
      <c r="AG19" s="101">
        <v>34</v>
      </c>
      <c r="AH19" s="101">
        <v>0</v>
      </c>
      <c r="AI19" s="101">
        <v>0</v>
      </c>
      <c r="AJ19" s="101">
        <f>SUM(AK19:AS19)</f>
        <v>34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1</v>
      </c>
      <c r="AS19" s="101">
        <v>33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 x14ac:dyDescent="0.15">
      <c r="A20" s="113" t="s">
        <v>42</v>
      </c>
      <c r="B20" s="111" t="s">
        <v>286</v>
      </c>
      <c r="C20" s="99" t="s">
        <v>287</v>
      </c>
      <c r="D20" s="101">
        <f>SUM(E20,+H20,+K20)</f>
        <v>16875</v>
      </c>
      <c r="E20" s="101">
        <f>SUM(F20:G20)</f>
        <v>0</v>
      </c>
      <c r="F20" s="101">
        <v>0</v>
      </c>
      <c r="G20" s="101">
        <v>0</v>
      </c>
      <c r="H20" s="101">
        <f>SUM(I20:J20)</f>
        <v>2219</v>
      </c>
      <c r="I20" s="101">
        <v>2219</v>
      </c>
      <c r="J20" s="101">
        <v>0</v>
      </c>
      <c r="K20" s="101">
        <f>SUM(L20:M20)</f>
        <v>14656</v>
      </c>
      <c r="L20" s="101">
        <v>0</v>
      </c>
      <c r="M20" s="101">
        <v>14656</v>
      </c>
      <c r="N20" s="101">
        <f>SUM(O20,+V20,+AC20)</f>
        <v>16875</v>
      </c>
      <c r="O20" s="101">
        <f>SUM(P20:U20)</f>
        <v>2219</v>
      </c>
      <c r="P20" s="101">
        <v>2219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14656</v>
      </c>
      <c r="W20" s="101">
        <v>14656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0</v>
      </c>
      <c r="AG20" s="101">
        <v>0</v>
      </c>
      <c r="AH20" s="101">
        <v>0</v>
      </c>
      <c r="AI20" s="101">
        <v>0</v>
      </c>
      <c r="AJ20" s="101">
        <f>SUM(AK20:AS20)</f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 x14ac:dyDescent="0.15">
      <c r="A21" s="113" t="s">
        <v>42</v>
      </c>
      <c r="B21" s="111" t="s">
        <v>288</v>
      </c>
      <c r="C21" s="99" t="s">
        <v>289</v>
      </c>
      <c r="D21" s="101">
        <f>SUM(E21,+H21,+K21)</f>
        <v>3728</v>
      </c>
      <c r="E21" s="101">
        <f>SUM(F21:G21)</f>
        <v>0</v>
      </c>
      <c r="F21" s="101">
        <v>0</v>
      </c>
      <c r="G21" s="101">
        <v>0</v>
      </c>
      <c r="H21" s="101">
        <f>SUM(I21:J21)</f>
        <v>400</v>
      </c>
      <c r="I21" s="101">
        <v>400</v>
      </c>
      <c r="J21" s="101">
        <v>0</v>
      </c>
      <c r="K21" s="101">
        <f>SUM(L21:M21)</f>
        <v>3328</v>
      </c>
      <c r="L21" s="101">
        <v>0</v>
      </c>
      <c r="M21" s="101">
        <v>3328</v>
      </c>
      <c r="N21" s="101">
        <f>SUM(O21,+V21,+AC21)</f>
        <v>3728</v>
      </c>
      <c r="O21" s="101">
        <f>SUM(P21:U21)</f>
        <v>400</v>
      </c>
      <c r="P21" s="101">
        <v>400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3328</v>
      </c>
      <c r="W21" s="101">
        <v>3328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127</v>
      </c>
      <c r="AG21" s="101">
        <v>127</v>
      </c>
      <c r="AH21" s="101">
        <v>0</v>
      </c>
      <c r="AI21" s="101">
        <v>0</v>
      </c>
      <c r="AJ21" s="101">
        <f>SUM(AK21:AS21)</f>
        <v>127</v>
      </c>
      <c r="AK21" s="101">
        <v>0</v>
      </c>
      <c r="AL21" s="101">
        <v>0</v>
      </c>
      <c r="AM21" s="101">
        <v>127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14</v>
      </c>
      <c r="AU21" s="101">
        <v>0</v>
      </c>
      <c r="AV21" s="101">
        <v>0</v>
      </c>
      <c r="AW21" s="101">
        <v>14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 x14ac:dyDescent="0.15">
      <c r="A22" s="113" t="s">
        <v>42</v>
      </c>
      <c r="B22" s="111" t="s">
        <v>290</v>
      </c>
      <c r="C22" s="99" t="s">
        <v>291</v>
      </c>
      <c r="D22" s="101">
        <f>SUM(E22,+H22,+K22)</f>
        <v>21821</v>
      </c>
      <c r="E22" s="101">
        <f>SUM(F22:G22)</f>
        <v>0</v>
      </c>
      <c r="F22" s="101">
        <v>0</v>
      </c>
      <c r="G22" s="101">
        <v>0</v>
      </c>
      <c r="H22" s="101">
        <f>SUM(I22:J22)</f>
        <v>3006</v>
      </c>
      <c r="I22" s="101">
        <v>3006</v>
      </c>
      <c r="J22" s="101">
        <v>0</v>
      </c>
      <c r="K22" s="101">
        <f>SUM(L22:M22)</f>
        <v>18815</v>
      </c>
      <c r="L22" s="101">
        <v>626</v>
      </c>
      <c r="M22" s="101">
        <v>18189</v>
      </c>
      <c r="N22" s="101">
        <f>SUM(O22,+V22,+AC22)</f>
        <v>21821</v>
      </c>
      <c r="O22" s="101">
        <f>SUM(P22:U22)</f>
        <v>3632</v>
      </c>
      <c r="P22" s="101">
        <v>3632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18189</v>
      </c>
      <c r="W22" s="101">
        <v>18189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624</v>
      </c>
      <c r="AG22" s="101">
        <v>624</v>
      </c>
      <c r="AH22" s="101">
        <v>0</v>
      </c>
      <c r="AI22" s="101">
        <v>0</v>
      </c>
      <c r="AJ22" s="101">
        <f>SUM(AK22:AS22)</f>
        <v>1020</v>
      </c>
      <c r="AK22" s="101">
        <v>411</v>
      </c>
      <c r="AL22" s="101">
        <v>0</v>
      </c>
      <c r="AM22" s="101">
        <v>559</v>
      </c>
      <c r="AN22" s="101">
        <v>45</v>
      </c>
      <c r="AO22" s="101">
        <v>0</v>
      </c>
      <c r="AP22" s="101">
        <v>0</v>
      </c>
      <c r="AQ22" s="101">
        <v>0</v>
      </c>
      <c r="AR22" s="101">
        <v>0</v>
      </c>
      <c r="AS22" s="101">
        <v>5</v>
      </c>
      <c r="AT22" s="101">
        <f>SUM(AU22:AY22)</f>
        <v>15</v>
      </c>
      <c r="AU22" s="101">
        <v>15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 x14ac:dyDescent="0.15">
      <c r="A23" s="113" t="s">
        <v>42</v>
      </c>
      <c r="B23" s="111" t="s">
        <v>292</v>
      </c>
      <c r="C23" s="99" t="s">
        <v>293</v>
      </c>
      <c r="D23" s="101">
        <f>SUM(E23,+H23,+K23)</f>
        <v>7243</v>
      </c>
      <c r="E23" s="101">
        <f>SUM(F23:G23)</f>
        <v>0</v>
      </c>
      <c r="F23" s="101">
        <v>0</v>
      </c>
      <c r="G23" s="101">
        <v>0</v>
      </c>
      <c r="H23" s="101">
        <f>SUM(I23:J23)</f>
        <v>7243</v>
      </c>
      <c r="I23" s="101">
        <v>1598</v>
      </c>
      <c r="J23" s="101">
        <v>5645</v>
      </c>
      <c r="K23" s="101">
        <f>SUM(L23:M23)</f>
        <v>0</v>
      </c>
      <c r="L23" s="101">
        <v>0</v>
      </c>
      <c r="M23" s="101">
        <v>0</v>
      </c>
      <c r="N23" s="101">
        <f>SUM(O23,+V23,+AC23)</f>
        <v>7412</v>
      </c>
      <c r="O23" s="101">
        <f>SUM(P23:U23)</f>
        <v>1598</v>
      </c>
      <c r="P23" s="101">
        <v>1598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5645</v>
      </c>
      <c r="W23" s="101">
        <v>5645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169</v>
      </c>
      <c r="AD23" s="101">
        <v>169</v>
      </c>
      <c r="AE23" s="101">
        <v>0</v>
      </c>
      <c r="AF23" s="101">
        <f>SUM(AG23:AI23)</f>
        <v>385</v>
      </c>
      <c r="AG23" s="101">
        <v>385</v>
      </c>
      <c r="AH23" s="101">
        <v>0</v>
      </c>
      <c r="AI23" s="101">
        <v>0</v>
      </c>
      <c r="AJ23" s="101">
        <f>SUM(AK23:AS23)</f>
        <v>385</v>
      </c>
      <c r="AK23" s="101">
        <v>0</v>
      </c>
      <c r="AL23" s="101">
        <v>0</v>
      </c>
      <c r="AM23" s="101">
        <v>286</v>
      </c>
      <c r="AN23" s="101">
        <v>99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 x14ac:dyDescent="0.15">
      <c r="A24" s="113" t="s">
        <v>42</v>
      </c>
      <c r="B24" s="111" t="s">
        <v>294</v>
      </c>
      <c r="C24" s="99" t="s">
        <v>295</v>
      </c>
      <c r="D24" s="101">
        <f>SUM(E24,+H24,+K24)</f>
        <v>64693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64693</v>
      </c>
      <c r="L24" s="101">
        <v>7992</v>
      </c>
      <c r="M24" s="101">
        <v>56701</v>
      </c>
      <c r="N24" s="101">
        <f>SUM(O24,+V24,+AC24)</f>
        <v>64693</v>
      </c>
      <c r="O24" s="101">
        <f>SUM(P24:U24)</f>
        <v>7992</v>
      </c>
      <c r="P24" s="101">
        <v>7992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56701</v>
      </c>
      <c r="W24" s="101">
        <v>56701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2350</v>
      </c>
      <c r="AG24" s="101">
        <v>2350</v>
      </c>
      <c r="AH24" s="101">
        <v>0</v>
      </c>
      <c r="AI24" s="101">
        <v>0</v>
      </c>
      <c r="AJ24" s="101">
        <f>SUM(AK24:AS24)</f>
        <v>2350</v>
      </c>
      <c r="AK24" s="101">
        <v>0</v>
      </c>
      <c r="AL24" s="101">
        <v>0</v>
      </c>
      <c r="AM24" s="101">
        <v>818</v>
      </c>
      <c r="AN24" s="101">
        <v>1509</v>
      </c>
      <c r="AO24" s="101">
        <v>0</v>
      </c>
      <c r="AP24" s="101">
        <v>0</v>
      </c>
      <c r="AQ24" s="101">
        <v>0</v>
      </c>
      <c r="AR24" s="101">
        <v>0</v>
      </c>
      <c r="AS24" s="101">
        <v>23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 x14ac:dyDescent="0.15">
      <c r="A25" s="113" t="s">
        <v>42</v>
      </c>
      <c r="B25" s="111" t="s">
        <v>296</v>
      </c>
      <c r="C25" s="99" t="s">
        <v>297</v>
      </c>
      <c r="D25" s="101">
        <f>SUM(E25,+H25,+K25)</f>
        <v>9636</v>
      </c>
      <c r="E25" s="101">
        <f>SUM(F25:G25)</f>
        <v>0</v>
      </c>
      <c r="F25" s="101">
        <v>0</v>
      </c>
      <c r="G25" s="101">
        <v>0</v>
      </c>
      <c r="H25" s="101">
        <f>SUM(I25:J25)</f>
        <v>1120</v>
      </c>
      <c r="I25" s="101">
        <v>1120</v>
      </c>
      <c r="J25" s="101">
        <v>0</v>
      </c>
      <c r="K25" s="101">
        <f>SUM(L25:M25)</f>
        <v>8516</v>
      </c>
      <c r="L25" s="101">
        <v>0</v>
      </c>
      <c r="M25" s="101">
        <v>8516</v>
      </c>
      <c r="N25" s="101">
        <f>SUM(O25,+V25,+AC25)</f>
        <v>9636</v>
      </c>
      <c r="O25" s="101">
        <f>SUM(P25:U25)</f>
        <v>1120</v>
      </c>
      <c r="P25" s="101">
        <v>1120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8516</v>
      </c>
      <c r="W25" s="101">
        <v>8516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371</v>
      </c>
      <c r="AG25" s="101">
        <v>371</v>
      </c>
      <c r="AH25" s="101">
        <v>0</v>
      </c>
      <c r="AI25" s="101">
        <v>0</v>
      </c>
      <c r="AJ25" s="101">
        <f>SUM(AK25:AS25)</f>
        <v>371</v>
      </c>
      <c r="AK25" s="101">
        <v>0</v>
      </c>
      <c r="AL25" s="101">
        <v>0</v>
      </c>
      <c r="AM25" s="101">
        <v>260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111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 x14ac:dyDescent="0.15">
      <c r="A26" s="113" t="s">
        <v>42</v>
      </c>
      <c r="B26" s="111" t="s">
        <v>298</v>
      </c>
      <c r="C26" s="99" t="s">
        <v>299</v>
      </c>
      <c r="D26" s="101">
        <f>SUM(E26,+H26,+K26)</f>
        <v>10508</v>
      </c>
      <c r="E26" s="101">
        <f>SUM(F26:G26)</f>
        <v>0</v>
      </c>
      <c r="F26" s="101">
        <v>0</v>
      </c>
      <c r="G26" s="101">
        <v>0</v>
      </c>
      <c r="H26" s="101">
        <f>SUM(I26:J26)</f>
        <v>969</v>
      </c>
      <c r="I26" s="101">
        <v>969</v>
      </c>
      <c r="J26" s="101">
        <v>0</v>
      </c>
      <c r="K26" s="101">
        <f>SUM(L26:M26)</f>
        <v>9539</v>
      </c>
      <c r="L26" s="101">
        <v>0</v>
      </c>
      <c r="M26" s="101">
        <v>9539</v>
      </c>
      <c r="N26" s="101">
        <f>SUM(O26,+V26,+AC26)</f>
        <v>10508</v>
      </c>
      <c r="O26" s="101">
        <f>SUM(P26:U26)</f>
        <v>969</v>
      </c>
      <c r="P26" s="101">
        <v>969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9539</v>
      </c>
      <c r="W26" s="101">
        <v>9539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28</v>
      </c>
      <c r="AG26" s="101">
        <v>28</v>
      </c>
      <c r="AH26" s="101">
        <v>0</v>
      </c>
      <c r="AI26" s="101">
        <v>0</v>
      </c>
      <c r="AJ26" s="101">
        <f>SUM(AK26:AS26)</f>
        <v>561</v>
      </c>
      <c r="AK26" s="101">
        <v>533</v>
      </c>
      <c r="AL26" s="101">
        <v>0</v>
      </c>
      <c r="AM26" s="101">
        <v>28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 x14ac:dyDescent="0.15">
      <c r="A27" s="113" t="s">
        <v>42</v>
      </c>
      <c r="B27" s="111" t="s">
        <v>300</v>
      </c>
      <c r="C27" s="99" t="s">
        <v>301</v>
      </c>
      <c r="D27" s="101">
        <f>SUM(E27,+H27,+K27)</f>
        <v>10230</v>
      </c>
      <c r="E27" s="101">
        <f>SUM(F27:G27)</f>
        <v>0</v>
      </c>
      <c r="F27" s="101">
        <v>0</v>
      </c>
      <c r="G27" s="101">
        <v>0</v>
      </c>
      <c r="H27" s="101">
        <f>SUM(I27:J27)</f>
        <v>840</v>
      </c>
      <c r="I27" s="101">
        <v>840</v>
      </c>
      <c r="J27" s="101">
        <v>0</v>
      </c>
      <c r="K27" s="101">
        <f>SUM(L27:M27)</f>
        <v>9390</v>
      </c>
      <c r="L27" s="101">
        <v>332</v>
      </c>
      <c r="M27" s="101">
        <v>9058</v>
      </c>
      <c r="N27" s="101">
        <f>SUM(O27,+V27,+AC27)</f>
        <v>10230</v>
      </c>
      <c r="O27" s="101">
        <f>SUM(P27:U27)</f>
        <v>1172</v>
      </c>
      <c r="P27" s="101">
        <v>1172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9058</v>
      </c>
      <c r="W27" s="101">
        <v>9058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549</v>
      </c>
      <c r="AG27" s="101">
        <v>549</v>
      </c>
      <c r="AH27" s="101">
        <v>0</v>
      </c>
      <c r="AI27" s="101">
        <v>0</v>
      </c>
      <c r="AJ27" s="101">
        <f>SUM(AK27:AS27)</f>
        <v>549</v>
      </c>
      <c r="AK27" s="101">
        <v>0</v>
      </c>
      <c r="AL27" s="101">
        <v>0</v>
      </c>
      <c r="AM27" s="101">
        <v>549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 x14ac:dyDescent="0.15">
      <c r="A28" s="113" t="s">
        <v>42</v>
      </c>
      <c r="B28" s="111" t="s">
        <v>302</v>
      </c>
      <c r="C28" s="99" t="s">
        <v>303</v>
      </c>
      <c r="D28" s="101">
        <f>SUM(E28,+H28,+K28)</f>
        <v>13426</v>
      </c>
      <c r="E28" s="101">
        <f>SUM(F28:G28)</f>
        <v>2456</v>
      </c>
      <c r="F28" s="101">
        <v>2351</v>
      </c>
      <c r="G28" s="101">
        <v>105</v>
      </c>
      <c r="H28" s="101">
        <f>SUM(I28:J28)</f>
        <v>2191</v>
      </c>
      <c r="I28" s="101">
        <v>2191</v>
      </c>
      <c r="J28" s="101">
        <v>0</v>
      </c>
      <c r="K28" s="101">
        <f>SUM(L28:M28)</f>
        <v>8779</v>
      </c>
      <c r="L28" s="101">
        <v>0</v>
      </c>
      <c r="M28" s="101">
        <v>8779</v>
      </c>
      <c r="N28" s="101">
        <f>SUM(O28,+V28,+AC28)</f>
        <v>13426</v>
      </c>
      <c r="O28" s="101">
        <f>SUM(P28:U28)</f>
        <v>4542</v>
      </c>
      <c r="P28" s="101">
        <v>4542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8884</v>
      </c>
      <c r="W28" s="101">
        <v>8884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626</v>
      </c>
      <c r="AG28" s="101">
        <v>626</v>
      </c>
      <c r="AH28" s="101">
        <v>0</v>
      </c>
      <c r="AI28" s="101">
        <v>0</v>
      </c>
      <c r="AJ28" s="101">
        <f>SUM(AK28:AS28)</f>
        <v>622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622</v>
      </c>
      <c r="AT28" s="101">
        <f>SUM(AU28:AY28)</f>
        <v>4</v>
      </c>
      <c r="AU28" s="101">
        <v>4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 x14ac:dyDescent="0.15">
      <c r="A29" s="113" t="s">
        <v>42</v>
      </c>
      <c r="B29" s="111" t="s">
        <v>304</v>
      </c>
      <c r="C29" s="99" t="s">
        <v>305</v>
      </c>
      <c r="D29" s="101">
        <f>SUM(E29,+H29,+K29)</f>
        <v>18331</v>
      </c>
      <c r="E29" s="101">
        <f>SUM(F29:G29)</f>
        <v>0</v>
      </c>
      <c r="F29" s="101">
        <v>0</v>
      </c>
      <c r="G29" s="101">
        <v>0</v>
      </c>
      <c r="H29" s="101">
        <f>SUM(I29:J29)</f>
        <v>2218</v>
      </c>
      <c r="I29" s="101">
        <v>2218</v>
      </c>
      <c r="J29" s="101">
        <v>0</v>
      </c>
      <c r="K29" s="101">
        <f>SUM(L29:M29)</f>
        <v>16113</v>
      </c>
      <c r="L29" s="101">
        <v>0</v>
      </c>
      <c r="M29" s="101">
        <v>16113</v>
      </c>
      <c r="N29" s="101">
        <f>SUM(O29,+V29,+AC29)</f>
        <v>18331</v>
      </c>
      <c r="O29" s="101">
        <f>SUM(P29:U29)</f>
        <v>2218</v>
      </c>
      <c r="P29" s="101">
        <v>2218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16113</v>
      </c>
      <c r="W29" s="101">
        <v>16113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178</v>
      </c>
      <c r="AG29" s="101">
        <v>178</v>
      </c>
      <c r="AH29" s="101">
        <v>0</v>
      </c>
      <c r="AI29" s="101">
        <v>0</v>
      </c>
      <c r="AJ29" s="101">
        <f>SUM(AK29:AS29)</f>
        <v>1025</v>
      </c>
      <c r="AK29" s="101">
        <v>887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138</v>
      </c>
      <c r="AT29" s="101">
        <f>SUM(AU29:AY29)</f>
        <v>40</v>
      </c>
      <c r="AU29" s="101">
        <v>40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 x14ac:dyDescent="0.15">
      <c r="A30" s="113" t="s">
        <v>42</v>
      </c>
      <c r="B30" s="111" t="s">
        <v>306</v>
      </c>
      <c r="C30" s="99" t="s">
        <v>307</v>
      </c>
      <c r="D30" s="101">
        <f>SUM(E30,+H30,+K30)</f>
        <v>19369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19369</v>
      </c>
      <c r="L30" s="101">
        <v>1688</v>
      </c>
      <c r="M30" s="101">
        <v>17681</v>
      </c>
      <c r="N30" s="101">
        <f>SUM(O30,+V30,+AC30)</f>
        <v>19369</v>
      </c>
      <c r="O30" s="101">
        <f>SUM(P30:U30)</f>
        <v>1688</v>
      </c>
      <c r="P30" s="101">
        <v>1688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17681</v>
      </c>
      <c r="W30" s="101">
        <v>17681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315</v>
      </c>
      <c r="AG30" s="101">
        <v>315</v>
      </c>
      <c r="AH30" s="101">
        <v>0</v>
      </c>
      <c r="AI30" s="101">
        <v>0</v>
      </c>
      <c r="AJ30" s="101">
        <f>SUM(AK30:AS30)</f>
        <v>315</v>
      </c>
      <c r="AK30" s="101">
        <v>0</v>
      </c>
      <c r="AL30" s="101">
        <v>0</v>
      </c>
      <c r="AM30" s="101">
        <v>315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 x14ac:dyDescent="0.15">
      <c r="A31" s="113" t="s">
        <v>42</v>
      </c>
      <c r="B31" s="111" t="s">
        <v>308</v>
      </c>
      <c r="C31" s="99" t="s">
        <v>309</v>
      </c>
      <c r="D31" s="101">
        <f>SUM(E31,+H31,+K31)</f>
        <v>17798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17798</v>
      </c>
      <c r="L31" s="101">
        <v>3711</v>
      </c>
      <c r="M31" s="101">
        <v>14087</v>
      </c>
      <c r="N31" s="101">
        <f>SUM(O31,+V31,+AC31)</f>
        <v>17840</v>
      </c>
      <c r="O31" s="101">
        <f>SUM(P31:U31)</f>
        <v>3711</v>
      </c>
      <c r="P31" s="101">
        <v>3711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14087</v>
      </c>
      <c r="W31" s="101">
        <v>14087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42</v>
      </c>
      <c r="AD31" s="101">
        <v>42</v>
      </c>
      <c r="AE31" s="101">
        <v>0</v>
      </c>
      <c r="AF31" s="101">
        <f>SUM(AG31:AI31)</f>
        <v>760</v>
      </c>
      <c r="AG31" s="101">
        <v>760</v>
      </c>
      <c r="AH31" s="101">
        <v>0</v>
      </c>
      <c r="AI31" s="101">
        <v>0</v>
      </c>
      <c r="AJ31" s="101">
        <f>SUM(AK31:AS31)</f>
        <v>760</v>
      </c>
      <c r="AK31" s="101">
        <v>0</v>
      </c>
      <c r="AL31" s="101">
        <v>0</v>
      </c>
      <c r="AM31" s="101">
        <v>760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 x14ac:dyDescent="0.15">
      <c r="A32" s="113" t="s">
        <v>42</v>
      </c>
      <c r="B32" s="111" t="s">
        <v>310</v>
      </c>
      <c r="C32" s="99" t="s">
        <v>311</v>
      </c>
      <c r="D32" s="101">
        <f>SUM(E32,+H32,+K32)</f>
        <v>2374</v>
      </c>
      <c r="E32" s="101">
        <f>SUM(F32:G32)</f>
        <v>0</v>
      </c>
      <c r="F32" s="101">
        <v>0</v>
      </c>
      <c r="G32" s="101">
        <v>0</v>
      </c>
      <c r="H32" s="101">
        <f>SUM(I32:J32)</f>
        <v>129</v>
      </c>
      <c r="I32" s="101">
        <v>129</v>
      </c>
      <c r="J32" s="101">
        <v>0</v>
      </c>
      <c r="K32" s="101">
        <f>SUM(L32:M32)</f>
        <v>2245</v>
      </c>
      <c r="L32" s="101">
        <v>239</v>
      </c>
      <c r="M32" s="101">
        <v>2006</v>
      </c>
      <c r="N32" s="101">
        <f>SUM(O32,+V32,+AC32)</f>
        <v>2374</v>
      </c>
      <c r="O32" s="101">
        <f>SUM(P32:U32)</f>
        <v>368</v>
      </c>
      <c r="P32" s="101">
        <v>368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2006</v>
      </c>
      <c r="W32" s="101">
        <v>2006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1</v>
      </c>
      <c r="AG32" s="101">
        <v>1</v>
      </c>
      <c r="AH32" s="101">
        <v>0</v>
      </c>
      <c r="AI32" s="101">
        <v>0</v>
      </c>
      <c r="AJ32" s="101">
        <f>SUM(AK32:AS32)</f>
        <v>1</v>
      </c>
      <c r="AK32" s="101">
        <v>0</v>
      </c>
      <c r="AL32" s="101">
        <v>0</v>
      </c>
      <c r="AM32" s="101">
        <v>1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f>SUM(AU32:AY32)</f>
        <v>0</v>
      </c>
      <c r="AU32" s="101">
        <v>0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 x14ac:dyDescent="0.15">
      <c r="A33" s="113" t="s">
        <v>42</v>
      </c>
      <c r="B33" s="111" t="s">
        <v>312</v>
      </c>
      <c r="C33" s="99" t="s">
        <v>313</v>
      </c>
      <c r="D33" s="101">
        <f>SUM(E33,+H33,+K33)</f>
        <v>6606</v>
      </c>
      <c r="E33" s="101">
        <f>SUM(F33:G33)</f>
        <v>0</v>
      </c>
      <c r="F33" s="101">
        <v>0</v>
      </c>
      <c r="G33" s="101">
        <v>0</v>
      </c>
      <c r="H33" s="101">
        <f>SUM(I33:J33)</f>
        <v>0</v>
      </c>
      <c r="I33" s="101">
        <v>0</v>
      </c>
      <c r="J33" s="101">
        <v>0</v>
      </c>
      <c r="K33" s="101">
        <f>SUM(L33:M33)</f>
        <v>6606</v>
      </c>
      <c r="L33" s="101">
        <v>651</v>
      </c>
      <c r="M33" s="101">
        <v>5955</v>
      </c>
      <c r="N33" s="101">
        <f>SUM(O33,+V33,+AC33)</f>
        <v>6606</v>
      </c>
      <c r="O33" s="101">
        <f>SUM(P33:U33)</f>
        <v>651</v>
      </c>
      <c r="P33" s="101">
        <v>651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5955</v>
      </c>
      <c r="W33" s="101">
        <v>5955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0</v>
      </c>
      <c r="AG33" s="101">
        <v>0</v>
      </c>
      <c r="AH33" s="101">
        <v>0</v>
      </c>
      <c r="AI33" s="101">
        <v>0</v>
      </c>
      <c r="AJ33" s="101">
        <f>SUM(AK33:AS33)</f>
        <v>0</v>
      </c>
      <c r="AK33" s="101">
        <v>0</v>
      </c>
      <c r="AL33" s="101">
        <v>0</v>
      </c>
      <c r="AM33" s="101">
        <v>0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f>SUM(AU33:AY33)</f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78</v>
      </c>
      <c r="BA33" s="101">
        <v>78</v>
      </c>
      <c r="BB33" s="101">
        <v>0</v>
      </c>
      <c r="BC33" s="101">
        <v>0</v>
      </c>
    </row>
    <row r="34" spans="1:55" s="103" customFormat="1" ht="13.5" customHeight="1" x14ac:dyDescent="0.15">
      <c r="A34" s="113" t="s">
        <v>42</v>
      </c>
      <c r="B34" s="111" t="s">
        <v>314</v>
      </c>
      <c r="C34" s="99" t="s">
        <v>315</v>
      </c>
      <c r="D34" s="101">
        <f>SUM(E34,+H34,+K34)</f>
        <v>12410</v>
      </c>
      <c r="E34" s="101">
        <f>SUM(F34:G34)</f>
        <v>0</v>
      </c>
      <c r="F34" s="101">
        <v>0</v>
      </c>
      <c r="G34" s="101">
        <v>0</v>
      </c>
      <c r="H34" s="101">
        <f>SUM(I34:J34)</f>
        <v>0</v>
      </c>
      <c r="I34" s="101">
        <v>0</v>
      </c>
      <c r="J34" s="101">
        <v>0</v>
      </c>
      <c r="K34" s="101">
        <f>SUM(L34:M34)</f>
        <v>12410</v>
      </c>
      <c r="L34" s="101">
        <v>2113</v>
      </c>
      <c r="M34" s="101">
        <v>10297</v>
      </c>
      <c r="N34" s="101">
        <f>SUM(O34,+V34,+AC34)</f>
        <v>12410</v>
      </c>
      <c r="O34" s="101">
        <f>SUM(P34:U34)</f>
        <v>2113</v>
      </c>
      <c r="P34" s="101">
        <v>0</v>
      </c>
      <c r="Q34" s="101">
        <v>0</v>
      </c>
      <c r="R34" s="101">
        <v>0</v>
      </c>
      <c r="S34" s="101">
        <v>2113</v>
      </c>
      <c r="T34" s="101">
        <v>0</v>
      </c>
      <c r="U34" s="101">
        <v>0</v>
      </c>
      <c r="V34" s="101">
        <f>SUM(W34:AB34)</f>
        <v>10297</v>
      </c>
      <c r="W34" s="101">
        <v>0</v>
      </c>
      <c r="X34" s="101">
        <v>0</v>
      </c>
      <c r="Y34" s="101">
        <v>0</v>
      </c>
      <c r="Z34" s="101">
        <v>10297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0</v>
      </c>
      <c r="AG34" s="101">
        <v>0</v>
      </c>
      <c r="AH34" s="101">
        <v>0</v>
      </c>
      <c r="AI34" s="101">
        <v>0</v>
      </c>
      <c r="AJ34" s="101">
        <f>SUM(AK34:AS34)</f>
        <v>0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0</v>
      </c>
      <c r="AT34" s="101">
        <f>SUM(AU34:AY34)</f>
        <v>0</v>
      </c>
      <c r="AU34" s="101">
        <v>0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 x14ac:dyDescent="0.15">
      <c r="A35" s="113" t="s">
        <v>42</v>
      </c>
      <c r="B35" s="111" t="s">
        <v>316</v>
      </c>
      <c r="C35" s="99" t="s">
        <v>317</v>
      </c>
      <c r="D35" s="101">
        <f>SUM(E35,+H35,+K35)</f>
        <v>17415</v>
      </c>
      <c r="E35" s="101">
        <f>SUM(F35:G35)</f>
        <v>0</v>
      </c>
      <c r="F35" s="101">
        <v>0</v>
      </c>
      <c r="G35" s="101">
        <v>0</v>
      </c>
      <c r="H35" s="101">
        <f>SUM(I35:J35)</f>
        <v>0</v>
      </c>
      <c r="I35" s="101">
        <v>0</v>
      </c>
      <c r="J35" s="101">
        <v>0</v>
      </c>
      <c r="K35" s="101">
        <f>SUM(L35:M35)</f>
        <v>17415</v>
      </c>
      <c r="L35" s="101">
        <v>2609</v>
      </c>
      <c r="M35" s="101">
        <v>14806</v>
      </c>
      <c r="N35" s="101">
        <f>SUM(O35,+V35,+AC35)</f>
        <v>17415</v>
      </c>
      <c r="O35" s="101">
        <f>SUM(P35:U35)</f>
        <v>2609</v>
      </c>
      <c r="P35" s="101">
        <v>2609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14806</v>
      </c>
      <c r="W35" s="101">
        <v>14806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205</v>
      </c>
      <c r="AG35" s="101">
        <v>205</v>
      </c>
      <c r="AH35" s="101">
        <v>0</v>
      </c>
      <c r="AI35" s="101">
        <v>0</v>
      </c>
      <c r="AJ35" s="101">
        <f>SUM(AK35:AS35)</f>
        <v>205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01">
        <v>0</v>
      </c>
      <c r="AQ35" s="101">
        <v>205</v>
      </c>
      <c r="AR35" s="101">
        <v>0</v>
      </c>
      <c r="AS35" s="101">
        <v>0</v>
      </c>
      <c r="AT35" s="101">
        <f>SUM(AU35:AY35)</f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 x14ac:dyDescent="0.15">
      <c r="A36" s="113" t="s">
        <v>42</v>
      </c>
      <c r="B36" s="111" t="s">
        <v>318</v>
      </c>
      <c r="C36" s="99" t="s">
        <v>319</v>
      </c>
      <c r="D36" s="101">
        <f>SUM(E36,+H36,+K36)</f>
        <v>8950</v>
      </c>
      <c r="E36" s="101">
        <f>SUM(F36:G36)</f>
        <v>0</v>
      </c>
      <c r="F36" s="101">
        <v>0</v>
      </c>
      <c r="G36" s="101">
        <v>0</v>
      </c>
      <c r="H36" s="101">
        <f>SUM(I36:J36)</f>
        <v>0</v>
      </c>
      <c r="I36" s="101">
        <v>0</v>
      </c>
      <c r="J36" s="101">
        <v>0</v>
      </c>
      <c r="K36" s="101">
        <f>SUM(L36:M36)</f>
        <v>8950</v>
      </c>
      <c r="L36" s="101">
        <v>574</v>
      </c>
      <c r="M36" s="101">
        <v>8376</v>
      </c>
      <c r="N36" s="101">
        <f>SUM(O36,+V36,+AC36)</f>
        <v>8950</v>
      </c>
      <c r="O36" s="101">
        <f>SUM(P36:U36)</f>
        <v>574</v>
      </c>
      <c r="P36" s="101">
        <v>574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8376</v>
      </c>
      <c r="W36" s="101">
        <v>8376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501</v>
      </c>
      <c r="AG36" s="101">
        <v>501</v>
      </c>
      <c r="AH36" s="101">
        <v>0</v>
      </c>
      <c r="AI36" s="101">
        <v>0</v>
      </c>
      <c r="AJ36" s="101">
        <f>SUM(AK36:AS36)</f>
        <v>501</v>
      </c>
      <c r="AK36" s="101">
        <v>0</v>
      </c>
      <c r="AL36" s="101">
        <v>0</v>
      </c>
      <c r="AM36" s="101">
        <v>3</v>
      </c>
      <c r="AN36" s="101">
        <v>498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01">
        <f>SUM(AU36:AY36)</f>
        <v>0</v>
      </c>
      <c r="AU36" s="101">
        <v>0</v>
      </c>
      <c r="AV36" s="101">
        <v>0</v>
      </c>
      <c r="AW36" s="101">
        <v>0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 x14ac:dyDescent="0.15">
      <c r="A37" s="113" t="s">
        <v>42</v>
      </c>
      <c r="B37" s="111" t="s">
        <v>320</v>
      </c>
      <c r="C37" s="99" t="s">
        <v>321</v>
      </c>
      <c r="D37" s="101">
        <f>SUM(E37,+H37,+K37)</f>
        <v>4506</v>
      </c>
      <c r="E37" s="101">
        <f>SUM(F37:G37)</f>
        <v>0</v>
      </c>
      <c r="F37" s="101">
        <v>0</v>
      </c>
      <c r="G37" s="101">
        <v>0</v>
      </c>
      <c r="H37" s="101">
        <f>SUM(I37:J37)</f>
        <v>0</v>
      </c>
      <c r="I37" s="101">
        <v>0</v>
      </c>
      <c r="J37" s="101">
        <v>0</v>
      </c>
      <c r="K37" s="101">
        <f>SUM(L37:M37)</f>
        <v>4506</v>
      </c>
      <c r="L37" s="101">
        <v>552</v>
      </c>
      <c r="M37" s="101">
        <v>3954</v>
      </c>
      <c r="N37" s="101">
        <f>SUM(O37,+V37,+AC37)</f>
        <v>4506</v>
      </c>
      <c r="O37" s="101">
        <f>SUM(P37:U37)</f>
        <v>552</v>
      </c>
      <c r="P37" s="101">
        <v>552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3954</v>
      </c>
      <c r="W37" s="101">
        <v>3954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43</v>
      </c>
      <c r="AG37" s="101">
        <v>43</v>
      </c>
      <c r="AH37" s="101">
        <v>0</v>
      </c>
      <c r="AI37" s="101">
        <v>0</v>
      </c>
      <c r="AJ37" s="101">
        <f>SUM(AK37:AS37)</f>
        <v>252</v>
      </c>
      <c r="AK37" s="101">
        <v>219</v>
      </c>
      <c r="AL37" s="101">
        <v>0</v>
      </c>
      <c r="AM37" s="101">
        <v>0</v>
      </c>
      <c r="AN37" s="101">
        <v>30</v>
      </c>
      <c r="AO37" s="101">
        <v>0</v>
      </c>
      <c r="AP37" s="101">
        <v>0</v>
      </c>
      <c r="AQ37" s="101">
        <v>0</v>
      </c>
      <c r="AR37" s="101">
        <v>0</v>
      </c>
      <c r="AS37" s="101">
        <v>3</v>
      </c>
      <c r="AT37" s="101">
        <f>SUM(AU37:AY37)</f>
        <v>10</v>
      </c>
      <c r="AU37" s="101">
        <v>10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 x14ac:dyDescent="0.15">
      <c r="A38" s="113" t="s">
        <v>42</v>
      </c>
      <c r="B38" s="111" t="s">
        <v>322</v>
      </c>
      <c r="C38" s="99" t="s">
        <v>323</v>
      </c>
      <c r="D38" s="101">
        <f>SUM(E38,+H38,+K38)</f>
        <v>8454</v>
      </c>
      <c r="E38" s="101">
        <f>SUM(F38:G38)</f>
        <v>0</v>
      </c>
      <c r="F38" s="101">
        <v>0</v>
      </c>
      <c r="G38" s="101">
        <v>0</v>
      </c>
      <c r="H38" s="101">
        <f>SUM(I38:J38)</f>
        <v>0</v>
      </c>
      <c r="I38" s="101">
        <v>0</v>
      </c>
      <c r="J38" s="101">
        <v>0</v>
      </c>
      <c r="K38" s="101">
        <f>SUM(L38:M38)</f>
        <v>8454</v>
      </c>
      <c r="L38" s="101">
        <v>1462</v>
      </c>
      <c r="M38" s="101">
        <v>6992</v>
      </c>
      <c r="N38" s="101">
        <f>SUM(O38,+V38,+AC38)</f>
        <v>8454</v>
      </c>
      <c r="O38" s="101">
        <f>SUM(P38:U38)</f>
        <v>1462</v>
      </c>
      <c r="P38" s="101">
        <v>1462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6992</v>
      </c>
      <c r="W38" s="101">
        <v>6992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99</v>
      </c>
      <c r="AG38" s="101">
        <v>99</v>
      </c>
      <c r="AH38" s="101">
        <v>0</v>
      </c>
      <c r="AI38" s="101">
        <v>0</v>
      </c>
      <c r="AJ38" s="101">
        <f>SUM(AK38:AS38)</f>
        <v>99</v>
      </c>
      <c r="AK38" s="101">
        <v>0</v>
      </c>
      <c r="AL38" s="101">
        <v>0</v>
      </c>
      <c r="AM38" s="101">
        <v>0</v>
      </c>
      <c r="AN38" s="101">
        <v>0</v>
      </c>
      <c r="AO38" s="101">
        <v>0</v>
      </c>
      <c r="AP38" s="101">
        <v>0</v>
      </c>
      <c r="AQ38" s="101">
        <v>99</v>
      </c>
      <c r="AR38" s="101">
        <v>0</v>
      </c>
      <c r="AS38" s="101">
        <v>0</v>
      </c>
      <c r="AT38" s="101">
        <f>SUM(AU38:AY38)</f>
        <v>0</v>
      </c>
      <c r="AU38" s="101">
        <v>0</v>
      </c>
      <c r="AV38" s="101">
        <v>0</v>
      </c>
      <c r="AW38" s="101">
        <v>0</v>
      </c>
      <c r="AX38" s="101">
        <v>0</v>
      </c>
      <c r="AY38" s="101">
        <v>0</v>
      </c>
      <c r="AZ38" s="101">
        <f>SUM(BA38:BC38)</f>
        <v>0</v>
      </c>
      <c r="BA38" s="101">
        <v>0</v>
      </c>
      <c r="BB38" s="101">
        <v>0</v>
      </c>
      <c r="BC38" s="101">
        <v>0</v>
      </c>
    </row>
    <row r="39" spans="1:55" s="103" customFormat="1" ht="13.5" customHeight="1" x14ac:dyDescent="0.15">
      <c r="A39" s="113" t="s">
        <v>42</v>
      </c>
      <c r="B39" s="111" t="s">
        <v>324</v>
      </c>
      <c r="C39" s="99" t="s">
        <v>325</v>
      </c>
      <c r="D39" s="101">
        <f>SUM(E39,+H39,+K39)</f>
        <v>18018</v>
      </c>
      <c r="E39" s="101">
        <f>SUM(F39:G39)</f>
        <v>4628</v>
      </c>
      <c r="F39" s="101">
        <v>4561</v>
      </c>
      <c r="G39" s="101">
        <v>67</v>
      </c>
      <c r="H39" s="101">
        <f>SUM(I39:J39)</f>
        <v>958</v>
      </c>
      <c r="I39" s="101">
        <v>958</v>
      </c>
      <c r="J39" s="101">
        <v>0</v>
      </c>
      <c r="K39" s="101">
        <f>SUM(L39:M39)</f>
        <v>12432</v>
      </c>
      <c r="L39" s="101">
        <v>0</v>
      </c>
      <c r="M39" s="101">
        <v>12432</v>
      </c>
      <c r="N39" s="101">
        <f>SUM(O39,+V39,+AC39)</f>
        <v>18018</v>
      </c>
      <c r="O39" s="101">
        <f>SUM(P39:U39)</f>
        <v>5519</v>
      </c>
      <c r="P39" s="101">
        <v>5519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12499</v>
      </c>
      <c r="W39" s="101">
        <v>12499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113</v>
      </c>
      <c r="AG39" s="101">
        <v>113</v>
      </c>
      <c r="AH39" s="101">
        <v>0</v>
      </c>
      <c r="AI39" s="101">
        <v>0</v>
      </c>
      <c r="AJ39" s="101">
        <f>SUM(AK39:AS39)</f>
        <v>549</v>
      </c>
      <c r="AK39" s="101">
        <v>474</v>
      </c>
      <c r="AL39" s="101">
        <v>1</v>
      </c>
      <c r="AM39" s="101">
        <v>6</v>
      </c>
      <c r="AN39" s="101">
        <v>0</v>
      </c>
      <c r="AO39" s="101">
        <v>0</v>
      </c>
      <c r="AP39" s="101">
        <v>0</v>
      </c>
      <c r="AQ39" s="101">
        <v>0</v>
      </c>
      <c r="AR39" s="101">
        <v>0</v>
      </c>
      <c r="AS39" s="101">
        <v>68</v>
      </c>
      <c r="AT39" s="101">
        <f>SUM(AU39:AY39)</f>
        <v>40</v>
      </c>
      <c r="AU39" s="101">
        <v>39</v>
      </c>
      <c r="AV39" s="101">
        <v>0</v>
      </c>
      <c r="AW39" s="101">
        <v>1</v>
      </c>
      <c r="AX39" s="101">
        <v>0</v>
      </c>
      <c r="AY39" s="101">
        <v>0</v>
      </c>
      <c r="AZ39" s="101">
        <f>SUM(BA39:BC39)</f>
        <v>38</v>
      </c>
      <c r="BA39" s="101">
        <v>38</v>
      </c>
      <c r="BB39" s="101">
        <v>0</v>
      </c>
      <c r="BC39" s="101">
        <v>0</v>
      </c>
    </row>
    <row r="40" spans="1:55" s="103" customFormat="1" ht="13.5" customHeight="1" x14ac:dyDescent="0.15">
      <c r="A40" s="113" t="s">
        <v>42</v>
      </c>
      <c r="B40" s="111" t="s">
        <v>326</v>
      </c>
      <c r="C40" s="99" t="s">
        <v>327</v>
      </c>
      <c r="D40" s="101">
        <f>SUM(E40,+H40,+K40)</f>
        <v>9935</v>
      </c>
      <c r="E40" s="101">
        <f>SUM(F40:G40)</f>
        <v>0</v>
      </c>
      <c r="F40" s="101">
        <v>0</v>
      </c>
      <c r="G40" s="101">
        <v>0</v>
      </c>
      <c r="H40" s="101">
        <f>SUM(I40:J40)</f>
        <v>1698</v>
      </c>
      <c r="I40" s="101">
        <v>1698</v>
      </c>
      <c r="J40" s="101">
        <v>0</v>
      </c>
      <c r="K40" s="101">
        <f>SUM(L40:M40)</f>
        <v>8237</v>
      </c>
      <c r="L40" s="101">
        <v>0</v>
      </c>
      <c r="M40" s="101">
        <v>8237</v>
      </c>
      <c r="N40" s="101">
        <f>SUM(O40,+V40,+AC40)</f>
        <v>9935</v>
      </c>
      <c r="O40" s="101">
        <f>SUM(P40:U40)</f>
        <v>1698</v>
      </c>
      <c r="P40" s="101">
        <v>1698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8237</v>
      </c>
      <c r="W40" s="101">
        <v>8237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43</v>
      </c>
      <c r="AG40" s="101">
        <v>43</v>
      </c>
      <c r="AH40" s="101">
        <v>0</v>
      </c>
      <c r="AI40" s="101">
        <v>0</v>
      </c>
      <c r="AJ40" s="101">
        <f>SUM(AK40:AS40)</f>
        <v>43</v>
      </c>
      <c r="AK40" s="101">
        <v>43</v>
      </c>
      <c r="AL40" s="101">
        <v>0</v>
      </c>
      <c r="AM40" s="101">
        <v>0</v>
      </c>
      <c r="AN40" s="101">
        <v>0</v>
      </c>
      <c r="AO40" s="101">
        <v>0</v>
      </c>
      <c r="AP40" s="101">
        <v>0</v>
      </c>
      <c r="AQ40" s="101">
        <v>0</v>
      </c>
      <c r="AR40" s="101">
        <v>0</v>
      </c>
      <c r="AS40" s="101">
        <v>0</v>
      </c>
      <c r="AT40" s="101">
        <f>SUM(AU40:AY40)</f>
        <v>43</v>
      </c>
      <c r="AU40" s="101">
        <v>43</v>
      </c>
      <c r="AV40" s="101">
        <v>0</v>
      </c>
      <c r="AW40" s="101">
        <v>0</v>
      </c>
      <c r="AX40" s="101">
        <v>0</v>
      </c>
      <c r="AY40" s="101">
        <v>0</v>
      </c>
      <c r="AZ40" s="101">
        <f>SUM(BA40:BC40)</f>
        <v>0</v>
      </c>
      <c r="BA40" s="101">
        <v>0</v>
      </c>
      <c r="BB40" s="101">
        <v>0</v>
      </c>
      <c r="BC40" s="101">
        <v>0</v>
      </c>
    </row>
    <row r="41" spans="1:55" s="103" customFormat="1" ht="13.5" customHeight="1" x14ac:dyDescent="0.15">
      <c r="A41" s="113" t="s">
        <v>42</v>
      </c>
      <c r="B41" s="111" t="s">
        <v>328</v>
      </c>
      <c r="C41" s="99" t="s">
        <v>329</v>
      </c>
      <c r="D41" s="101">
        <f>SUM(E41,+H41,+K41)</f>
        <v>22539</v>
      </c>
      <c r="E41" s="101">
        <f>SUM(F41:G41)</f>
        <v>0</v>
      </c>
      <c r="F41" s="101">
        <v>0</v>
      </c>
      <c r="G41" s="101">
        <v>0</v>
      </c>
      <c r="H41" s="101">
        <f>SUM(I41:J41)</f>
        <v>3514</v>
      </c>
      <c r="I41" s="101">
        <v>3514</v>
      </c>
      <c r="J41" s="101">
        <v>0</v>
      </c>
      <c r="K41" s="101">
        <f>SUM(L41:M41)</f>
        <v>19025</v>
      </c>
      <c r="L41" s="101">
        <v>0</v>
      </c>
      <c r="M41" s="101">
        <v>19025</v>
      </c>
      <c r="N41" s="101">
        <f>SUM(O41,+V41,+AC41)</f>
        <v>22539</v>
      </c>
      <c r="O41" s="101">
        <f>SUM(P41:U41)</f>
        <v>3514</v>
      </c>
      <c r="P41" s="101">
        <v>3514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f>SUM(W41:AB41)</f>
        <v>19025</v>
      </c>
      <c r="W41" s="101">
        <v>19025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f>SUM(AD41:AE41)</f>
        <v>0</v>
      </c>
      <c r="AD41" s="101">
        <v>0</v>
      </c>
      <c r="AE41" s="101">
        <v>0</v>
      </c>
      <c r="AF41" s="101">
        <f>SUM(AG41:AI41)</f>
        <v>720</v>
      </c>
      <c r="AG41" s="101">
        <v>720</v>
      </c>
      <c r="AH41" s="101">
        <v>0</v>
      </c>
      <c r="AI41" s="101">
        <v>0</v>
      </c>
      <c r="AJ41" s="101">
        <f>SUM(AK41:AS41)</f>
        <v>720</v>
      </c>
      <c r="AK41" s="101">
        <v>0</v>
      </c>
      <c r="AL41" s="101">
        <v>0</v>
      </c>
      <c r="AM41" s="101">
        <v>720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0</v>
      </c>
      <c r="AT41" s="101">
        <f>SUM(AU41:AY41)</f>
        <v>0</v>
      </c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  <c r="AZ41" s="101">
        <f>SUM(BA41:BC41)</f>
        <v>0</v>
      </c>
      <c r="BA41" s="101">
        <v>0</v>
      </c>
      <c r="BB41" s="101">
        <v>0</v>
      </c>
      <c r="BC41" s="101">
        <v>0</v>
      </c>
    </row>
    <row r="42" spans="1:55" s="103" customFormat="1" ht="13.5" customHeight="1" x14ac:dyDescent="0.15">
      <c r="A42" s="113" t="s">
        <v>42</v>
      </c>
      <c r="B42" s="111" t="s">
        <v>330</v>
      </c>
      <c r="C42" s="99" t="s">
        <v>331</v>
      </c>
      <c r="D42" s="101">
        <f>SUM(E42,+H42,+K42)</f>
        <v>13764</v>
      </c>
      <c r="E42" s="101">
        <f>SUM(F42:G42)</f>
        <v>260</v>
      </c>
      <c r="F42" s="101">
        <v>0</v>
      </c>
      <c r="G42" s="101">
        <v>260</v>
      </c>
      <c r="H42" s="101">
        <f>SUM(I42:J42)</f>
        <v>2310</v>
      </c>
      <c r="I42" s="101">
        <v>2310</v>
      </c>
      <c r="J42" s="101">
        <v>0</v>
      </c>
      <c r="K42" s="101">
        <f>SUM(L42:M42)</f>
        <v>11194</v>
      </c>
      <c r="L42" s="101">
        <v>0</v>
      </c>
      <c r="M42" s="101">
        <v>11194</v>
      </c>
      <c r="N42" s="101">
        <f>SUM(O42,+V42,+AC42)</f>
        <v>13764</v>
      </c>
      <c r="O42" s="101">
        <f>SUM(P42:U42)</f>
        <v>2310</v>
      </c>
      <c r="P42" s="101">
        <v>2310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f>SUM(W42:AB42)</f>
        <v>11454</v>
      </c>
      <c r="W42" s="101">
        <v>11454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f>SUM(AD42:AE42)</f>
        <v>0</v>
      </c>
      <c r="AD42" s="101">
        <v>0</v>
      </c>
      <c r="AE42" s="101">
        <v>0</v>
      </c>
      <c r="AF42" s="101">
        <f>SUM(AG42:AI42)</f>
        <v>52</v>
      </c>
      <c r="AG42" s="101">
        <v>52</v>
      </c>
      <c r="AH42" s="101">
        <v>0</v>
      </c>
      <c r="AI42" s="101">
        <v>0</v>
      </c>
      <c r="AJ42" s="101">
        <f>SUM(AK42:AS42)</f>
        <v>52</v>
      </c>
      <c r="AK42" s="101">
        <v>0</v>
      </c>
      <c r="AL42" s="101">
        <v>0</v>
      </c>
      <c r="AM42" s="101">
        <v>0</v>
      </c>
      <c r="AN42" s="101">
        <v>0</v>
      </c>
      <c r="AO42" s="101">
        <v>0</v>
      </c>
      <c r="AP42" s="101">
        <v>0</v>
      </c>
      <c r="AQ42" s="101">
        <v>0</v>
      </c>
      <c r="AR42" s="101">
        <v>2</v>
      </c>
      <c r="AS42" s="101">
        <v>50</v>
      </c>
      <c r="AT42" s="101">
        <f>SUM(AU42:AY42)</f>
        <v>0</v>
      </c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  <c r="AZ42" s="101">
        <f>SUM(BA42:BC42)</f>
        <v>0</v>
      </c>
      <c r="BA42" s="101">
        <v>0</v>
      </c>
      <c r="BB42" s="101">
        <v>0</v>
      </c>
      <c r="BC42" s="101">
        <v>0</v>
      </c>
    </row>
    <row r="43" spans="1:55" s="103" customFormat="1" ht="13.5" customHeight="1" x14ac:dyDescent="0.15">
      <c r="A43" s="113" t="s">
        <v>42</v>
      </c>
      <c r="B43" s="111" t="s">
        <v>332</v>
      </c>
      <c r="C43" s="99" t="s">
        <v>333</v>
      </c>
      <c r="D43" s="101">
        <f>SUM(E43,+H43,+K43)</f>
        <v>14771</v>
      </c>
      <c r="E43" s="101">
        <f>SUM(F43:G43)</f>
        <v>2751</v>
      </c>
      <c r="F43" s="101">
        <v>2751</v>
      </c>
      <c r="G43" s="101">
        <v>0</v>
      </c>
      <c r="H43" s="101">
        <f>SUM(I43:J43)</f>
        <v>0</v>
      </c>
      <c r="I43" s="101">
        <v>0</v>
      </c>
      <c r="J43" s="101">
        <v>0</v>
      </c>
      <c r="K43" s="101">
        <f>SUM(L43:M43)</f>
        <v>12020</v>
      </c>
      <c r="L43" s="101">
        <v>0</v>
      </c>
      <c r="M43" s="101">
        <v>12020</v>
      </c>
      <c r="N43" s="101">
        <f>SUM(O43,+V43,+AC43)</f>
        <v>14781</v>
      </c>
      <c r="O43" s="101">
        <f>SUM(P43:U43)</f>
        <v>2751</v>
      </c>
      <c r="P43" s="101">
        <v>2751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f>SUM(W43:AB43)</f>
        <v>12020</v>
      </c>
      <c r="W43" s="101">
        <v>12020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f>SUM(AD43:AE43)</f>
        <v>10</v>
      </c>
      <c r="AD43" s="101">
        <v>10</v>
      </c>
      <c r="AE43" s="101">
        <v>0</v>
      </c>
      <c r="AF43" s="101">
        <f>SUM(AG43:AI43)</f>
        <v>741</v>
      </c>
      <c r="AG43" s="101">
        <v>741</v>
      </c>
      <c r="AH43" s="101">
        <v>0</v>
      </c>
      <c r="AI43" s="101">
        <v>0</v>
      </c>
      <c r="AJ43" s="101">
        <f>SUM(AK43:AS43)</f>
        <v>741</v>
      </c>
      <c r="AK43" s="101">
        <v>0</v>
      </c>
      <c r="AL43" s="101">
        <v>0</v>
      </c>
      <c r="AM43" s="101">
        <v>0</v>
      </c>
      <c r="AN43" s="101">
        <v>0</v>
      </c>
      <c r="AO43" s="101">
        <v>0</v>
      </c>
      <c r="AP43" s="101">
        <v>0</v>
      </c>
      <c r="AQ43" s="101">
        <v>0</v>
      </c>
      <c r="AR43" s="101">
        <v>0</v>
      </c>
      <c r="AS43" s="101">
        <v>741</v>
      </c>
      <c r="AT43" s="101">
        <f>SUM(AU43:AY43)</f>
        <v>0</v>
      </c>
      <c r="AU43" s="101">
        <v>0</v>
      </c>
      <c r="AV43" s="101">
        <v>0</v>
      </c>
      <c r="AW43" s="101">
        <v>0</v>
      </c>
      <c r="AX43" s="101">
        <v>0</v>
      </c>
      <c r="AY43" s="101">
        <v>0</v>
      </c>
      <c r="AZ43" s="101">
        <f>SUM(BA43:BC43)</f>
        <v>0</v>
      </c>
      <c r="BA43" s="101">
        <v>0</v>
      </c>
      <c r="BB43" s="101">
        <v>0</v>
      </c>
      <c r="BC43" s="101">
        <v>0</v>
      </c>
    </row>
    <row r="44" spans="1:55" s="103" customFormat="1" ht="13.5" customHeight="1" x14ac:dyDescent="0.15">
      <c r="A44" s="113" t="s">
        <v>42</v>
      </c>
      <c r="B44" s="111" t="s">
        <v>334</v>
      </c>
      <c r="C44" s="99" t="s">
        <v>335</v>
      </c>
      <c r="D44" s="101">
        <f>SUM(E44,+H44,+K44)</f>
        <v>6354</v>
      </c>
      <c r="E44" s="101">
        <f>SUM(F44:G44)</f>
        <v>62</v>
      </c>
      <c r="F44" s="101">
        <v>0</v>
      </c>
      <c r="G44" s="101">
        <v>62</v>
      </c>
      <c r="H44" s="101">
        <f>SUM(I44:J44)</f>
        <v>2050</v>
      </c>
      <c r="I44" s="101">
        <v>2050</v>
      </c>
      <c r="J44" s="101">
        <v>0</v>
      </c>
      <c r="K44" s="101">
        <f>SUM(L44:M44)</f>
        <v>4242</v>
      </c>
      <c r="L44" s="101">
        <v>0</v>
      </c>
      <c r="M44" s="101">
        <v>4242</v>
      </c>
      <c r="N44" s="101">
        <f>SUM(O44,+V44,+AC44)</f>
        <v>6354</v>
      </c>
      <c r="O44" s="101">
        <f>SUM(P44:U44)</f>
        <v>2050</v>
      </c>
      <c r="P44" s="101">
        <v>2050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f>SUM(W44:AB44)</f>
        <v>4304</v>
      </c>
      <c r="W44" s="101">
        <v>4304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f>SUM(AD44:AE44)</f>
        <v>0</v>
      </c>
      <c r="AD44" s="101">
        <v>0</v>
      </c>
      <c r="AE44" s="101">
        <v>0</v>
      </c>
      <c r="AF44" s="101">
        <f>SUM(AG44:AI44)</f>
        <v>24</v>
      </c>
      <c r="AG44" s="101">
        <v>24</v>
      </c>
      <c r="AH44" s="101">
        <v>0</v>
      </c>
      <c r="AI44" s="101">
        <v>0</v>
      </c>
      <c r="AJ44" s="101">
        <f>SUM(AK44:AS44)</f>
        <v>24</v>
      </c>
      <c r="AK44" s="101">
        <v>0</v>
      </c>
      <c r="AL44" s="101">
        <v>0</v>
      </c>
      <c r="AM44" s="101">
        <v>0</v>
      </c>
      <c r="AN44" s="101">
        <v>0</v>
      </c>
      <c r="AO44" s="101">
        <v>0</v>
      </c>
      <c r="AP44" s="101">
        <v>0</v>
      </c>
      <c r="AQ44" s="101">
        <v>0</v>
      </c>
      <c r="AR44" s="101">
        <v>1</v>
      </c>
      <c r="AS44" s="101">
        <v>23</v>
      </c>
      <c r="AT44" s="101">
        <f>SUM(AU44:AY44)</f>
        <v>0</v>
      </c>
      <c r="AU44" s="101">
        <v>0</v>
      </c>
      <c r="AV44" s="101">
        <v>0</v>
      </c>
      <c r="AW44" s="101">
        <v>0</v>
      </c>
      <c r="AX44" s="101">
        <v>0</v>
      </c>
      <c r="AY44" s="101">
        <v>0</v>
      </c>
      <c r="AZ44" s="101">
        <f>SUM(BA44:BC44)</f>
        <v>0</v>
      </c>
      <c r="BA44" s="101">
        <v>0</v>
      </c>
      <c r="BB44" s="101">
        <v>0</v>
      </c>
      <c r="BC44" s="101">
        <v>0</v>
      </c>
    </row>
    <row r="45" spans="1:55" s="103" customFormat="1" ht="13.5" customHeight="1" x14ac:dyDescent="0.15">
      <c r="A45" s="113" t="s">
        <v>42</v>
      </c>
      <c r="B45" s="111" t="s">
        <v>336</v>
      </c>
      <c r="C45" s="99" t="s">
        <v>337</v>
      </c>
      <c r="D45" s="101">
        <f>SUM(E45,+H45,+K45)</f>
        <v>1125</v>
      </c>
      <c r="E45" s="101">
        <f>SUM(F45:G45)</f>
        <v>0</v>
      </c>
      <c r="F45" s="101">
        <v>0</v>
      </c>
      <c r="G45" s="101">
        <v>0</v>
      </c>
      <c r="H45" s="101">
        <f>SUM(I45:J45)</f>
        <v>0</v>
      </c>
      <c r="I45" s="101">
        <v>0</v>
      </c>
      <c r="J45" s="101">
        <v>0</v>
      </c>
      <c r="K45" s="101">
        <f>SUM(L45:M45)</f>
        <v>1125</v>
      </c>
      <c r="L45" s="101">
        <v>632</v>
      </c>
      <c r="M45" s="101">
        <v>493</v>
      </c>
      <c r="N45" s="101">
        <f>SUM(O45,+V45,+AC45)</f>
        <v>1125</v>
      </c>
      <c r="O45" s="101">
        <f>SUM(P45:U45)</f>
        <v>632</v>
      </c>
      <c r="P45" s="101">
        <v>632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f>SUM(W45:AB45)</f>
        <v>493</v>
      </c>
      <c r="W45" s="101">
        <v>493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f>SUM(AD45:AE45)</f>
        <v>0</v>
      </c>
      <c r="AD45" s="101">
        <v>0</v>
      </c>
      <c r="AE45" s="101">
        <v>0</v>
      </c>
      <c r="AF45" s="101">
        <f>SUM(AG45:AI45)</f>
        <v>13</v>
      </c>
      <c r="AG45" s="101">
        <v>13</v>
      </c>
      <c r="AH45" s="101">
        <v>0</v>
      </c>
      <c r="AI45" s="101">
        <v>0</v>
      </c>
      <c r="AJ45" s="101">
        <f>SUM(AK45:AS45)</f>
        <v>13</v>
      </c>
      <c r="AK45" s="101">
        <v>0</v>
      </c>
      <c r="AL45" s="101">
        <v>0</v>
      </c>
      <c r="AM45" s="101">
        <v>0</v>
      </c>
      <c r="AN45" s="101">
        <v>0</v>
      </c>
      <c r="AO45" s="101">
        <v>0</v>
      </c>
      <c r="AP45" s="101">
        <v>0</v>
      </c>
      <c r="AQ45" s="101">
        <v>13</v>
      </c>
      <c r="AR45" s="101">
        <v>0</v>
      </c>
      <c r="AS45" s="101">
        <v>0</v>
      </c>
      <c r="AT45" s="101">
        <f>SUM(AU45:AY45)</f>
        <v>0</v>
      </c>
      <c r="AU45" s="101">
        <v>0</v>
      </c>
      <c r="AV45" s="101">
        <v>0</v>
      </c>
      <c r="AW45" s="101">
        <v>0</v>
      </c>
      <c r="AX45" s="101">
        <v>0</v>
      </c>
      <c r="AY45" s="101">
        <v>0</v>
      </c>
      <c r="AZ45" s="101">
        <f>SUM(BA45:BC45)</f>
        <v>13</v>
      </c>
      <c r="BA45" s="101">
        <v>13</v>
      </c>
      <c r="BB45" s="101">
        <v>0</v>
      </c>
      <c r="BC45" s="101">
        <v>0</v>
      </c>
    </row>
    <row r="46" spans="1:55" s="103" customFormat="1" ht="13.5" customHeight="1" x14ac:dyDescent="0.15">
      <c r="A46" s="113" t="s">
        <v>42</v>
      </c>
      <c r="B46" s="111" t="s">
        <v>338</v>
      </c>
      <c r="C46" s="99" t="s">
        <v>339</v>
      </c>
      <c r="D46" s="101">
        <f>SUM(E46,+H46,+K46)</f>
        <v>1470</v>
      </c>
      <c r="E46" s="101">
        <f>SUM(F46:G46)</f>
        <v>0</v>
      </c>
      <c r="F46" s="101">
        <v>0</v>
      </c>
      <c r="G46" s="101">
        <v>0</v>
      </c>
      <c r="H46" s="101">
        <f>SUM(I46:J46)</f>
        <v>0</v>
      </c>
      <c r="I46" s="101">
        <v>0</v>
      </c>
      <c r="J46" s="101">
        <v>0</v>
      </c>
      <c r="K46" s="101">
        <f>SUM(L46:M46)</f>
        <v>1470</v>
      </c>
      <c r="L46" s="101">
        <v>53</v>
      </c>
      <c r="M46" s="101">
        <v>1417</v>
      </c>
      <c r="N46" s="101">
        <f>SUM(O46,+V46,+AC46)</f>
        <v>1470</v>
      </c>
      <c r="O46" s="101">
        <f>SUM(P46:U46)</f>
        <v>53</v>
      </c>
      <c r="P46" s="101">
        <v>53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f>SUM(W46:AB46)</f>
        <v>1417</v>
      </c>
      <c r="W46" s="101">
        <v>1417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f>SUM(AD46:AE46)</f>
        <v>0</v>
      </c>
      <c r="AD46" s="101">
        <v>0</v>
      </c>
      <c r="AE46" s="101">
        <v>0</v>
      </c>
      <c r="AF46" s="101">
        <f>SUM(AG46:AI46)</f>
        <v>83</v>
      </c>
      <c r="AG46" s="101">
        <v>83</v>
      </c>
      <c r="AH46" s="101">
        <v>0</v>
      </c>
      <c r="AI46" s="101">
        <v>0</v>
      </c>
      <c r="AJ46" s="101">
        <f>SUM(AK46:AS46)</f>
        <v>83</v>
      </c>
      <c r="AK46" s="101">
        <v>0</v>
      </c>
      <c r="AL46" s="101">
        <v>0</v>
      </c>
      <c r="AM46" s="101">
        <v>1</v>
      </c>
      <c r="AN46" s="101">
        <v>82</v>
      </c>
      <c r="AO46" s="101">
        <v>0</v>
      </c>
      <c r="AP46" s="101">
        <v>0</v>
      </c>
      <c r="AQ46" s="101">
        <v>0</v>
      </c>
      <c r="AR46" s="101">
        <v>0</v>
      </c>
      <c r="AS46" s="101">
        <v>0</v>
      </c>
      <c r="AT46" s="101">
        <f>SUM(AU46:AY46)</f>
        <v>0</v>
      </c>
      <c r="AU46" s="101">
        <v>0</v>
      </c>
      <c r="AV46" s="101">
        <v>0</v>
      </c>
      <c r="AW46" s="101">
        <v>0</v>
      </c>
      <c r="AX46" s="101">
        <v>0</v>
      </c>
      <c r="AY46" s="101">
        <v>0</v>
      </c>
      <c r="AZ46" s="101">
        <f>SUM(BA46:BC46)</f>
        <v>0</v>
      </c>
      <c r="BA46" s="101">
        <v>0</v>
      </c>
      <c r="BB46" s="101">
        <v>0</v>
      </c>
      <c r="BC46" s="101">
        <v>0</v>
      </c>
    </row>
    <row r="47" spans="1:55" s="103" customFormat="1" ht="13.5" customHeight="1" x14ac:dyDescent="0.15">
      <c r="A47" s="113" t="s">
        <v>42</v>
      </c>
      <c r="B47" s="111" t="s">
        <v>340</v>
      </c>
      <c r="C47" s="99" t="s">
        <v>341</v>
      </c>
      <c r="D47" s="101">
        <f>SUM(E47,+H47,+K47)</f>
        <v>2559</v>
      </c>
      <c r="E47" s="101">
        <f>SUM(F47:G47)</f>
        <v>0</v>
      </c>
      <c r="F47" s="101">
        <v>0</v>
      </c>
      <c r="G47" s="101">
        <v>0</v>
      </c>
      <c r="H47" s="101">
        <f>SUM(I47:J47)</f>
        <v>0</v>
      </c>
      <c r="I47" s="101">
        <v>0</v>
      </c>
      <c r="J47" s="101">
        <v>0</v>
      </c>
      <c r="K47" s="101">
        <f>SUM(L47:M47)</f>
        <v>2559</v>
      </c>
      <c r="L47" s="101">
        <v>139</v>
      </c>
      <c r="M47" s="101">
        <v>2420</v>
      </c>
      <c r="N47" s="101">
        <f>SUM(O47,+V47,+AC47)</f>
        <v>2559</v>
      </c>
      <c r="O47" s="101">
        <f>SUM(P47:U47)</f>
        <v>139</v>
      </c>
      <c r="P47" s="101">
        <v>139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f>SUM(W47:AB47)</f>
        <v>2420</v>
      </c>
      <c r="W47" s="101">
        <v>2420</v>
      </c>
      <c r="X47" s="101">
        <v>0</v>
      </c>
      <c r="Y47" s="101">
        <v>0</v>
      </c>
      <c r="Z47" s="101">
        <v>0</v>
      </c>
      <c r="AA47" s="101">
        <v>0</v>
      </c>
      <c r="AB47" s="101">
        <v>0</v>
      </c>
      <c r="AC47" s="101">
        <f>SUM(AD47:AE47)</f>
        <v>0</v>
      </c>
      <c r="AD47" s="101">
        <v>0</v>
      </c>
      <c r="AE47" s="101">
        <v>0</v>
      </c>
      <c r="AF47" s="101">
        <f>SUM(AG47:AI47)</f>
        <v>0</v>
      </c>
      <c r="AG47" s="101">
        <v>0</v>
      </c>
      <c r="AH47" s="101">
        <v>0</v>
      </c>
      <c r="AI47" s="101">
        <v>0</v>
      </c>
      <c r="AJ47" s="101">
        <f>SUM(AK47:AS47)</f>
        <v>0</v>
      </c>
      <c r="AK47" s="101">
        <v>0</v>
      </c>
      <c r="AL47" s="101">
        <v>0</v>
      </c>
      <c r="AM47" s="101">
        <v>0</v>
      </c>
      <c r="AN47" s="101">
        <v>0</v>
      </c>
      <c r="AO47" s="101">
        <v>0</v>
      </c>
      <c r="AP47" s="101">
        <v>0</v>
      </c>
      <c r="AQ47" s="101">
        <v>0</v>
      </c>
      <c r="AR47" s="101">
        <v>0</v>
      </c>
      <c r="AS47" s="101">
        <v>0</v>
      </c>
      <c r="AT47" s="101">
        <f>SUM(AU47:AY47)</f>
        <v>0</v>
      </c>
      <c r="AU47" s="101">
        <v>0</v>
      </c>
      <c r="AV47" s="101">
        <v>0</v>
      </c>
      <c r="AW47" s="101">
        <v>0</v>
      </c>
      <c r="AX47" s="101">
        <v>0</v>
      </c>
      <c r="AY47" s="101">
        <v>0</v>
      </c>
      <c r="AZ47" s="101">
        <f>SUM(BA47:BC47)</f>
        <v>0</v>
      </c>
      <c r="BA47" s="101">
        <v>0</v>
      </c>
      <c r="BB47" s="101">
        <v>0</v>
      </c>
      <c r="BC47" s="101">
        <v>0</v>
      </c>
    </row>
    <row r="48" spans="1:55" s="103" customFormat="1" ht="13.5" customHeight="1" x14ac:dyDescent="0.15">
      <c r="A48" s="113" t="s">
        <v>42</v>
      </c>
      <c r="B48" s="111" t="s">
        <v>342</v>
      </c>
      <c r="C48" s="99" t="s">
        <v>343</v>
      </c>
      <c r="D48" s="101">
        <f>SUM(E48,+H48,+K48)</f>
        <v>4565</v>
      </c>
      <c r="E48" s="101">
        <f>SUM(F48:G48)</f>
        <v>0</v>
      </c>
      <c r="F48" s="101">
        <v>0</v>
      </c>
      <c r="G48" s="101">
        <v>0</v>
      </c>
      <c r="H48" s="101">
        <f>SUM(I48:J48)</f>
        <v>470</v>
      </c>
      <c r="I48" s="101">
        <v>470</v>
      </c>
      <c r="J48" s="101">
        <v>0</v>
      </c>
      <c r="K48" s="101">
        <f>SUM(L48:M48)</f>
        <v>4095</v>
      </c>
      <c r="L48" s="101">
        <v>0</v>
      </c>
      <c r="M48" s="101">
        <v>4095</v>
      </c>
      <c r="N48" s="101">
        <f>SUM(O48,+V48,+AC48)</f>
        <v>4565</v>
      </c>
      <c r="O48" s="101">
        <f>SUM(P48:U48)</f>
        <v>470</v>
      </c>
      <c r="P48" s="101">
        <v>470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f>SUM(W48:AB48)</f>
        <v>4095</v>
      </c>
      <c r="W48" s="101">
        <v>4095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f>SUM(AD48:AE48)</f>
        <v>0</v>
      </c>
      <c r="AD48" s="101">
        <v>0</v>
      </c>
      <c r="AE48" s="101">
        <v>0</v>
      </c>
      <c r="AF48" s="101">
        <f>SUM(AG48:AI48)</f>
        <v>20</v>
      </c>
      <c r="AG48" s="101">
        <v>20</v>
      </c>
      <c r="AH48" s="101">
        <v>0</v>
      </c>
      <c r="AI48" s="101">
        <v>0</v>
      </c>
      <c r="AJ48" s="101">
        <f>SUM(AK48:AS48)</f>
        <v>20</v>
      </c>
      <c r="AK48" s="101">
        <v>20</v>
      </c>
      <c r="AL48" s="101">
        <v>0</v>
      </c>
      <c r="AM48" s="101">
        <v>0</v>
      </c>
      <c r="AN48" s="101">
        <v>0</v>
      </c>
      <c r="AO48" s="101">
        <v>0</v>
      </c>
      <c r="AP48" s="101">
        <v>0</v>
      </c>
      <c r="AQ48" s="101">
        <v>0</v>
      </c>
      <c r="AR48" s="101">
        <v>0</v>
      </c>
      <c r="AS48" s="101">
        <v>0</v>
      </c>
      <c r="AT48" s="101">
        <f>SUM(AU48:AY48)</f>
        <v>20</v>
      </c>
      <c r="AU48" s="101">
        <v>20</v>
      </c>
      <c r="AV48" s="101">
        <v>0</v>
      </c>
      <c r="AW48" s="101">
        <v>0</v>
      </c>
      <c r="AX48" s="101">
        <v>0</v>
      </c>
      <c r="AY48" s="101">
        <v>0</v>
      </c>
      <c r="AZ48" s="101">
        <f>SUM(BA48:BC48)</f>
        <v>0</v>
      </c>
      <c r="BA48" s="101">
        <v>0</v>
      </c>
      <c r="BB48" s="101">
        <v>0</v>
      </c>
      <c r="BC48" s="101">
        <v>0</v>
      </c>
    </row>
    <row r="49" spans="1:55" s="103" customFormat="1" ht="13.5" customHeight="1" x14ac:dyDescent="0.15">
      <c r="A49" s="113" t="s">
        <v>42</v>
      </c>
      <c r="B49" s="111" t="s">
        <v>344</v>
      </c>
      <c r="C49" s="99" t="s">
        <v>345</v>
      </c>
      <c r="D49" s="101">
        <f>SUM(E49,+H49,+K49)</f>
        <v>5040</v>
      </c>
      <c r="E49" s="101">
        <f>SUM(F49:G49)</f>
        <v>0</v>
      </c>
      <c r="F49" s="101">
        <v>0</v>
      </c>
      <c r="G49" s="101">
        <v>0</v>
      </c>
      <c r="H49" s="101">
        <f>SUM(I49:J49)</f>
        <v>0</v>
      </c>
      <c r="I49" s="101">
        <v>0</v>
      </c>
      <c r="J49" s="101">
        <v>0</v>
      </c>
      <c r="K49" s="101">
        <f>SUM(L49:M49)</f>
        <v>5040</v>
      </c>
      <c r="L49" s="101">
        <v>698</v>
      </c>
      <c r="M49" s="101">
        <v>4342</v>
      </c>
      <c r="N49" s="101">
        <f>SUM(O49,+V49,+AC49)</f>
        <v>5040</v>
      </c>
      <c r="O49" s="101">
        <f>SUM(P49:U49)</f>
        <v>698</v>
      </c>
      <c r="P49" s="101">
        <v>698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1">
        <f>SUM(W49:AB49)</f>
        <v>4342</v>
      </c>
      <c r="W49" s="101">
        <v>4342</v>
      </c>
      <c r="X49" s="101">
        <v>0</v>
      </c>
      <c r="Y49" s="101">
        <v>0</v>
      </c>
      <c r="Z49" s="101">
        <v>0</v>
      </c>
      <c r="AA49" s="101">
        <v>0</v>
      </c>
      <c r="AB49" s="101">
        <v>0</v>
      </c>
      <c r="AC49" s="101">
        <f>SUM(AD49:AE49)</f>
        <v>0</v>
      </c>
      <c r="AD49" s="101">
        <v>0</v>
      </c>
      <c r="AE49" s="101">
        <v>0</v>
      </c>
      <c r="AF49" s="101">
        <f>SUM(AG49:AI49)</f>
        <v>0</v>
      </c>
      <c r="AG49" s="101">
        <v>0</v>
      </c>
      <c r="AH49" s="101">
        <v>0</v>
      </c>
      <c r="AI49" s="101">
        <v>0</v>
      </c>
      <c r="AJ49" s="101">
        <f>SUM(AK49:AS49)</f>
        <v>0</v>
      </c>
      <c r="AK49" s="101">
        <v>0</v>
      </c>
      <c r="AL49" s="101">
        <v>0</v>
      </c>
      <c r="AM49" s="101">
        <v>0</v>
      </c>
      <c r="AN49" s="101">
        <v>0</v>
      </c>
      <c r="AO49" s="101">
        <v>0</v>
      </c>
      <c r="AP49" s="101">
        <v>0</v>
      </c>
      <c r="AQ49" s="101">
        <v>0</v>
      </c>
      <c r="AR49" s="101">
        <v>0</v>
      </c>
      <c r="AS49" s="101">
        <v>0</v>
      </c>
      <c r="AT49" s="101">
        <f>SUM(AU49:AY49)</f>
        <v>0</v>
      </c>
      <c r="AU49" s="101">
        <v>0</v>
      </c>
      <c r="AV49" s="101">
        <v>0</v>
      </c>
      <c r="AW49" s="101">
        <v>0</v>
      </c>
      <c r="AX49" s="101">
        <v>0</v>
      </c>
      <c r="AY49" s="101">
        <v>0</v>
      </c>
      <c r="AZ49" s="101">
        <f>SUM(BA49:BC49)</f>
        <v>0</v>
      </c>
      <c r="BA49" s="101">
        <v>0</v>
      </c>
      <c r="BB49" s="101">
        <v>0</v>
      </c>
      <c r="BC49" s="101">
        <v>0</v>
      </c>
    </row>
    <row r="50" spans="1:55" s="103" customFormat="1" ht="13.5" customHeight="1" x14ac:dyDescent="0.15">
      <c r="A50" s="113" t="s">
        <v>42</v>
      </c>
      <c r="B50" s="111" t="s">
        <v>346</v>
      </c>
      <c r="C50" s="99" t="s">
        <v>347</v>
      </c>
      <c r="D50" s="101">
        <f>SUM(E50,+H50,+K50)</f>
        <v>4113</v>
      </c>
      <c r="E50" s="101">
        <f>SUM(F50:G50)</f>
        <v>166</v>
      </c>
      <c r="F50" s="101">
        <v>0</v>
      </c>
      <c r="G50" s="101">
        <v>166</v>
      </c>
      <c r="H50" s="101">
        <f>SUM(I50:J50)</f>
        <v>1046</v>
      </c>
      <c r="I50" s="101">
        <v>1046</v>
      </c>
      <c r="J50" s="101">
        <v>0</v>
      </c>
      <c r="K50" s="101">
        <f>SUM(L50:M50)</f>
        <v>2901</v>
      </c>
      <c r="L50" s="101">
        <v>0</v>
      </c>
      <c r="M50" s="101">
        <v>2901</v>
      </c>
      <c r="N50" s="101">
        <f>SUM(O50,+V50,+AC50)</f>
        <v>4113</v>
      </c>
      <c r="O50" s="101">
        <f>SUM(P50:U50)</f>
        <v>1046</v>
      </c>
      <c r="P50" s="101">
        <v>1046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f>SUM(W50:AB50)</f>
        <v>3067</v>
      </c>
      <c r="W50" s="101">
        <v>3067</v>
      </c>
      <c r="X50" s="101">
        <v>0</v>
      </c>
      <c r="Y50" s="101">
        <v>0</v>
      </c>
      <c r="Z50" s="101">
        <v>0</v>
      </c>
      <c r="AA50" s="101">
        <v>0</v>
      </c>
      <c r="AB50" s="101">
        <v>0</v>
      </c>
      <c r="AC50" s="101">
        <f>SUM(AD50:AE50)</f>
        <v>0</v>
      </c>
      <c r="AD50" s="101">
        <v>0</v>
      </c>
      <c r="AE50" s="101">
        <v>0</v>
      </c>
      <c r="AF50" s="101">
        <f>SUM(AG50:AI50)</f>
        <v>16</v>
      </c>
      <c r="AG50" s="101">
        <v>16</v>
      </c>
      <c r="AH50" s="101">
        <v>0</v>
      </c>
      <c r="AI50" s="101">
        <v>0</v>
      </c>
      <c r="AJ50" s="101">
        <f>SUM(AK50:AS50)</f>
        <v>16</v>
      </c>
      <c r="AK50" s="101">
        <v>0</v>
      </c>
      <c r="AL50" s="101">
        <v>0</v>
      </c>
      <c r="AM50" s="101">
        <v>0</v>
      </c>
      <c r="AN50" s="101">
        <v>0</v>
      </c>
      <c r="AO50" s="101">
        <v>0</v>
      </c>
      <c r="AP50" s="101">
        <v>0</v>
      </c>
      <c r="AQ50" s="101">
        <v>0</v>
      </c>
      <c r="AR50" s="101">
        <v>1</v>
      </c>
      <c r="AS50" s="101">
        <v>15</v>
      </c>
      <c r="AT50" s="101">
        <f>SUM(AU50:AY50)</f>
        <v>0</v>
      </c>
      <c r="AU50" s="101">
        <v>0</v>
      </c>
      <c r="AV50" s="101">
        <v>0</v>
      </c>
      <c r="AW50" s="101">
        <v>0</v>
      </c>
      <c r="AX50" s="101">
        <v>0</v>
      </c>
      <c r="AY50" s="101">
        <v>0</v>
      </c>
      <c r="AZ50" s="101">
        <f>SUM(BA50:BC50)</f>
        <v>0</v>
      </c>
      <c r="BA50" s="101">
        <v>0</v>
      </c>
      <c r="BB50" s="101">
        <v>0</v>
      </c>
      <c r="BC50" s="101">
        <v>0</v>
      </c>
    </row>
    <row r="51" spans="1:55" s="103" customFormat="1" ht="13.5" customHeight="1" x14ac:dyDescent="0.15">
      <c r="A51" s="113" t="s">
        <v>42</v>
      </c>
      <c r="B51" s="111" t="s">
        <v>348</v>
      </c>
      <c r="C51" s="99" t="s">
        <v>349</v>
      </c>
      <c r="D51" s="101">
        <f>SUM(E51,+H51,+K51)</f>
        <v>2255</v>
      </c>
      <c r="E51" s="101">
        <f>SUM(F51:G51)</f>
        <v>57</v>
      </c>
      <c r="F51" s="101">
        <v>0</v>
      </c>
      <c r="G51" s="101">
        <v>57</v>
      </c>
      <c r="H51" s="101">
        <f>SUM(I51:J51)</f>
        <v>245</v>
      </c>
      <c r="I51" s="101">
        <v>245</v>
      </c>
      <c r="J51" s="101">
        <v>0</v>
      </c>
      <c r="K51" s="101">
        <f>SUM(L51:M51)</f>
        <v>1953</v>
      </c>
      <c r="L51" s="101">
        <v>0</v>
      </c>
      <c r="M51" s="101">
        <v>1953</v>
      </c>
      <c r="N51" s="101">
        <f>SUM(O51,+V51,+AC51)</f>
        <v>2255</v>
      </c>
      <c r="O51" s="101">
        <f>SUM(P51:U51)</f>
        <v>245</v>
      </c>
      <c r="P51" s="101">
        <v>245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1">
        <f>SUM(W51:AB51)</f>
        <v>2010</v>
      </c>
      <c r="W51" s="101">
        <v>2010</v>
      </c>
      <c r="X51" s="101">
        <v>0</v>
      </c>
      <c r="Y51" s="101">
        <v>0</v>
      </c>
      <c r="Z51" s="101">
        <v>0</v>
      </c>
      <c r="AA51" s="101">
        <v>0</v>
      </c>
      <c r="AB51" s="101">
        <v>0</v>
      </c>
      <c r="AC51" s="101">
        <f>SUM(AD51:AE51)</f>
        <v>0</v>
      </c>
      <c r="AD51" s="101">
        <v>0</v>
      </c>
      <c r="AE51" s="101">
        <v>0</v>
      </c>
      <c r="AF51" s="101">
        <f>SUM(AG51:AI51)</f>
        <v>8</v>
      </c>
      <c r="AG51" s="101">
        <v>8</v>
      </c>
      <c r="AH51" s="101">
        <v>0</v>
      </c>
      <c r="AI51" s="101">
        <v>0</v>
      </c>
      <c r="AJ51" s="101">
        <f>SUM(AK51:AS51)</f>
        <v>8</v>
      </c>
      <c r="AK51" s="101">
        <v>0</v>
      </c>
      <c r="AL51" s="101">
        <v>0</v>
      </c>
      <c r="AM51" s="101">
        <v>0</v>
      </c>
      <c r="AN51" s="101">
        <v>0</v>
      </c>
      <c r="AO51" s="101">
        <v>0</v>
      </c>
      <c r="AP51" s="101">
        <v>0</v>
      </c>
      <c r="AQ51" s="101">
        <v>0</v>
      </c>
      <c r="AR51" s="101">
        <v>0</v>
      </c>
      <c r="AS51" s="101">
        <v>8</v>
      </c>
      <c r="AT51" s="101">
        <f>SUM(AU51:AY51)</f>
        <v>0</v>
      </c>
      <c r="AU51" s="101">
        <v>0</v>
      </c>
      <c r="AV51" s="101">
        <v>0</v>
      </c>
      <c r="AW51" s="101">
        <v>0</v>
      </c>
      <c r="AX51" s="101">
        <v>0</v>
      </c>
      <c r="AY51" s="101">
        <v>0</v>
      </c>
      <c r="AZ51" s="101">
        <f>SUM(BA51:BC51)</f>
        <v>0</v>
      </c>
      <c r="BA51" s="101">
        <v>0</v>
      </c>
      <c r="BB51" s="101">
        <v>0</v>
      </c>
      <c r="BC51" s="101">
        <v>0</v>
      </c>
    </row>
    <row r="52" spans="1:55" s="103" customFormat="1" ht="13.5" customHeight="1" x14ac:dyDescent="0.15">
      <c r="A52" s="113" t="s">
        <v>42</v>
      </c>
      <c r="B52" s="111" t="s">
        <v>350</v>
      </c>
      <c r="C52" s="99" t="s">
        <v>351</v>
      </c>
      <c r="D52" s="101">
        <f>SUM(E52,+H52,+K52)</f>
        <v>6412</v>
      </c>
      <c r="E52" s="101">
        <f>SUM(F52:G52)</f>
        <v>43</v>
      </c>
      <c r="F52" s="101">
        <v>0</v>
      </c>
      <c r="G52" s="101">
        <v>43</v>
      </c>
      <c r="H52" s="101">
        <f>SUM(I52:J52)</f>
        <v>1129</v>
      </c>
      <c r="I52" s="101">
        <v>1129</v>
      </c>
      <c r="J52" s="101">
        <v>0</v>
      </c>
      <c r="K52" s="101">
        <f>SUM(L52:M52)</f>
        <v>5240</v>
      </c>
      <c r="L52" s="101">
        <v>0</v>
      </c>
      <c r="M52" s="101">
        <v>5240</v>
      </c>
      <c r="N52" s="101">
        <f>SUM(O52,+V52,+AC52)</f>
        <v>6412</v>
      </c>
      <c r="O52" s="101">
        <f>SUM(P52:U52)</f>
        <v>1129</v>
      </c>
      <c r="P52" s="101">
        <v>1129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101">
        <f>SUM(W52:AB52)</f>
        <v>5283</v>
      </c>
      <c r="W52" s="101">
        <v>5283</v>
      </c>
      <c r="X52" s="101">
        <v>0</v>
      </c>
      <c r="Y52" s="101">
        <v>0</v>
      </c>
      <c r="Z52" s="101">
        <v>0</v>
      </c>
      <c r="AA52" s="101">
        <v>0</v>
      </c>
      <c r="AB52" s="101">
        <v>0</v>
      </c>
      <c r="AC52" s="101">
        <f>SUM(AD52:AE52)</f>
        <v>0</v>
      </c>
      <c r="AD52" s="101">
        <v>0</v>
      </c>
      <c r="AE52" s="101">
        <v>0</v>
      </c>
      <c r="AF52" s="101">
        <f>SUM(AG52:AI52)</f>
        <v>26</v>
      </c>
      <c r="AG52" s="101">
        <v>26</v>
      </c>
      <c r="AH52" s="101">
        <v>0</v>
      </c>
      <c r="AI52" s="101">
        <v>0</v>
      </c>
      <c r="AJ52" s="101">
        <f>SUM(AK52:AS52)</f>
        <v>26</v>
      </c>
      <c r="AK52" s="101">
        <v>0</v>
      </c>
      <c r="AL52" s="101">
        <v>0</v>
      </c>
      <c r="AM52" s="101">
        <v>0</v>
      </c>
      <c r="AN52" s="101">
        <v>0</v>
      </c>
      <c r="AO52" s="101">
        <v>0</v>
      </c>
      <c r="AP52" s="101">
        <v>0</v>
      </c>
      <c r="AQ52" s="101">
        <v>0</v>
      </c>
      <c r="AR52" s="101">
        <v>1</v>
      </c>
      <c r="AS52" s="101">
        <v>25</v>
      </c>
      <c r="AT52" s="101">
        <f>SUM(AU52:AY52)</f>
        <v>0</v>
      </c>
      <c r="AU52" s="101">
        <v>0</v>
      </c>
      <c r="AV52" s="101">
        <v>0</v>
      </c>
      <c r="AW52" s="101">
        <v>0</v>
      </c>
      <c r="AX52" s="101">
        <v>0</v>
      </c>
      <c r="AY52" s="101">
        <v>0</v>
      </c>
      <c r="AZ52" s="101">
        <f>SUM(BA52:BC52)</f>
        <v>1</v>
      </c>
      <c r="BA52" s="101">
        <v>1</v>
      </c>
      <c r="BB52" s="101">
        <v>0</v>
      </c>
      <c r="BC52" s="101">
        <v>0</v>
      </c>
    </row>
    <row r="53" spans="1:55" s="103" customFormat="1" ht="13.5" customHeight="1" x14ac:dyDescent="0.15">
      <c r="A53" s="113" t="s">
        <v>42</v>
      </c>
      <c r="B53" s="111" t="s">
        <v>352</v>
      </c>
      <c r="C53" s="99" t="s">
        <v>353</v>
      </c>
      <c r="D53" s="101">
        <f>SUM(E53,+H53,+K53)</f>
        <v>3730</v>
      </c>
      <c r="E53" s="101">
        <f>SUM(F53:G53)</f>
        <v>0</v>
      </c>
      <c r="F53" s="101">
        <v>0</v>
      </c>
      <c r="G53" s="101">
        <v>0</v>
      </c>
      <c r="H53" s="101">
        <f>SUM(I53:J53)</f>
        <v>0</v>
      </c>
      <c r="I53" s="101">
        <v>0</v>
      </c>
      <c r="J53" s="101">
        <v>0</v>
      </c>
      <c r="K53" s="101">
        <f>SUM(L53:M53)</f>
        <v>3730</v>
      </c>
      <c r="L53" s="101">
        <v>448</v>
      </c>
      <c r="M53" s="101">
        <v>3282</v>
      </c>
      <c r="N53" s="101">
        <f>SUM(O53,+V53,+AC53)</f>
        <v>3730</v>
      </c>
      <c r="O53" s="101">
        <f>SUM(P53:U53)</f>
        <v>448</v>
      </c>
      <c r="P53" s="101">
        <v>448</v>
      </c>
      <c r="Q53" s="101">
        <v>0</v>
      </c>
      <c r="R53" s="101">
        <v>0</v>
      </c>
      <c r="S53" s="101">
        <v>0</v>
      </c>
      <c r="T53" s="101">
        <v>0</v>
      </c>
      <c r="U53" s="101">
        <v>0</v>
      </c>
      <c r="V53" s="101">
        <f>SUM(W53:AB53)</f>
        <v>3282</v>
      </c>
      <c r="W53" s="101">
        <v>3282</v>
      </c>
      <c r="X53" s="101">
        <v>0</v>
      </c>
      <c r="Y53" s="101">
        <v>0</v>
      </c>
      <c r="Z53" s="101">
        <v>0</v>
      </c>
      <c r="AA53" s="101">
        <v>0</v>
      </c>
      <c r="AB53" s="101">
        <v>0</v>
      </c>
      <c r="AC53" s="101">
        <f>SUM(AD53:AE53)</f>
        <v>0</v>
      </c>
      <c r="AD53" s="101">
        <v>0</v>
      </c>
      <c r="AE53" s="101">
        <v>0</v>
      </c>
      <c r="AF53" s="101">
        <f>SUM(AG53:AI53)</f>
        <v>0</v>
      </c>
      <c r="AG53" s="101">
        <v>0</v>
      </c>
      <c r="AH53" s="101">
        <v>0</v>
      </c>
      <c r="AI53" s="101">
        <v>0</v>
      </c>
      <c r="AJ53" s="101">
        <f>SUM(AK53:AS53)</f>
        <v>0</v>
      </c>
      <c r="AK53" s="101">
        <v>0</v>
      </c>
      <c r="AL53" s="101">
        <v>0</v>
      </c>
      <c r="AM53" s="101">
        <v>0</v>
      </c>
      <c r="AN53" s="101">
        <v>0</v>
      </c>
      <c r="AO53" s="101">
        <v>0</v>
      </c>
      <c r="AP53" s="101">
        <v>0</v>
      </c>
      <c r="AQ53" s="101">
        <v>0</v>
      </c>
      <c r="AR53" s="101">
        <v>0</v>
      </c>
      <c r="AS53" s="101">
        <v>0</v>
      </c>
      <c r="AT53" s="101">
        <f>SUM(AU53:AY53)</f>
        <v>0</v>
      </c>
      <c r="AU53" s="101">
        <v>0</v>
      </c>
      <c r="AV53" s="101">
        <v>0</v>
      </c>
      <c r="AW53" s="101">
        <v>0</v>
      </c>
      <c r="AX53" s="101">
        <v>0</v>
      </c>
      <c r="AY53" s="101">
        <v>0</v>
      </c>
      <c r="AZ53" s="101">
        <f>SUM(BA53:BC53)</f>
        <v>196</v>
      </c>
      <c r="BA53" s="101">
        <v>196</v>
      </c>
      <c r="BB53" s="101">
        <v>0</v>
      </c>
      <c r="BC53" s="101">
        <v>0</v>
      </c>
    </row>
    <row r="54" spans="1:55" s="103" customFormat="1" ht="13.5" customHeight="1" x14ac:dyDescent="0.15">
      <c r="A54" s="113" t="s">
        <v>42</v>
      </c>
      <c r="B54" s="111" t="s">
        <v>354</v>
      </c>
      <c r="C54" s="99" t="s">
        <v>355</v>
      </c>
      <c r="D54" s="101">
        <f>SUM(E54,+H54,+K54)</f>
        <v>2042</v>
      </c>
      <c r="E54" s="101">
        <f>SUM(F54:G54)</f>
        <v>0</v>
      </c>
      <c r="F54" s="101">
        <v>0</v>
      </c>
      <c r="G54" s="101">
        <v>0</v>
      </c>
      <c r="H54" s="101">
        <f>SUM(I54:J54)</f>
        <v>0</v>
      </c>
      <c r="I54" s="101">
        <v>0</v>
      </c>
      <c r="J54" s="101">
        <v>0</v>
      </c>
      <c r="K54" s="101">
        <f>SUM(L54:M54)</f>
        <v>2042</v>
      </c>
      <c r="L54" s="101">
        <v>133</v>
      </c>
      <c r="M54" s="101">
        <v>1909</v>
      </c>
      <c r="N54" s="101">
        <f>SUM(O54,+V54,+AC54)</f>
        <v>2042</v>
      </c>
      <c r="O54" s="101">
        <f>SUM(P54:U54)</f>
        <v>133</v>
      </c>
      <c r="P54" s="101">
        <v>133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1">
        <f>SUM(W54:AB54)</f>
        <v>1909</v>
      </c>
      <c r="W54" s="101">
        <v>1909</v>
      </c>
      <c r="X54" s="101">
        <v>0</v>
      </c>
      <c r="Y54" s="101">
        <v>0</v>
      </c>
      <c r="Z54" s="101">
        <v>0</v>
      </c>
      <c r="AA54" s="101">
        <v>0</v>
      </c>
      <c r="AB54" s="101">
        <v>0</v>
      </c>
      <c r="AC54" s="101">
        <f>SUM(AD54:AE54)</f>
        <v>0</v>
      </c>
      <c r="AD54" s="101">
        <v>0</v>
      </c>
      <c r="AE54" s="101">
        <v>0</v>
      </c>
      <c r="AF54" s="101">
        <f>SUM(AG54:AI54)</f>
        <v>0</v>
      </c>
      <c r="AG54" s="101">
        <v>0</v>
      </c>
      <c r="AH54" s="101">
        <v>0</v>
      </c>
      <c r="AI54" s="101">
        <v>0</v>
      </c>
      <c r="AJ54" s="101">
        <f>SUM(AK54:AS54)</f>
        <v>0</v>
      </c>
      <c r="AK54" s="101">
        <v>0</v>
      </c>
      <c r="AL54" s="101">
        <v>0</v>
      </c>
      <c r="AM54" s="101">
        <v>0</v>
      </c>
      <c r="AN54" s="101">
        <v>0</v>
      </c>
      <c r="AO54" s="101">
        <v>0</v>
      </c>
      <c r="AP54" s="101">
        <v>0</v>
      </c>
      <c r="AQ54" s="101">
        <v>0</v>
      </c>
      <c r="AR54" s="101">
        <v>0</v>
      </c>
      <c r="AS54" s="101">
        <v>0</v>
      </c>
      <c r="AT54" s="101">
        <f>SUM(AU54:AY54)</f>
        <v>0</v>
      </c>
      <c r="AU54" s="101">
        <v>0</v>
      </c>
      <c r="AV54" s="101">
        <v>0</v>
      </c>
      <c r="AW54" s="101">
        <v>0</v>
      </c>
      <c r="AX54" s="101">
        <v>0</v>
      </c>
      <c r="AY54" s="101">
        <v>0</v>
      </c>
      <c r="AZ54" s="101">
        <f>SUM(BA54:BC54)</f>
        <v>107</v>
      </c>
      <c r="BA54" s="101">
        <v>107</v>
      </c>
      <c r="BB54" s="101">
        <v>0</v>
      </c>
      <c r="BC54" s="101">
        <v>0</v>
      </c>
    </row>
    <row r="55" spans="1:55" s="103" customFormat="1" ht="13.5" customHeight="1" x14ac:dyDescent="0.15">
      <c r="A55" s="113" t="s">
        <v>42</v>
      </c>
      <c r="B55" s="111" t="s">
        <v>356</v>
      </c>
      <c r="C55" s="99" t="s">
        <v>357</v>
      </c>
      <c r="D55" s="101">
        <f>SUM(E55,+H55,+K55)</f>
        <v>2862</v>
      </c>
      <c r="E55" s="101">
        <f>SUM(F55:G55)</f>
        <v>0</v>
      </c>
      <c r="F55" s="101">
        <v>0</v>
      </c>
      <c r="G55" s="101">
        <v>0</v>
      </c>
      <c r="H55" s="101">
        <f>SUM(I55:J55)</f>
        <v>0</v>
      </c>
      <c r="I55" s="101">
        <v>0</v>
      </c>
      <c r="J55" s="101">
        <v>0</v>
      </c>
      <c r="K55" s="101">
        <f>SUM(L55:M55)</f>
        <v>2862</v>
      </c>
      <c r="L55" s="101">
        <v>396</v>
      </c>
      <c r="M55" s="101">
        <v>2466</v>
      </c>
      <c r="N55" s="101">
        <f>SUM(O55,+V55,+AC55)</f>
        <v>2862</v>
      </c>
      <c r="O55" s="101">
        <f>SUM(P55:U55)</f>
        <v>396</v>
      </c>
      <c r="P55" s="101">
        <v>396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01">
        <f>SUM(W55:AB55)</f>
        <v>2466</v>
      </c>
      <c r="W55" s="101">
        <v>2466</v>
      </c>
      <c r="X55" s="101">
        <v>0</v>
      </c>
      <c r="Y55" s="101">
        <v>0</v>
      </c>
      <c r="Z55" s="101">
        <v>0</v>
      </c>
      <c r="AA55" s="101">
        <v>0</v>
      </c>
      <c r="AB55" s="101">
        <v>0</v>
      </c>
      <c r="AC55" s="101">
        <f>SUM(AD55:AE55)</f>
        <v>0</v>
      </c>
      <c r="AD55" s="101">
        <v>0</v>
      </c>
      <c r="AE55" s="101">
        <v>0</v>
      </c>
      <c r="AF55" s="101">
        <f>SUM(AG55:AI55)</f>
        <v>0</v>
      </c>
      <c r="AG55" s="101">
        <v>0</v>
      </c>
      <c r="AH55" s="101">
        <v>0</v>
      </c>
      <c r="AI55" s="101">
        <v>0</v>
      </c>
      <c r="AJ55" s="101">
        <f>SUM(AK55:AS55)</f>
        <v>0</v>
      </c>
      <c r="AK55" s="101">
        <v>0</v>
      </c>
      <c r="AL55" s="101">
        <v>0</v>
      </c>
      <c r="AM55" s="101">
        <v>0</v>
      </c>
      <c r="AN55" s="101">
        <v>0</v>
      </c>
      <c r="AO55" s="101">
        <v>0</v>
      </c>
      <c r="AP55" s="101">
        <v>0</v>
      </c>
      <c r="AQ55" s="101">
        <v>0</v>
      </c>
      <c r="AR55" s="101">
        <v>0</v>
      </c>
      <c r="AS55" s="101">
        <v>0</v>
      </c>
      <c r="AT55" s="101">
        <f>SUM(AU55:AY55)</f>
        <v>0</v>
      </c>
      <c r="AU55" s="101">
        <v>0</v>
      </c>
      <c r="AV55" s="101">
        <v>0</v>
      </c>
      <c r="AW55" s="101">
        <v>0</v>
      </c>
      <c r="AX55" s="101">
        <v>0</v>
      </c>
      <c r="AY55" s="101">
        <v>0</v>
      </c>
      <c r="AZ55" s="101">
        <f>SUM(BA55:BC55)</f>
        <v>150</v>
      </c>
      <c r="BA55" s="101">
        <v>150</v>
      </c>
      <c r="BB55" s="101">
        <v>0</v>
      </c>
      <c r="BC55" s="101">
        <v>0</v>
      </c>
    </row>
    <row r="56" spans="1:55" s="103" customFormat="1" ht="13.5" customHeight="1" x14ac:dyDescent="0.15">
      <c r="A56" s="113" t="s">
        <v>42</v>
      </c>
      <c r="B56" s="111" t="s">
        <v>358</v>
      </c>
      <c r="C56" s="99" t="s">
        <v>359</v>
      </c>
      <c r="D56" s="101">
        <f>SUM(E56,+H56,+K56)</f>
        <v>2204</v>
      </c>
      <c r="E56" s="101">
        <f>SUM(F56:G56)</f>
        <v>0</v>
      </c>
      <c r="F56" s="101">
        <v>0</v>
      </c>
      <c r="G56" s="101">
        <v>0</v>
      </c>
      <c r="H56" s="101">
        <f>SUM(I56:J56)</f>
        <v>0</v>
      </c>
      <c r="I56" s="101">
        <v>0</v>
      </c>
      <c r="J56" s="101">
        <v>0</v>
      </c>
      <c r="K56" s="101">
        <f>SUM(L56:M56)</f>
        <v>2204</v>
      </c>
      <c r="L56" s="101">
        <v>420</v>
      </c>
      <c r="M56" s="101">
        <v>1784</v>
      </c>
      <c r="N56" s="101">
        <f>SUM(O56,+V56,+AC56)</f>
        <v>2204</v>
      </c>
      <c r="O56" s="101">
        <f>SUM(P56:U56)</f>
        <v>420</v>
      </c>
      <c r="P56" s="101">
        <v>420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1">
        <f>SUM(W56:AB56)</f>
        <v>1784</v>
      </c>
      <c r="W56" s="101">
        <v>1784</v>
      </c>
      <c r="X56" s="101">
        <v>0</v>
      </c>
      <c r="Y56" s="101">
        <v>0</v>
      </c>
      <c r="Z56" s="101">
        <v>0</v>
      </c>
      <c r="AA56" s="101">
        <v>0</v>
      </c>
      <c r="AB56" s="101">
        <v>0</v>
      </c>
      <c r="AC56" s="101">
        <f>SUM(AD56:AE56)</f>
        <v>0</v>
      </c>
      <c r="AD56" s="101">
        <v>0</v>
      </c>
      <c r="AE56" s="101">
        <v>0</v>
      </c>
      <c r="AF56" s="101">
        <f>SUM(AG56:AI56)</f>
        <v>0</v>
      </c>
      <c r="AG56" s="101">
        <v>0</v>
      </c>
      <c r="AH56" s="101">
        <v>0</v>
      </c>
      <c r="AI56" s="101">
        <v>0</v>
      </c>
      <c r="AJ56" s="101">
        <f>SUM(AK56:AS56)</f>
        <v>0</v>
      </c>
      <c r="AK56" s="101">
        <v>0</v>
      </c>
      <c r="AL56" s="101">
        <v>0</v>
      </c>
      <c r="AM56" s="101">
        <v>0</v>
      </c>
      <c r="AN56" s="101">
        <v>0</v>
      </c>
      <c r="AO56" s="101">
        <v>0</v>
      </c>
      <c r="AP56" s="101">
        <v>0</v>
      </c>
      <c r="AQ56" s="101">
        <v>0</v>
      </c>
      <c r="AR56" s="101">
        <v>0</v>
      </c>
      <c r="AS56" s="101">
        <v>0</v>
      </c>
      <c r="AT56" s="101">
        <f>SUM(AU56:AY56)</f>
        <v>0</v>
      </c>
      <c r="AU56" s="101">
        <v>0</v>
      </c>
      <c r="AV56" s="101">
        <v>0</v>
      </c>
      <c r="AW56" s="101">
        <v>0</v>
      </c>
      <c r="AX56" s="101">
        <v>0</v>
      </c>
      <c r="AY56" s="101">
        <v>0</v>
      </c>
      <c r="AZ56" s="101">
        <f>SUM(BA56:BC56)</f>
        <v>115</v>
      </c>
      <c r="BA56" s="101">
        <v>115</v>
      </c>
      <c r="BB56" s="101">
        <v>0</v>
      </c>
      <c r="BC56" s="101">
        <v>0</v>
      </c>
    </row>
    <row r="57" spans="1:55" s="103" customFormat="1" ht="13.5" customHeight="1" x14ac:dyDescent="0.15">
      <c r="A57" s="113" t="s">
        <v>42</v>
      </c>
      <c r="B57" s="111" t="s">
        <v>360</v>
      </c>
      <c r="C57" s="99" t="s">
        <v>361</v>
      </c>
      <c r="D57" s="101">
        <f>SUM(E57,+H57,+K57)</f>
        <v>3475</v>
      </c>
      <c r="E57" s="101">
        <f>SUM(F57:G57)</f>
        <v>0</v>
      </c>
      <c r="F57" s="101">
        <v>0</v>
      </c>
      <c r="G57" s="101">
        <v>0</v>
      </c>
      <c r="H57" s="101">
        <f>SUM(I57:J57)</f>
        <v>0</v>
      </c>
      <c r="I57" s="101">
        <v>0</v>
      </c>
      <c r="J57" s="101">
        <v>0</v>
      </c>
      <c r="K57" s="101">
        <f>SUM(L57:M57)</f>
        <v>3475</v>
      </c>
      <c r="L57" s="101">
        <v>307</v>
      </c>
      <c r="M57" s="101">
        <v>3168</v>
      </c>
      <c r="N57" s="101">
        <f>SUM(O57,+V57,+AC57)</f>
        <v>3475</v>
      </c>
      <c r="O57" s="101">
        <f>SUM(P57:U57)</f>
        <v>307</v>
      </c>
      <c r="P57" s="101">
        <v>307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1">
        <f>SUM(W57:AB57)</f>
        <v>3168</v>
      </c>
      <c r="W57" s="101">
        <v>3168</v>
      </c>
      <c r="X57" s="101">
        <v>0</v>
      </c>
      <c r="Y57" s="101">
        <v>0</v>
      </c>
      <c r="Z57" s="101">
        <v>0</v>
      </c>
      <c r="AA57" s="101">
        <v>0</v>
      </c>
      <c r="AB57" s="101">
        <v>0</v>
      </c>
      <c r="AC57" s="101">
        <f>SUM(AD57:AE57)</f>
        <v>0</v>
      </c>
      <c r="AD57" s="101">
        <v>0</v>
      </c>
      <c r="AE57" s="101">
        <v>0</v>
      </c>
      <c r="AF57" s="101">
        <f>SUM(AG57:AI57)</f>
        <v>0</v>
      </c>
      <c r="AG57" s="101">
        <v>0</v>
      </c>
      <c r="AH57" s="101">
        <v>0</v>
      </c>
      <c r="AI57" s="101">
        <v>0</v>
      </c>
      <c r="AJ57" s="101">
        <f>SUM(AK57:AS57)</f>
        <v>0</v>
      </c>
      <c r="AK57" s="101">
        <v>0</v>
      </c>
      <c r="AL57" s="101">
        <v>0</v>
      </c>
      <c r="AM57" s="101">
        <v>0</v>
      </c>
      <c r="AN57" s="101">
        <v>0</v>
      </c>
      <c r="AO57" s="101">
        <v>0</v>
      </c>
      <c r="AP57" s="101">
        <v>0</v>
      </c>
      <c r="AQ57" s="101">
        <v>0</v>
      </c>
      <c r="AR57" s="101">
        <v>0</v>
      </c>
      <c r="AS57" s="101">
        <v>0</v>
      </c>
      <c r="AT57" s="101">
        <f>SUM(AU57:AY57)</f>
        <v>0</v>
      </c>
      <c r="AU57" s="101">
        <v>0</v>
      </c>
      <c r="AV57" s="101">
        <v>0</v>
      </c>
      <c r="AW57" s="101">
        <v>0</v>
      </c>
      <c r="AX57" s="101">
        <v>0</v>
      </c>
      <c r="AY57" s="101">
        <v>0</v>
      </c>
      <c r="AZ57" s="101">
        <f>SUM(BA57:BC57)</f>
        <v>182</v>
      </c>
      <c r="BA57" s="101">
        <v>182</v>
      </c>
      <c r="BB57" s="101">
        <v>0</v>
      </c>
      <c r="BC57" s="101">
        <v>0</v>
      </c>
    </row>
    <row r="58" spans="1:55" s="103" customFormat="1" ht="13.5" customHeight="1" x14ac:dyDescent="0.15">
      <c r="A58" s="113" t="s">
        <v>42</v>
      </c>
      <c r="B58" s="111" t="s">
        <v>362</v>
      </c>
      <c r="C58" s="99" t="s">
        <v>363</v>
      </c>
      <c r="D58" s="101">
        <f>SUM(E58,+H58,+K58)</f>
        <v>1998</v>
      </c>
      <c r="E58" s="101">
        <f>SUM(F58:G58)</f>
        <v>0</v>
      </c>
      <c r="F58" s="101">
        <v>0</v>
      </c>
      <c r="G58" s="101">
        <v>0</v>
      </c>
      <c r="H58" s="101">
        <f>SUM(I58:J58)</f>
        <v>0</v>
      </c>
      <c r="I58" s="101">
        <v>0</v>
      </c>
      <c r="J58" s="101">
        <v>0</v>
      </c>
      <c r="K58" s="101">
        <f>SUM(L58:M58)</f>
        <v>1998</v>
      </c>
      <c r="L58" s="101">
        <v>255</v>
      </c>
      <c r="M58" s="101">
        <v>1743</v>
      </c>
      <c r="N58" s="101">
        <f>SUM(O58,+V58,+AC58)</f>
        <v>1998</v>
      </c>
      <c r="O58" s="101">
        <f>SUM(P58:U58)</f>
        <v>255</v>
      </c>
      <c r="P58" s="101">
        <v>255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1">
        <f>SUM(W58:AB58)</f>
        <v>1743</v>
      </c>
      <c r="W58" s="101">
        <v>1743</v>
      </c>
      <c r="X58" s="101">
        <v>0</v>
      </c>
      <c r="Y58" s="101">
        <v>0</v>
      </c>
      <c r="Z58" s="101">
        <v>0</v>
      </c>
      <c r="AA58" s="101">
        <v>0</v>
      </c>
      <c r="AB58" s="101">
        <v>0</v>
      </c>
      <c r="AC58" s="101">
        <f>SUM(AD58:AE58)</f>
        <v>0</v>
      </c>
      <c r="AD58" s="101">
        <v>0</v>
      </c>
      <c r="AE58" s="101">
        <v>0</v>
      </c>
      <c r="AF58" s="101">
        <f>SUM(AG58:AI58)</f>
        <v>0</v>
      </c>
      <c r="AG58" s="101">
        <v>0</v>
      </c>
      <c r="AH58" s="101">
        <v>0</v>
      </c>
      <c r="AI58" s="101">
        <v>0</v>
      </c>
      <c r="AJ58" s="101">
        <f>SUM(AK58:AS58)</f>
        <v>0</v>
      </c>
      <c r="AK58" s="101">
        <v>0</v>
      </c>
      <c r="AL58" s="101">
        <v>0</v>
      </c>
      <c r="AM58" s="101">
        <v>0</v>
      </c>
      <c r="AN58" s="101">
        <v>0</v>
      </c>
      <c r="AO58" s="101">
        <v>0</v>
      </c>
      <c r="AP58" s="101">
        <v>0</v>
      </c>
      <c r="AQ58" s="101">
        <v>0</v>
      </c>
      <c r="AR58" s="101">
        <v>0</v>
      </c>
      <c r="AS58" s="101">
        <v>0</v>
      </c>
      <c r="AT58" s="101">
        <f>SUM(AU58:AY58)</f>
        <v>0</v>
      </c>
      <c r="AU58" s="101">
        <v>0</v>
      </c>
      <c r="AV58" s="101">
        <v>0</v>
      </c>
      <c r="AW58" s="101">
        <v>0</v>
      </c>
      <c r="AX58" s="101">
        <v>0</v>
      </c>
      <c r="AY58" s="101">
        <v>0</v>
      </c>
      <c r="AZ58" s="101">
        <f>SUM(BA58:BC58)</f>
        <v>105</v>
      </c>
      <c r="BA58" s="101">
        <v>105</v>
      </c>
      <c r="BB58" s="101">
        <v>0</v>
      </c>
      <c r="BC58" s="101">
        <v>0</v>
      </c>
    </row>
    <row r="59" spans="1:55" s="103" customFormat="1" ht="13.5" customHeight="1" x14ac:dyDescent="0.15">
      <c r="A59" s="113" t="s">
        <v>42</v>
      </c>
      <c r="B59" s="111" t="s">
        <v>364</v>
      </c>
      <c r="C59" s="99" t="s">
        <v>365</v>
      </c>
      <c r="D59" s="101">
        <f>SUM(E59,+H59,+K59)</f>
        <v>3902</v>
      </c>
      <c r="E59" s="101">
        <f>SUM(F59:G59)</f>
        <v>689</v>
      </c>
      <c r="F59" s="101">
        <v>689</v>
      </c>
      <c r="G59" s="101">
        <v>0</v>
      </c>
      <c r="H59" s="101">
        <f>SUM(I59:J59)</f>
        <v>0</v>
      </c>
      <c r="I59" s="101">
        <v>0</v>
      </c>
      <c r="J59" s="101">
        <v>0</v>
      </c>
      <c r="K59" s="101">
        <f>SUM(L59:M59)</f>
        <v>3213</v>
      </c>
      <c r="L59" s="101">
        <v>0</v>
      </c>
      <c r="M59" s="101">
        <v>3213</v>
      </c>
      <c r="N59" s="101">
        <f>SUM(O59,+V59,+AC59)</f>
        <v>3909</v>
      </c>
      <c r="O59" s="101">
        <f>SUM(P59:U59)</f>
        <v>689</v>
      </c>
      <c r="P59" s="101">
        <v>689</v>
      </c>
      <c r="Q59" s="101">
        <v>0</v>
      </c>
      <c r="R59" s="101">
        <v>0</v>
      </c>
      <c r="S59" s="101">
        <v>0</v>
      </c>
      <c r="T59" s="101">
        <v>0</v>
      </c>
      <c r="U59" s="101">
        <v>0</v>
      </c>
      <c r="V59" s="101">
        <f>SUM(W59:AB59)</f>
        <v>3213</v>
      </c>
      <c r="W59" s="101">
        <v>3213</v>
      </c>
      <c r="X59" s="101">
        <v>0</v>
      </c>
      <c r="Y59" s="101">
        <v>0</v>
      </c>
      <c r="Z59" s="101">
        <v>0</v>
      </c>
      <c r="AA59" s="101">
        <v>0</v>
      </c>
      <c r="AB59" s="101">
        <v>0</v>
      </c>
      <c r="AC59" s="101">
        <f>SUM(AD59:AE59)</f>
        <v>7</v>
      </c>
      <c r="AD59" s="101">
        <v>7</v>
      </c>
      <c r="AE59" s="101">
        <v>0</v>
      </c>
      <c r="AF59" s="101">
        <f>SUM(AG59:AI59)</f>
        <v>196</v>
      </c>
      <c r="AG59" s="101">
        <v>196</v>
      </c>
      <c r="AH59" s="101">
        <v>0</v>
      </c>
      <c r="AI59" s="101">
        <v>0</v>
      </c>
      <c r="AJ59" s="101">
        <f>SUM(AK59:AS59)</f>
        <v>196</v>
      </c>
      <c r="AK59" s="101">
        <v>0</v>
      </c>
      <c r="AL59" s="101">
        <v>0</v>
      </c>
      <c r="AM59" s="101">
        <v>0</v>
      </c>
      <c r="AN59" s="101">
        <v>0</v>
      </c>
      <c r="AO59" s="101">
        <v>0</v>
      </c>
      <c r="AP59" s="101">
        <v>0</v>
      </c>
      <c r="AQ59" s="101">
        <v>0</v>
      </c>
      <c r="AR59" s="101">
        <v>0</v>
      </c>
      <c r="AS59" s="101">
        <v>196</v>
      </c>
      <c r="AT59" s="101">
        <f>SUM(AU59:AY59)</f>
        <v>0</v>
      </c>
      <c r="AU59" s="101">
        <v>0</v>
      </c>
      <c r="AV59" s="101">
        <v>0</v>
      </c>
      <c r="AW59" s="101">
        <v>0</v>
      </c>
      <c r="AX59" s="101">
        <v>0</v>
      </c>
      <c r="AY59" s="101">
        <v>0</v>
      </c>
      <c r="AZ59" s="101">
        <f>SUM(BA59:BC59)</f>
        <v>0</v>
      </c>
      <c r="BA59" s="101">
        <v>0</v>
      </c>
      <c r="BB59" s="101">
        <v>0</v>
      </c>
      <c r="BC59" s="101">
        <v>0</v>
      </c>
    </row>
    <row r="60" spans="1:55" s="103" customFormat="1" ht="13.5" customHeight="1" x14ac:dyDescent="0.15">
      <c r="A60" s="113" t="s">
        <v>42</v>
      </c>
      <c r="B60" s="111" t="s">
        <v>366</v>
      </c>
      <c r="C60" s="99" t="s">
        <v>367</v>
      </c>
      <c r="D60" s="101">
        <f>SUM(E60,+H60,+K60)</f>
        <v>2963</v>
      </c>
      <c r="E60" s="101">
        <f>SUM(F60:G60)</f>
        <v>747</v>
      </c>
      <c r="F60" s="101">
        <v>747</v>
      </c>
      <c r="G60" s="101">
        <v>0</v>
      </c>
      <c r="H60" s="101">
        <f>SUM(I60:J60)</f>
        <v>0</v>
      </c>
      <c r="I60" s="101">
        <v>0</v>
      </c>
      <c r="J60" s="101">
        <v>0</v>
      </c>
      <c r="K60" s="101">
        <f>SUM(L60:M60)</f>
        <v>2216</v>
      </c>
      <c r="L60" s="101">
        <v>0</v>
      </c>
      <c r="M60" s="101">
        <v>2216</v>
      </c>
      <c r="N60" s="101">
        <f>SUM(O60,+V60,+AC60)</f>
        <v>2968</v>
      </c>
      <c r="O60" s="101">
        <f>SUM(P60:U60)</f>
        <v>747</v>
      </c>
      <c r="P60" s="101">
        <v>747</v>
      </c>
      <c r="Q60" s="101">
        <v>0</v>
      </c>
      <c r="R60" s="101">
        <v>0</v>
      </c>
      <c r="S60" s="101">
        <v>0</v>
      </c>
      <c r="T60" s="101">
        <v>0</v>
      </c>
      <c r="U60" s="101">
        <v>0</v>
      </c>
      <c r="V60" s="101">
        <f>SUM(W60:AB60)</f>
        <v>2216</v>
      </c>
      <c r="W60" s="101">
        <v>2216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f>SUM(AD60:AE60)</f>
        <v>5</v>
      </c>
      <c r="AD60" s="101">
        <v>5</v>
      </c>
      <c r="AE60" s="101">
        <v>0</v>
      </c>
      <c r="AF60" s="101">
        <f>SUM(AG60:AI60)</f>
        <v>153</v>
      </c>
      <c r="AG60" s="101">
        <v>153</v>
      </c>
      <c r="AH60" s="101">
        <v>0</v>
      </c>
      <c r="AI60" s="101">
        <v>0</v>
      </c>
      <c r="AJ60" s="101">
        <f>SUM(AK60:AS60)</f>
        <v>153</v>
      </c>
      <c r="AK60" s="101">
        <v>0</v>
      </c>
      <c r="AL60" s="101">
        <v>0</v>
      </c>
      <c r="AM60" s="101">
        <v>0</v>
      </c>
      <c r="AN60" s="101">
        <v>0</v>
      </c>
      <c r="AO60" s="101">
        <v>0</v>
      </c>
      <c r="AP60" s="101">
        <v>0</v>
      </c>
      <c r="AQ60" s="101">
        <v>0</v>
      </c>
      <c r="AR60" s="101">
        <v>0</v>
      </c>
      <c r="AS60" s="101">
        <v>153</v>
      </c>
      <c r="AT60" s="101">
        <f>SUM(AU60:AY60)</f>
        <v>0</v>
      </c>
      <c r="AU60" s="101">
        <v>0</v>
      </c>
      <c r="AV60" s="101">
        <v>0</v>
      </c>
      <c r="AW60" s="101">
        <v>0</v>
      </c>
      <c r="AX60" s="101">
        <v>0</v>
      </c>
      <c r="AY60" s="101">
        <v>0</v>
      </c>
      <c r="AZ60" s="101">
        <f>SUM(BA60:BC60)</f>
        <v>0</v>
      </c>
      <c r="BA60" s="101">
        <v>0</v>
      </c>
      <c r="BB60" s="101">
        <v>0</v>
      </c>
      <c r="BC60" s="101">
        <v>0</v>
      </c>
    </row>
    <row r="61" spans="1:55" s="103" customFormat="1" ht="13.5" customHeight="1" x14ac:dyDescent="0.15">
      <c r="A61" s="113" t="s">
        <v>42</v>
      </c>
      <c r="B61" s="111" t="s">
        <v>368</v>
      </c>
      <c r="C61" s="99" t="s">
        <v>369</v>
      </c>
      <c r="D61" s="101">
        <f>SUM(E61,+H61,+K61)</f>
        <v>3588</v>
      </c>
      <c r="E61" s="101">
        <f>SUM(F61:G61)</f>
        <v>1567</v>
      </c>
      <c r="F61" s="101">
        <v>1567</v>
      </c>
      <c r="G61" s="101">
        <v>0</v>
      </c>
      <c r="H61" s="101">
        <f>SUM(I61:J61)</f>
        <v>0</v>
      </c>
      <c r="I61" s="101">
        <v>0</v>
      </c>
      <c r="J61" s="101">
        <v>0</v>
      </c>
      <c r="K61" s="101">
        <f>SUM(L61:M61)</f>
        <v>2021</v>
      </c>
      <c r="L61" s="101">
        <v>0</v>
      </c>
      <c r="M61" s="101">
        <v>2021</v>
      </c>
      <c r="N61" s="101">
        <f>SUM(O61,+V61,+AC61)</f>
        <v>3588</v>
      </c>
      <c r="O61" s="101">
        <f>SUM(P61:U61)</f>
        <v>1567</v>
      </c>
      <c r="P61" s="101">
        <v>1567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1">
        <f>SUM(W61:AB61)</f>
        <v>2021</v>
      </c>
      <c r="W61" s="101">
        <v>2021</v>
      </c>
      <c r="X61" s="101">
        <v>0</v>
      </c>
      <c r="Y61" s="101">
        <v>0</v>
      </c>
      <c r="Z61" s="101">
        <v>0</v>
      </c>
      <c r="AA61" s="101">
        <v>0</v>
      </c>
      <c r="AB61" s="101">
        <v>0</v>
      </c>
      <c r="AC61" s="101">
        <f>SUM(AD61:AE61)</f>
        <v>0</v>
      </c>
      <c r="AD61" s="101">
        <v>0</v>
      </c>
      <c r="AE61" s="101">
        <v>0</v>
      </c>
      <c r="AF61" s="101">
        <f>SUM(AG61:AI61)</f>
        <v>17</v>
      </c>
      <c r="AG61" s="101">
        <v>17</v>
      </c>
      <c r="AH61" s="101">
        <v>0</v>
      </c>
      <c r="AI61" s="101">
        <v>0</v>
      </c>
      <c r="AJ61" s="101">
        <f>SUM(AK61:AS61)</f>
        <v>17</v>
      </c>
      <c r="AK61" s="101">
        <v>0</v>
      </c>
      <c r="AL61" s="101">
        <v>0</v>
      </c>
      <c r="AM61" s="101">
        <v>3</v>
      </c>
      <c r="AN61" s="101">
        <v>0</v>
      </c>
      <c r="AO61" s="101">
        <v>0</v>
      </c>
      <c r="AP61" s="101">
        <v>0</v>
      </c>
      <c r="AQ61" s="101">
        <v>0</v>
      </c>
      <c r="AR61" s="101">
        <v>0</v>
      </c>
      <c r="AS61" s="101">
        <v>14</v>
      </c>
      <c r="AT61" s="101">
        <f>SUM(AU61:AY61)</f>
        <v>1</v>
      </c>
      <c r="AU61" s="101">
        <v>0</v>
      </c>
      <c r="AV61" s="101">
        <v>0</v>
      </c>
      <c r="AW61" s="101">
        <v>1</v>
      </c>
      <c r="AX61" s="101">
        <v>0</v>
      </c>
      <c r="AY61" s="101">
        <v>0</v>
      </c>
      <c r="AZ61" s="101">
        <f>SUM(BA61:BC61)</f>
        <v>20</v>
      </c>
      <c r="BA61" s="101">
        <v>20</v>
      </c>
      <c r="BB61" s="101">
        <v>0</v>
      </c>
      <c r="BC61" s="101">
        <v>0</v>
      </c>
    </row>
    <row r="62" spans="1:55" s="103" customFormat="1" ht="13.5" customHeight="1" x14ac:dyDescent="0.15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 x14ac:dyDescent="0.15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 x14ac:dyDescent="0.15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 x14ac:dyDescent="0.15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 x14ac:dyDescent="0.15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 x14ac:dyDescent="0.15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 x14ac:dyDescent="0.15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 x14ac:dyDescent="0.15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 x14ac:dyDescent="0.15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 x14ac:dyDescent="0.15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 x14ac:dyDescent="0.15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 x14ac:dyDescent="0.15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 x14ac:dyDescent="0.15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 x14ac:dyDescent="0.15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 x14ac:dyDescent="0.15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 x14ac:dyDescent="0.15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 x14ac:dyDescent="0.15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 x14ac:dyDescent="0.15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 x14ac:dyDescent="0.15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 x14ac:dyDescent="0.15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 x14ac:dyDescent="0.15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 x14ac:dyDescent="0.15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 x14ac:dyDescent="0.15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 x14ac:dyDescent="0.15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 x14ac:dyDescent="0.15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 x14ac:dyDescent="0.15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 x14ac:dyDescent="0.15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 x14ac:dyDescent="0.15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 x14ac:dyDescent="0.15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 x14ac:dyDescent="0.15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 x14ac:dyDescent="0.15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 x14ac:dyDescent="0.15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 x14ac:dyDescent="0.15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 x14ac:dyDescent="0.15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 x14ac:dyDescent="0.15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 x14ac:dyDescent="0.15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 x14ac:dyDescent="0.15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 x14ac:dyDescent="0.15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 x14ac:dyDescent="0.15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 x14ac:dyDescent="0.15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 x14ac:dyDescent="0.15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 x14ac:dyDescent="0.15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 x14ac:dyDescent="0.15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 x14ac:dyDescent="0.15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 x14ac:dyDescent="0.15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 x14ac:dyDescent="0.15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 x14ac:dyDescent="0.15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 x14ac:dyDescent="0.15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 x14ac:dyDescent="0.15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 x14ac:dyDescent="0.15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 x14ac:dyDescent="0.15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 x14ac:dyDescent="0.15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 x14ac:dyDescent="0.15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 x14ac:dyDescent="0.15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 x14ac:dyDescent="0.15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 x14ac:dyDescent="0.15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 x14ac:dyDescent="0.15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 x14ac:dyDescent="0.15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 x14ac:dyDescent="0.15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 x14ac:dyDescent="0.15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 x14ac:dyDescent="0.15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 x14ac:dyDescent="0.15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 x14ac:dyDescent="0.15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 x14ac:dyDescent="0.15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 x14ac:dyDescent="0.15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 x14ac:dyDescent="0.15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 x14ac:dyDescent="0.15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 x14ac:dyDescent="0.15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 x14ac:dyDescent="0.15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 x14ac:dyDescent="0.15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 x14ac:dyDescent="0.15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 x14ac:dyDescent="0.15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 x14ac:dyDescent="0.15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 x14ac:dyDescent="0.15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 x14ac:dyDescent="0.15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 x14ac:dyDescent="0.15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 x14ac:dyDescent="0.15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 x14ac:dyDescent="0.15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 x14ac:dyDescent="0.15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 x14ac:dyDescent="0.15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 x14ac:dyDescent="0.15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 x14ac:dyDescent="0.15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 x14ac:dyDescent="0.15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 x14ac:dyDescent="0.15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 x14ac:dyDescent="0.15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 x14ac:dyDescent="0.15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 x14ac:dyDescent="0.15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 x14ac:dyDescent="0.15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 x14ac:dyDescent="0.15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 x14ac:dyDescent="0.15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 x14ac:dyDescent="0.15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 x14ac:dyDescent="0.15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 x14ac:dyDescent="0.15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 x14ac:dyDescent="0.15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 x14ac:dyDescent="0.15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 x14ac:dyDescent="0.15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 x14ac:dyDescent="0.15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 x14ac:dyDescent="0.15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 x14ac:dyDescent="0.15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 x14ac:dyDescent="0.15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 x14ac:dyDescent="0.15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 x14ac:dyDescent="0.15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 x14ac:dyDescent="0.15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 x14ac:dyDescent="0.15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 x14ac:dyDescent="0.15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 x14ac:dyDescent="0.15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 x14ac:dyDescent="0.15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 x14ac:dyDescent="0.15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 x14ac:dyDescent="0.15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 x14ac:dyDescent="0.15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 x14ac:dyDescent="0.15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 x14ac:dyDescent="0.15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 x14ac:dyDescent="0.15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 x14ac:dyDescent="0.15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 x14ac:dyDescent="0.15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 x14ac:dyDescent="0.15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 x14ac:dyDescent="0.15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 x14ac:dyDescent="0.15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 x14ac:dyDescent="0.15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 x14ac:dyDescent="0.15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 x14ac:dyDescent="0.15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 x14ac:dyDescent="0.15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 x14ac:dyDescent="0.15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 x14ac:dyDescent="0.15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 x14ac:dyDescent="0.15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 x14ac:dyDescent="0.15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 x14ac:dyDescent="0.15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 x14ac:dyDescent="0.15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 x14ac:dyDescent="0.15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 x14ac:dyDescent="0.15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 x14ac:dyDescent="0.15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 x14ac:dyDescent="0.15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 x14ac:dyDescent="0.15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 x14ac:dyDescent="0.15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 x14ac:dyDescent="0.15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 x14ac:dyDescent="0.15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 x14ac:dyDescent="0.15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 x14ac:dyDescent="0.15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 x14ac:dyDescent="0.15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 x14ac:dyDescent="0.15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 x14ac:dyDescent="0.15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 x14ac:dyDescent="0.15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 x14ac:dyDescent="0.15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 x14ac:dyDescent="0.15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 x14ac:dyDescent="0.15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 x14ac:dyDescent="0.15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61">
    <sortCondition ref="A8:A61"/>
    <sortCondition ref="B8:B61"/>
    <sortCondition ref="C8:C6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60" man="1"/>
    <brk id="31" min="1" max="60" man="1"/>
    <brk id="45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 x14ac:dyDescent="0.15">
      <c r="AD3" s="47"/>
    </row>
    <row r="4" spans="1:36" x14ac:dyDescent="0.15">
      <c r="B4" s="13"/>
      <c r="C4" s="14"/>
      <c r="AA4" s="45"/>
      <c r="AB4" s="48"/>
      <c r="AC4" s="48"/>
      <c r="AD4" s="48"/>
    </row>
    <row r="5" spans="1:36" ht="14.25" thickBot="1" x14ac:dyDescent="0.2">
      <c r="J5" s="15"/>
      <c r="AF5" s="10">
        <f>+水洗化人口等!B5</f>
        <v>0</v>
      </c>
      <c r="AG5" s="10">
        <v>5</v>
      </c>
    </row>
    <row r="6" spans="1:36" ht="27.75" thickBot="1" x14ac:dyDescent="0.2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 x14ac:dyDescent="0.15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12000</v>
      </c>
      <c r="AG7" s="10">
        <v>7</v>
      </c>
      <c r="AI7" s="44" t="s">
        <v>78</v>
      </c>
      <c r="AJ7" s="2" t="s">
        <v>52</v>
      </c>
    </row>
    <row r="8" spans="1:36" ht="16.5" customHeight="1" x14ac:dyDescent="0.15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12100</v>
      </c>
      <c r="AG8" s="10">
        <v>8</v>
      </c>
      <c r="AI8" s="44" t="s">
        <v>80</v>
      </c>
      <c r="AJ8" s="2" t="s">
        <v>51</v>
      </c>
    </row>
    <row r="9" spans="1:36" ht="16.5" customHeight="1" x14ac:dyDescent="0.15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12202</v>
      </c>
      <c r="AG9" s="10">
        <v>9</v>
      </c>
      <c r="AI9" s="44" t="s">
        <v>84</v>
      </c>
      <c r="AJ9" s="2" t="s">
        <v>50</v>
      </c>
    </row>
    <row r="10" spans="1:36" ht="16.5" customHeight="1" x14ac:dyDescent="0.15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12203</v>
      </c>
      <c r="AG10" s="10">
        <v>10</v>
      </c>
      <c r="AI10" s="44" t="s">
        <v>89</v>
      </c>
      <c r="AJ10" s="2" t="s">
        <v>49</v>
      </c>
    </row>
    <row r="11" spans="1:36" ht="16.5" customHeight="1" x14ac:dyDescent="0.15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12204</v>
      </c>
      <c r="AG11" s="10">
        <v>11</v>
      </c>
      <c r="AI11" s="44" t="s">
        <v>91</v>
      </c>
      <c r="AJ11" s="2" t="s">
        <v>48</v>
      </c>
    </row>
    <row r="12" spans="1:36" ht="16.5" customHeight="1" x14ac:dyDescent="0.15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12205</v>
      </c>
      <c r="AG12" s="10">
        <v>12</v>
      </c>
      <c r="AI12" s="44" t="s">
        <v>94</v>
      </c>
      <c r="AJ12" s="2" t="s">
        <v>47</v>
      </c>
    </row>
    <row r="13" spans="1:36" ht="16.5" customHeight="1" x14ac:dyDescent="0.15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12206</v>
      </c>
      <c r="AG13" s="10">
        <v>13</v>
      </c>
      <c r="AI13" s="44" t="s">
        <v>96</v>
      </c>
      <c r="AJ13" s="2" t="s">
        <v>46</v>
      </c>
    </row>
    <row r="14" spans="1:36" ht="16.5" customHeight="1" x14ac:dyDescent="0.15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12207</v>
      </c>
      <c r="AG14" s="10">
        <v>14</v>
      </c>
      <c r="AI14" s="44" t="s">
        <v>100</v>
      </c>
      <c r="AJ14" s="2" t="s">
        <v>45</v>
      </c>
    </row>
    <row r="15" spans="1:36" ht="16.5" customHeight="1" thickBot="1" x14ac:dyDescent="0.2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12208</v>
      </c>
      <c r="AG15" s="10">
        <v>15</v>
      </c>
      <c r="AI15" s="44" t="s">
        <v>102</v>
      </c>
      <c r="AJ15" s="2" t="s">
        <v>44</v>
      </c>
    </row>
    <row r="16" spans="1:36" ht="16.5" customHeight="1" thickBot="1" x14ac:dyDescent="0.2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12210</v>
      </c>
      <c r="AG16" s="10">
        <v>16</v>
      </c>
      <c r="AI16" s="44" t="s">
        <v>104</v>
      </c>
      <c r="AJ16" s="2" t="s">
        <v>43</v>
      </c>
    </row>
    <row r="17" spans="2:36" ht="16.5" customHeight="1" thickBot="1" x14ac:dyDescent="0.2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12211</v>
      </c>
      <c r="AG17" s="10">
        <v>17</v>
      </c>
      <c r="AI17" s="44" t="s">
        <v>107</v>
      </c>
      <c r="AJ17" s="2" t="s">
        <v>42</v>
      </c>
    </row>
    <row r="18" spans="2:36" ht="16.5" customHeight="1" thickBot="1" x14ac:dyDescent="0.2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12212</v>
      </c>
      <c r="AG18" s="10">
        <v>18</v>
      </c>
      <c r="AI18" s="44" t="s">
        <v>110</v>
      </c>
      <c r="AJ18" s="2" t="s">
        <v>41</v>
      </c>
    </row>
    <row r="19" spans="2:36" ht="30" customHeight="1" x14ac:dyDescent="0.15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12213</v>
      </c>
      <c r="AG19" s="10">
        <v>19</v>
      </c>
      <c r="AI19" s="44" t="s">
        <v>114</v>
      </c>
      <c r="AJ19" s="2" t="s">
        <v>40</v>
      </c>
    </row>
    <row r="20" spans="2:36" ht="16.5" customHeight="1" x14ac:dyDescent="0.15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12215</v>
      </c>
      <c r="AG20" s="10">
        <v>20</v>
      </c>
      <c r="AI20" s="44" t="s">
        <v>118</v>
      </c>
      <c r="AJ20" s="2" t="s">
        <v>39</v>
      </c>
    </row>
    <row r="21" spans="2:36" ht="16.5" customHeight="1" x14ac:dyDescent="0.15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12216</v>
      </c>
      <c r="AG21" s="10">
        <v>21</v>
      </c>
      <c r="AI21" s="44" t="s">
        <v>122</v>
      </c>
      <c r="AJ21" s="2" t="s">
        <v>38</v>
      </c>
    </row>
    <row r="22" spans="2:36" ht="16.5" customHeight="1" x14ac:dyDescent="0.15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12217</v>
      </c>
      <c r="AG22" s="10">
        <v>22</v>
      </c>
      <c r="AI22" s="44" t="s">
        <v>125</v>
      </c>
      <c r="AJ22" s="2" t="s">
        <v>37</v>
      </c>
    </row>
    <row r="23" spans="2:36" ht="16.5" customHeight="1" thickBot="1" x14ac:dyDescent="0.2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12218</v>
      </c>
      <c r="AG23" s="10">
        <v>23</v>
      </c>
      <c r="AI23" s="44" t="s">
        <v>128</v>
      </c>
      <c r="AJ23" s="2" t="s">
        <v>36</v>
      </c>
    </row>
    <row r="24" spans="2:36" ht="16.5" customHeight="1" x14ac:dyDescent="0.15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12219</v>
      </c>
      <c r="AG24" s="10">
        <v>24</v>
      </c>
      <c r="AI24" s="44" t="s">
        <v>132</v>
      </c>
      <c r="AJ24" s="2" t="s">
        <v>35</v>
      </c>
    </row>
    <row r="25" spans="2:36" ht="16.5" customHeight="1" thickBot="1" x14ac:dyDescent="0.2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12220</v>
      </c>
      <c r="AG25" s="10">
        <v>25</v>
      </c>
      <c r="AI25" s="44" t="s">
        <v>137</v>
      </c>
      <c r="AJ25" s="2" t="s">
        <v>34</v>
      </c>
    </row>
    <row r="26" spans="2:36" ht="16.5" customHeight="1" x14ac:dyDescent="0.15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12221</v>
      </c>
      <c r="AG26" s="10">
        <v>26</v>
      </c>
      <c r="AI26" s="44" t="s">
        <v>139</v>
      </c>
      <c r="AJ26" s="2" t="s">
        <v>33</v>
      </c>
    </row>
    <row r="27" spans="2:36" ht="16.5" customHeight="1" x14ac:dyDescent="0.15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12222</v>
      </c>
      <c r="AG27" s="10">
        <v>27</v>
      </c>
      <c r="AI27" s="44" t="s">
        <v>141</v>
      </c>
      <c r="AJ27" s="2" t="s">
        <v>32</v>
      </c>
    </row>
    <row r="28" spans="2:36" ht="16.5" customHeight="1" x14ac:dyDescent="0.15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12223</v>
      </c>
      <c r="AG28" s="10">
        <v>28</v>
      </c>
      <c r="AI28" s="44" t="s">
        <v>144</v>
      </c>
      <c r="AJ28" s="2" t="s">
        <v>31</v>
      </c>
    </row>
    <row r="29" spans="2:36" ht="16.5" customHeight="1" x14ac:dyDescent="0.15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12224</v>
      </c>
      <c r="AG29" s="10">
        <v>29</v>
      </c>
      <c r="AI29" s="44" t="s">
        <v>146</v>
      </c>
      <c r="AJ29" s="2" t="s">
        <v>30</v>
      </c>
    </row>
    <row r="30" spans="2:36" ht="16.5" customHeight="1" x14ac:dyDescent="0.15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12225</v>
      </c>
      <c r="AG30" s="10">
        <v>30</v>
      </c>
      <c r="AI30" s="44" t="s">
        <v>148</v>
      </c>
      <c r="AJ30" s="2" t="s">
        <v>29</v>
      </c>
    </row>
    <row r="31" spans="2:36" ht="16.5" customHeight="1" x14ac:dyDescent="0.15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12226</v>
      </c>
      <c r="AG31" s="10">
        <v>31</v>
      </c>
      <c r="AI31" s="44" t="s">
        <v>149</v>
      </c>
      <c r="AJ31" s="2" t="s">
        <v>28</v>
      </c>
    </row>
    <row r="32" spans="2:36" ht="16.5" customHeight="1" x14ac:dyDescent="0.15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12227</v>
      </c>
      <c r="AG32" s="10">
        <v>32</v>
      </c>
      <c r="AI32" s="44" t="s">
        <v>151</v>
      </c>
      <c r="AJ32" s="2" t="s">
        <v>27</v>
      </c>
    </row>
    <row r="33" spans="6:36" ht="16.5" customHeight="1" x14ac:dyDescent="0.15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12228</v>
      </c>
      <c r="AG33" s="10">
        <v>33</v>
      </c>
      <c r="AI33" s="44" t="s">
        <v>152</v>
      </c>
      <c r="AJ33" s="2" t="s">
        <v>26</v>
      </c>
    </row>
    <row r="34" spans="6:36" ht="16.5" customHeight="1" x14ac:dyDescent="0.15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12229</v>
      </c>
      <c r="AG34" s="10">
        <v>34</v>
      </c>
      <c r="AI34" s="44" t="s">
        <v>154</v>
      </c>
      <c r="AJ34" s="2" t="s">
        <v>25</v>
      </c>
    </row>
    <row r="35" spans="6:36" ht="16.5" customHeight="1" x14ac:dyDescent="0.15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12230</v>
      </c>
      <c r="AG35" s="10">
        <v>35</v>
      </c>
      <c r="AI35" s="44" t="s">
        <v>156</v>
      </c>
      <c r="AJ35" s="2" t="s">
        <v>24</v>
      </c>
    </row>
    <row r="36" spans="6:36" ht="16.5" customHeight="1" x14ac:dyDescent="0.15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12231</v>
      </c>
      <c r="AG36" s="10">
        <v>36</v>
      </c>
      <c r="AI36" s="44" t="s">
        <v>158</v>
      </c>
      <c r="AJ36" s="2" t="s">
        <v>23</v>
      </c>
    </row>
    <row r="37" spans="6:36" ht="16.5" customHeight="1" thickBot="1" x14ac:dyDescent="0.2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12232</v>
      </c>
      <c r="AG37" s="10">
        <v>37</v>
      </c>
      <c r="AI37" s="44" t="s">
        <v>160</v>
      </c>
      <c r="AJ37" s="2" t="s">
        <v>22</v>
      </c>
    </row>
    <row r="38" spans="6:36" x14ac:dyDescent="0.15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12233</v>
      </c>
      <c r="AG38" s="10">
        <v>38</v>
      </c>
      <c r="AI38" s="44" t="s">
        <v>162</v>
      </c>
      <c r="AJ38" s="2" t="s">
        <v>21</v>
      </c>
    </row>
    <row r="39" spans="6:36" x14ac:dyDescent="0.15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12234</v>
      </c>
      <c r="AG39" s="10">
        <v>39</v>
      </c>
      <c r="AI39" s="44" t="s">
        <v>164</v>
      </c>
      <c r="AJ39" s="2" t="s">
        <v>20</v>
      </c>
    </row>
    <row r="40" spans="6:36" x14ac:dyDescent="0.15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12235</v>
      </c>
      <c r="AG40" s="10">
        <v>40</v>
      </c>
      <c r="AI40" s="44" t="s">
        <v>166</v>
      </c>
      <c r="AJ40" s="2" t="s">
        <v>19</v>
      </c>
    </row>
    <row r="41" spans="6:36" x14ac:dyDescent="0.15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12236</v>
      </c>
      <c r="AG41" s="10">
        <v>41</v>
      </c>
      <c r="AI41" s="44" t="s">
        <v>168</v>
      </c>
      <c r="AJ41" s="2" t="s">
        <v>18</v>
      </c>
    </row>
    <row r="42" spans="6:36" x14ac:dyDescent="0.15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 t="str">
        <f>+水洗化人口等!B42</f>
        <v>12237</v>
      </c>
      <c r="AG42" s="10">
        <v>42</v>
      </c>
      <c r="AI42" s="44" t="s">
        <v>170</v>
      </c>
      <c r="AJ42" s="2" t="s">
        <v>17</v>
      </c>
    </row>
    <row r="43" spans="6:36" x14ac:dyDescent="0.15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 t="str">
        <f>+水洗化人口等!B43</f>
        <v>12238</v>
      </c>
      <c r="AG43" s="10">
        <v>43</v>
      </c>
      <c r="AI43" s="44" t="s">
        <v>172</v>
      </c>
      <c r="AJ43" s="2" t="s">
        <v>16</v>
      </c>
    </row>
    <row r="44" spans="6:36" x14ac:dyDescent="0.15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 t="str">
        <f>+水洗化人口等!B44</f>
        <v>12239</v>
      </c>
      <c r="AG44" s="10">
        <v>44</v>
      </c>
      <c r="AI44" s="44" t="s">
        <v>174</v>
      </c>
      <c r="AJ44" s="2" t="s">
        <v>15</v>
      </c>
    </row>
    <row r="45" spans="6:36" x14ac:dyDescent="0.15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 t="str">
        <f>+水洗化人口等!B45</f>
        <v>12322</v>
      </c>
      <c r="AG45" s="10">
        <v>45</v>
      </c>
      <c r="AI45" s="44" t="s">
        <v>176</v>
      </c>
      <c r="AJ45" s="2" t="s">
        <v>14</v>
      </c>
    </row>
    <row r="46" spans="6:36" x14ac:dyDescent="0.15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 t="str">
        <f>+水洗化人口等!B46</f>
        <v>12329</v>
      </c>
      <c r="AG46" s="10">
        <v>46</v>
      </c>
      <c r="AI46" s="44" t="s">
        <v>178</v>
      </c>
      <c r="AJ46" s="2" t="s">
        <v>13</v>
      </c>
    </row>
    <row r="47" spans="6:36" x14ac:dyDescent="0.15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 t="str">
        <f>+水洗化人口等!B47</f>
        <v>12342</v>
      </c>
      <c r="AG47" s="10">
        <v>47</v>
      </c>
      <c r="AI47" s="44" t="s">
        <v>180</v>
      </c>
      <c r="AJ47" s="2" t="s">
        <v>12</v>
      </c>
    </row>
    <row r="48" spans="6:36" x14ac:dyDescent="0.15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 t="str">
        <f>+水洗化人口等!B48</f>
        <v>12347</v>
      </c>
      <c r="AG48" s="10">
        <v>48</v>
      </c>
      <c r="AI48" s="44" t="s">
        <v>182</v>
      </c>
      <c r="AJ48" s="2" t="s">
        <v>11</v>
      </c>
    </row>
    <row r="49" spans="27:36" x14ac:dyDescent="0.15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 t="str">
        <f>+水洗化人口等!B49</f>
        <v>12349</v>
      </c>
      <c r="AG49" s="10">
        <v>49</v>
      </c>
      <c r="AI49" s="44" t="s">
        <v>184</v>
      </c>
      <c r="AJ49" s="2" t="s">
        <v>10</v>
      </c>
    </row>
    <row r="50" spans="27:36" x14ac:dyDescent="0.15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 t="str">
        <f>+水洗化人口等!B50</f>
        <v>12403</v>
      </c>
      <c r="AG50" s="10">
        <v>50</v>
      </c>
      <c r="AI50" s="44" t="s">
        <v>186</v>
      </c>
      <c r="AJ50" s="2" t="s">
        <v>9</v>
      </c>
    </row>
    <row r="51" spans="27:36" x14ac:dyDescent="0.15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 t="str">
        <f>+水洗化人口等!B51</f>
        <v>12409</v>
      </c>
      <c r="AG51" s="10">
        <v>51</v>
      </c>
      <c r="AI51" s="44" t="s">
        <v>188</v>
      </c>
      <c r="AJ51" s="2" t="s">
        <v>8</v>
      </c>
    </row>
    <row r="52" spans="27:36" x14ac:dyDescent="0.15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 t="str">
        <f>+水洗化人口等!B52</f>
        <v>12410</v>
      </c>
      <c r="AG52" s="10">
        <v>52</v>
      </c>
      <c r="AI52" s="44" t="s">
        <v>190</v>
      </c>
      <c r="AJ52" s="2" t="s">
        <v>7</v>
      </c>
    </row>
    <row r="53" spans="27:36" x14ac:dyDescent="0.15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 t="str">
        <f>+水洗化人口等!B53</f>
        <v>12421</v>
      </c>
      <c r="AG53" s="10">
        <v>53</v>
      </c>
    </row>
    <row r="54" spans="27:36" x14ac:dyDescent="0.15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 t="str">
        <f>+水洗化人口等!B54</f>
        <v>12422</v>
      </c>
      <c r="AG54" s="10">
        <v>54</v>
      </c>
    </row>
    <row r="55" spans="27:36" x14ac:dyDescent="0.15">
      <c r="AD55" s="10"/>
      <c r="AF55" s="10" t="str">
        <f>+水洗化人口等!B55</f>
        <v>12423</v>
      </c>
      <c r="AG55" s="10">
        <v>55</v>
      </c>
    </row>
    <row r="56" spans="27:36" x14ac:dyDescent="0.15">
      <c r="AF56" s="10" t="str">
        <f>+水洗化人口等!B56</f>
        <v>12424</v>
      </c>
      <c r="AG56" s="10">
        <v>56</v>
      </c>
    </row>
    <row r="57" spans="27:36" x14ac:dyDescent="0.15">
      <c r="AF57" s="10" t="str">
        <f>+水洗化人口等!B57</f>
        <v>12426</v>
      </c>
      <c r="AG57" s="10">
        <v>57</v>
      </c>
    </row>
    <row r="58" spans="27:36" x14ac:dyDescent="0.15">
      <c r="AF58" s="10" t="str">
        <f>+水洗化人口等!B58</f>
        <v>12427</v>
      </c>
      <c r="AG58" s="10">
        <v>58</v>
      </c>
    </row>
    <row r="59" spans="27:36" x14ac:dyDescent="0.15">
      <c r="AF59" s="10" t="str">
        <f>+水洗化人口等!B59</f>
        <v>12441</v>
      </c>
      <c r="AG59" s="10">
        <v>59</v>
      </c>
    </row>
    <row r="60" spans="27:36" x14ac:dyDescent="0.15">
      <c r="AF60" s="10" t="str">
        <f>+水洗化人口等!B60</f>
        <v>12443</v>
      </c>
      <c r="AG60" s="10">
        <v>60</v>
      </c>
    </row>
    <row r="61" spans="27:36" x14ac:dyDescent="0.15">
      <c r="AF61" s="10" t="str">
        <f>+水洗化人口等!B61</f>
        <v>12463</v>
      </c>
      <c r="AG61" s="10">
        <v>61</v>
      </c>
    </row>
    <row r="62" spans="27:36" x14ac:dyDescent="0.15">
      <c r="AF62" s="10">
        <f>+水洗化人口等!B62</f>
        <v>0</v>
      </c>
      <c r="AG62" s="10">
        <v>62</v>
      </c>
    </row>
    <row r="63" spans="27:36" x14ac:dyDescent="0.15">
      <c r="AF63" s="10">
        <f>+水洗化人口等!B63</f>
        <v>0</v>
      </c>
      <c r="AG63" s="10">
        <v>63</v>
      </c>
    </row>
    <row r="64" spans="27:36" x14ac:dyDescent="0.15">
      <c r="AF64" s="10">
        <f>+水洗化人口等!B64</f>
        <v>0</v>
      </c>
      <c r="AG64" s="10">
        <v>64</v>
      </c>
    </row>
    <row r="65" spans="32:33" x14ac:dyDescent="0.15">
      <c r="AF65" s="10">
        <f>+水洗化人口等!B65</f>
        <v>0</v>
      </c>
      <c r="AG65" s="10">
        <v>65</v>
      </c>
    </row>
    <row r="66" spans="32:33" x14ac:dyDescent="0.15">
      <c r="AF66" s="10">
        <f>+水洗化人口等!B66</f>
        <v>0</v>
      </c>
      <c r="AG66" s="10">
        <v>66</v>
      </c>
    </row>
    <row r="67" spans="32:33" x14ac:dyDescent="0.15">
      <c r="AF67" s="10">
        <f>+水洗化人口等!B67</f>
        <v>0</v>
      </c>
      <c r="AG67" s="10">
        <v>67</v>
      </c>
    </row>
    <row r="68" spans="32:33" x14ac:dyDescent="0.15">
      <c r="AF68" s="10">
        <f>+水洗化人口等!B68</f>
        <v>0</v>
      </c>
      <c r="AG68" s="10">
        <v>68</v>
      </c>
    </row>
    <row r="69" spans="32:33" x14ac:dyDescent="0.15">
      <c r="AF69" s="10">
        <f>+水洗化人口等!B69</f>
        <v>0</v>
      </c>
      <c r="AG69" s="10">
        <v>69</v>
      </c>
    </row>
    <row r="70" spans="32:33" x14ac:dyDescent="0.15">
      <c r="AF70" s="10">
        <f>+水洗化人口等!B70</f>
        <v>0</v>
      </c>
      <c r="AG70" s="10">
        <v>70</v>
      </c>
    </row>
    <row r="71" spans="32:33" x14ac:dyDescent="0.15">
      <c r="AF71" s="10">
        <f>+水洗化人口等!B71</f>
        <v>0</v>
      </c>
      <c r="AG71" s="10">
        <v>71</v>
      </c>
    </row>
    <row r="72" spans="32:33" x14ac:dyDescent="0.15">
      <c r="AF72" s="10">
        <f>+水洗化人口等!B72</f>
        <v>0</v>
      </c>
      <c r="AG72" s="10">
        <v>72</v>
      </c>
    </row>
    <row r="73" spans="32:33" x14ac:dyDescent="0.15">
      <c r="AF73" s="10">
        <f>+水洗化人口等!B73</f>
        <v>0</v>
      </c>
      <c r="AG73" s="10">
        <v>73</v>
      </c>
    </row>
    <row r="74" spans="32:33" x14ac:dyDescent="0.15">
      <c r="AF74" s="10">
        <f>+水洗化人口等!B74</f>
        <v>0</v>
      </c>
      <c r="AG74" s="10">
        <v>74</v>
      </c>
    </row>
    <row r="75" spans="32:33" x14ac:dyDescent="0.15">
      <c r="AF75" s="10">
        <f>+水洗化人口等!B75</f>
        <v>0</v>
      </c>
      <c r="AG75" s="10">
        <v>75</v>
      </c>
    </row>
    <row r="76" spans="32:33" x14ac:dyDescent="0.15">
      <c r="AF76" s="10">
        <f>+水洗化人口等!B76</f>
        <v>0</v>
      </c>
      <c r="AG76" s="10">
        <v>76</v>
      </c>
    </row>
    <row r="77" spans="32:33" x14ac:dyDescent="0.15">
      <c r="AF77" s="10">
        <f>+水洗化人口等!B77</f>
        <v>0</v>
      </c>
      <c r="AG77" s="10">
        <v>77</v>
      </c>
    </row>
    <row r="78" spans="32:33" x14ac:dyDescent="0.15">
      <c r="AF78" s="10">
        <f>+水洗化人口等!B78</f>
        <v>0</v>
      </c>
      <c r="AG78" s="10">
        <v>78</v>
      </c>
    </row>
    <row r="79" spans="32:33" x14ac:dyDescent="0.15">
      <c r="AF79" s="10">
        <f>+水洗化人口等!B79</f>
        <v>0</v>
      </c>
      <c r="AG79" s="10">
        <v>79</v>
      </c>
    </row>
    <row r="80" spans="32:33" x14ac:dyDescent="0.15">
      <c r="AF80" s="10">
        <f>+水洗化人口等!B80</f>
        <v>0</v>
      </c>
      <c r="AG80" s="10">
        <v>80</v>
      </c>
    </row>
    <row r="81" spans="32:33" x14ac:dyDescent="0.15">
      <c r="AF81" s="10">
        <f>+水洗化人口等!B81</f>
        <v>0</v>
      </c>
      <c r="AG81" s="10">
        <v>81</v>
      </c>
    </row>
    <row r="82" spans="32:33" x14ac:dyDescent="0.15">
      <c r="AF82" s="10">
        <f>+水洗化人口等!B82</f>
        <v>0</v>
      </c>
      <c r="AG82" s="10">
        <v>82</v>
      </c>
    </row>
    <row r="83" spans="32:33" x14ac:dyDescent="0.15">
      <c r="AF83" s="10">
        <f>+水洗化人口等!B83</f>
        <v>0</v>
      </c>
      <c r="AG83" s="10">
        <v>83</v>
      </c>
    </row>
    <row r="84" spans="32:33" x14ac:dyDescent="0.15">
      <c r="AF84" s="10">
        <f>+水洗化人口等!B84</f>
        <v>0</v>
      </c>
      <c r="AG84" s="10">
        <v>84</v>
      </c>
    </row>
    <row r="85" spans="32:33" x14ac:dyDescent="0.15">
      <c r="AF85" s="10">
        <f>+水洗化人口等!B85</f>
        <v>0</v>
      </c>
      <c r="AG85" s="10">
        <v>85</v>
      </c>
    </row>
    <row r="86" spans="32:33" x14ac:dyDescent="0.15">
      <c r="AF86" s="10">
        <f>+水洗化人口等!B86</f>
        <v>0</v>
      </c>
      <c r="AG86" s="10">
        <v>86</v>
      </c>
    </row>
    <row r="87" spans="32:33" x14ac:dyDescent="0.15">
      <c r="AF87" s="10">
        <f>+水洗化人口等!B87</f>
        <v>0</v>
      </c>
      <c r="AG87" s="10">
        <v>87</v>
      </c>
    </row>
    <row r="88" spans="32:33" x14ac:dyDescent="0.15">
      <c r="AF88" s="10">
        <f>+水洗化人口等!B88</f>
        <v>0</v>
      </c>
      <c r="AG88" s="10">
        <v>88</v>
      </c>
    </row>
    <row r="89" spans="32:33" x14ac:dyDescent="0.15">
      <c r="AF89" s="10">
        <f>+水洗化人口等!B89</f>
        <v>0</v>
      </c>
      <c r="AG89" s="10">
        <v>89</v>
      </c>
    </row>
    <row r="90" spans="32:33" x14ac:dyDescent="0.15">
      <c r="AF90" s="10">
        <f>+水洗化人口等!B90</f>
        <v>0</v>
      </c>
      <c r="AG90" s="10">
        <v>90</v>
      </c>
    </row>
    <row r="91" spans="32:33" x14ac:dyDescent="0.15">
      <c r="AF91" s="10">
        <f>+水洗化人口等!B91</f>
        <v>0</v>
      </c>
      <c r="AG91" s="10">
        <v>91</v>
      </c>
    </row>
    <row r="92" spans="32:33" x14ac:dyDescent="0.15">
      <c r="AF92" s="10">
        <f>+水洗化人口等!B92</f>
        <v>0</v>
      </c>
      <c r="AG92" s="10">
        <v>92</v>
      </c>
    </row>
    <row r="93" spans="32:33" x14ac:dyDescent="0.15">
      <c r="AF93" s="10">
        <f>+水洗化人口等!B93</f>
        <v>0</v>
      </c>
      <c r="AG93" s="10">
        <v>93</v>
      </c>
    </row>
    <row r="94" spans="32:33" x14ac:dyDescent="0.15">
      <c r="AF94" s="10">
        <f>+水洗化人口等!B94</f>
        <v>0</v>
      </c>
      <c r="AG94" s="10">
        <v>94</v>
      </c>
    </row>
    <row r="95" spans="32:33" x14ac:dyDescent="0.15">
      <c r="AF95" s="10">
        <f>+水洗化人口等!B95</f>
        <v>0</v>
      </c>
      <c r="AG95" s="10">
        <v>95</v>
      </c>
    </row>
    <row r="96" spans="32:33" x14ac:dyDescent="0.15">
      <c r="AF96" s="10">
        <f>+水洗化人口等!B96</f>
        <v>0</v>
      </c>
      <c r="AG96" s="10">
        <v>96</v>
      </c>
    </row>
    <row r="97" spans="32:33" x14ac:dyDescent="0.15">
      <c r="AF97" s="10">
        <f>+水洗化人口等!B97</f>
        <v>0</v>
      </c>
      <c r="AG97" s="10">
        <v>97</v>
      </c>
    </row>
    <row r="98" spans="32:33" x14ac:dyDescent="0.15">
      <c r="AF98" s="10">
        <f>+水洗化人口等!B98</f>
        <v>0</v>
      </c>
      <c r="AG98" s="10">
        <v>98</v>
      </c>
    </row>
    <row r="99" spans="32:33" x14ac:dyDescent="0.15">
      <c r="AF99" s="10">
        <f>+水洗化人口等!B99</f>
        <v>0</v>
      </c>
      <c r="AG99" s="10">
        <v>99</v>
      </c>
    </row>
    <row r="100" spans="32:33" x14ac:dyDescent="0.15">
      <c r="AF100" s="10">
        <f>+水洗化人口等!B100</f>
        <v>0</v>
      </c>
      <c r="AG100" s="10">
        <v>100</v>
      </c>
    </row>
    <row r="101" spans="32:33" x14ac:dyDescent="0.15">
      <c r="AF101" s="10">
        <f>+水洗化人口等!B101</f>
        <v>0</v>
      </c>
      <c r="AG101" s="10">
        <v>101</v>
      </c>
    </row>
    <row r="102" spans="32:33" x14ac:dyDescent="0.15">
      <c r="AF102" s="10">
        <f>+水洗化人口等!B102</f>
        <v>0</v>
      </c>
      <c r="AG102" s="10">
        <v>102</v>
      </c>
    </row>
    <row r="103" spans="32:33" x14ac:dyDescent="0.15">
      <c r="AF103" s="10">
        <f>+水洗化人口等!B103</f>
        <v>0</v>
      </c>
      <c r="AG103" s="10">
        <v>103</v>
      </c>
    </row>
    <row r="104" spans="32:33" x14ac:dyDescent="0.15">
      <c r="AF104" s="10">
        <f>+水洗化人口等!B104</f>
        <v>0</v>
      </c>
      <c r="AG104" s="10">
        <v>104</v>
      </c>
    </row>
    <row r="105" spans="32:33" x14ac:dyDescent="0.15">
      <c r="AF105" s="10">
        <f>+水洗化人口等!B105</f>
        <v>0</v>
      </c>
      <c r="AG105" s="10">
        <v>105</v>
      </c>
    </row>
    <row r="106" spans="32:33" x14ac:dyDescent="0.15">
      <c r="AF106" s="10">
        <f>+水洗化人口等!B106</f>
        <v>0</v>
      </c>
      <c r="AG106" s="10">
        <v>106</v>
      </c>
    </row>
    <row r="107" spans="32:33" x14ac:dyDescent="0.15">
      <c r="AF107" s="10">
        <f>+水洗化人口等!B107</f>
        <v>0</v>
      </c>
      <c r="AG107" s="10">
        <v>107</v>
      </c>
    </row>
    <row r="108" spans="32:33" x14ac:dyDescent="0.15">
      <c r="AF108" s="10">
        <f>+水洗化人口等!B108</f>
        <v>0</v>
      </c>
      <c r="AG108" s="10">
        <v>108</v>
      </c>
    </row>
    <row r="109" spans="32:33" x14ac:dyDescent="0.15">
      <c r="AF109" s="10">
        <f>+水洗化人口等!B109</f>
        <v>0</v>
      </c>
      <c r="AG109" s="10">
        <v>109</v>
      </c>
    </row>
    <row r="110" spans="32:33" x14ac:dyDescent="0.15">
      <c r="AF110" s="10">
        <f>+水洗化人口等!B110</f>
        <v>0</v>
      </c>
      <c r="AG110" s="10">
        <v>110</v>
      </c>
    </row>
    <row r="111" spans="32:33" x14ac:dyDescent="0.15">
      <c r="AF111" s="10">
        <f>+水洗化人口等!B111</f>
        <v>0</v>
      </c>
      <c r="AG111" s="10">
        <v>111</v>
      </c>
    </row>
    <row r="112" spans="32:33" x14ac:dyDescent="0.15">
      <c r="AF112" s="10">
        <f>+水洗化人口等!B112</f>
        <v>0</v>
      </c>
      <c r="AG112" s="10">
        <v>112</v>
      </c>
    </row>
    <row r="113" spans="32:33" x14ac:dyDescent="0.15">
      <c r="AF113" s="10">
        <f>+水洗化人口等!B113</f>
        <v>0</v>
      </c>
      <c r="AG113" s="10">
        <v>113</v>
      </c>
    </row>
    <row r="114" spans="32:33" x14ac:dyDescent="0.15">
      <c r="AF114" s="10">
        <f>+水洗化人口等!B114</f>
        <v>0</v>
      </c>
      <c r="AG114" s="10">
        <v>114</v>
      </c>
    </row>
    <row r="115" spans="32:33" x14ac:dyDescent="0.15">
      <c r="AF115" s="10">
        <f>+水洗化人口等!B115</f>
        <v>0</v>
      </c>
      <c r="AG115" s="10">
        <v>115</v>
      </c>
    </row>
    <row r="116" spans="32:33" x14ac:dyDescent="0.15">
      <c r="AF116" s="10">
        <f>+水洗化人口等!B116</f>
        <v>0</v>
      </c>
      <c r="AG116" s="10">
        <v>116</v>
      </c>
    </row>
    <row r="117" spans="32:33" x14ac:dyDescent="0.15">
      <c r="AF117" s="10">
        <f>+水洗化人口等!B117</f>
        <v>0</v>
      </c>
      <c r="AG117" s="10">
        <v>117</v>
      </c>
    </row>
    <row r="118" spans="32:33" x14ac:dyDescent="0.15">
      <c r="AF118" s="10">
        <f>+水洗化人口等!B118</f>
        <v>0</v>
      </c>
      <c r="AG118" s="10">
        <v>118</v>
      </c>
    </row>
    <row r="119" spans="32:33" x14ac:dyDescent="0.15">
      <c r="AF119" s="10">
        <f>+水洗化人口等!B119</f>
        <v>0</v>
      </c>
      <c r="AG119" s="10">
        <v>119</v>
      </c>
    </row>
    <row r="120" spans="32:33" x14ac:dyDescent="0.15">
      <c r="AF120" s="10">
        <f>+水洗化人口等!B120</f>
        <v>0</v>
      </c>
      <c r="AG120" s="10">
        <v>120</v>
      </c>
    </row>
    <row r="121" spans="32:33" x14ac:dyDescent="0.15">
      <c r="AF121" s="10">
        <f>+水洗化人口等!B121</f>
        <v>0</v>
      </c>
      <c r="AG121" s="10">
        <v>121</v>
      </c>
    </row>
    <row r="122" spans="32:33" x14ac:dyDescent="0.15">
      <c r="AF122" s="10">
        <f>+水洗化人口等!B122</f>
        <v>0</v>
      </c>
      <c r="AG122" s="10">
        <v>122</v>
      </c>
    </row>
    <row r="123" spans="32:33" x14ac:dyDescent="0.15">
      <c r="AF123" s="10">
        <f>+水洗化人口等!B123</f>
        <v>0</v>
      </c>
      <c r="AG123" s="10">
        <v>123</v>
      </c>
    </row>
    <row r="124" spans="32:33" x14ac:dyDescent="0.15">
      <c r="AF124" s="10">
        <f>+水洗化人口等!B124</f>
        <v>0</v>
      </c>
      <c r="AG124" s="10">
        <v>124</v>
      </c>
    </row>
    <row r="125" spans="32:33" x14ac:dyDescent="0.15">
      <c r="AF125" s="10">
        <f>+水洗化人口等!B125</f>
        <v>0</v>
      </c>
      <c r="AG125" s="10">
        <v>125</v>
      </c>
    </row>
    <row r="126" spans="32:33" x14ac:dyDescent="0.15">
      <c r="AF126" s="10">
        <f>+水洗化人口等!B126</f>
        <v>0</v>
      </c>
      <c r="AG126" s="10">
        <v>126</v>
      </c>
    </row>
    <row r="127" spans="32:33" x14ac:dyDescent="0.15">
      <c r="AF127" s="10">
        <f>+水洗化人口等!B127</f>
        <v>0</v>
      </c>
      <c r="AG127" s="10">
        <v>127</v>
      </c>
    </row>
    <row r="128" spans="32:33" x14ac:dyDescent="0.15">
      <c r="AF128" s="10">
        <f>+水洗化人口等!B128</f>
        <v>0</v>
      </c>
      <c r="AG128" s="10">
        <v>128</v>
      </c>
    </row>
    <row r="129" spans="32:33" x14ac:dyDescent="0.15">
      <c r="AF129" s="10">
        <f>+水洗化人口等!B129</f>
        <v>0</v>
      </c>
      <c r="AG129" s="10">
        <v>129</v>
      </c>
    </row>
    <row r="130" spans="32:33" x14ac:dyDescent="0.15">
      <c r="AF130" s="10">
        <f>+水洗化人口等!B130</f>
        <v>0</v>
      </c>
      <c r="AG130" s="10">
        <v>130</v>
      </c>
    </row>
    <row r="131" spans="32:33" x14ac:dyDescent="0.15">
      <c r="AF131" s="10">
        <f>+水洗化人口等!B131</f>
        <v>0</v>
      </c>
      <c r="AG131" s="10">
        <v>131</v>
      </c>
    </row>
    <row r="132" spans="32:33" x14ac:dyDescent="0.15">
      <c r="AF132" s="10">
        <f>+水洗化人口等!B132</f>
        <v>0</v>
      </c>
      <c r="AG132" s="10">
        <v>132</v>
      </c>
    </row>
    <row r="133" spans="32:33" x14ac:dyDescent="0.15">
      <c r="AF133" s="10">
        <f>+水洗化人口等!B133</f>
        <v>0</v>
      </c>
      <c r="AG133" s="10">
        <v>133</v>
      </c>
    </row>
    <row r="134" spans="32:33" x14ac:dyDescent="0.15">
      <c r="AF134" s="10">
        <f>+水洗化人口等!B134</f>
        <v>0</v>
      </c>
      <c r="AG134" s="10">
        <v>134</v>
      </c>
    </row>
    <row r="135" spans="32:33" x14ac:dyDescent="0.15">
      <c r="AF135" s="10">
        <f>+水洗化人口等!B135</f>
        <v>0</v>
      </c>
      <c r="AG135" s="10">
        <v>135</v>
      </c>
    </row>
    <row r="136" spans="32:33" x14ac:dyDescent="0.15">
      <c r="AF136" s="10">
        <f>+水洗化人口等!B136</f>
        <v>0</v>
      </c>
      <c r="AG136" s="10">
        <v>136</v>
      </c>
    </row>
    <row r="137" spans="32:33" x14ac:dyDescent="0.15">
      <c r="AF137" s="10">
        <f>+水洗化人口等!B137</f>
        <v>0</v>
      </c>
      <c r="AG137" s="10">
        <v>137</v>
      </c>
    </row>
    <row r="138" spans="32:33" x14ac:dyDescent="0.15">
      <c r="AF138" s="10">
        <f>+水洗化人口等!B138</f>
        <v>0</v>
      </c>
      <c r="AG138" s="10">
        <v>138</v>
      </c>
    </row>
    <row r="139" spans="32:33" x14ac:dyDescent="0.15">
      <c r="AF139" s="10">
        <f>+水洗化人口等!B139</f>
        <v>0</v>
      </c>
      <c r="AG139" s="10">
        <v>139</v>
      </c>
    </row>
    <row r="140" spans="32:33" x14ac:dyDescent="0.15">
      <c r="AF140" s="10">
        <f>+水洗化人口等!B140</f>
        <v>0</v>
      </c>
      <c r="AG140" s="10">
        <v>140</v>
      </c>
    </row>
    <row r="141" spans="32:33" x14ac:dyDescent="0.15">
      <c r="AF141" s="10">
        <f>+水洗化人口等!B141</f>
        <v>0</v>
      </c>
      <c r="AG141" s="10">
        <v>141</v>
      </c>
    </row>
    <row r="142" spans="32:33" x14ac:dyDescent="0.15">
      <c r="AF142" s="10">
        <f>+水洗化人口等!B142</f>
        <v>0</v>
      </c>
      <c r="AG142" s="10">
        <v>142</v>
      </c>
    </row>
    <row r="143" spans="32:33" x14ac:dyDescent="0.15">
      <c r="AF143" s="10">
        <f>+水洗化人口等!B143</f>
        <v>0</v>
      </c>
      <c r="AG143" s="10">
        <v>143</v>
      </c>
    </row>
    <row r="144" spans="32:33" x14ac:dyDescent="0.15">
      <c r="AF144" s="10">
        <f>+水洗化人口等!B144</f>
        <v>0</v>
      </c>
      <c r="AG144" s="10">
        <v>144</v>
      </c>
    </row>
    <row r="145" spans="32:33" x14ac:dyDescent="0.15">
      <c r="AF145" s="10">
        <f>+水洗化人口等!B145</f>
        <v>0</v>
      </c>
      <c r="AG145" s="10">
        <v>145</v>
      </c>
    </row>
    <row r="146" spans="32:33" x14ac:dyDescent="0.15">
      <c r="AF146" s="10">
        <f>+水洗化人口等!B146</f>
        <v>0</v>
      </c>
      <c r="AG146" s="10">
        <v>146</v>
      </c>
    </row>
    <row r="147" spans="32:33" x14ac:dyDescent="0.15">
      <c r="AF147" s="10">
        <f>+水洗化人口等!B147</f>
        <v>0</v>
      </c>
      <c r="AG147" s="10">
        <v>147</v>
      </c>
    </row>
    <row r="148" spans="32:33" x14ac:dyDescent="0.15">
      <c r="AF148" s="10">
        <f>+水洗化人口等!B148</f>
        <v>0</v>
      </c>
      <c r="AG148" s="10">
        <v>148</v>
      </c>
    </row>
    <row r="149" spans="32:33" x14ac:dyDescent="0.15">
      <c r="AF149" s="10">
        <f>+水洗化人口等!B149</f>
        <v>0</v>
      </c>
      <c r="AG149" s="10">
        <v>149</v>
      </c>
    </row>
    <row r="150" spans="32:33" x14ac:dyDescent="0.15">
      <c r="AF150" s="10">
        <f>+水洗化人口等!B150</f>
        <v>0</v>
      </c>
      <c r="AG150" s="10">
        <v>150</v>
      </c>
    </row>
    <row r="151" spans="32:33" x14ac:dyDescent="0.15">
      <c r="AF151" s="10">
        <f>+水洗化人口等!B151</f>
        <v>0</v>
      </c>
      <c r="AG151" s="10">
        <v>151</v>
      </c>
    </row>
    <row r="152" spans="32:33" x14ac:dyDescent="0.15">
      <c r="AF152" s="10">
        <f>+水洗化人口等!B152</f>
        <v>0</v>
      </c>
      <c r="AG152" s="10">
        <v>152</v>
      </c>
    </row>
    <row r="153" spans="32:33" x14ac:dyDescent="0.15">
      <c r="AF153" s="10">
        <f>+水洗化人口等!B153</f>
        <v>0</v>
      </c>
      <c r="AG153" s="10">
        <v>153</v>
      </c>
    </row>
    <row r="154" spans="32:33" x14ac:dyDescent="0.15">
      <c r="AF154" s="10">
        <f>+水洗化人口等!B154</f>
        <v>0</v>
      </c>
      <c r="AG154" s="10">
        <v>154</v>
      </c>
    </row>
    <row r="155" spans="32:33" x14ac:dyDescent="0.15">
      <c r="AF155" s="10">
        <f>+水洗化人口等!B155</f>
        <v>0</v>
      </c>
      <c r="AG155" s="10">
        <v>155</v>
      </c>
    </row>
    <row r="156" spans="32:33" x14ac:dyDescent="0.15">
      <c r="AF156" s="10">
        <f>+水洗化人口等!B156</f>
        <v>0</v>
      </c>
      <c r="AG156" s="10">
        <v>156</v>
      </c>
    </row>
    <row r="157" spans="32:33" x14ac:dyDescent="0.15">
      <c r="AF157" s="10">
        <f>+水洗化人口等!B157</f>
        <v>0</v>
      </c>
      <c r="AG157" s="10">
        <v>157</v>
      </c>
    </row>
    <row r="158" spans="32:33" x14ac:dyDescent="0.15">
      <c r="AF158" s="10">
        <f>+水洗化人口等!B158</f>
        <v>0</v>
      </c>
      <c r="AG158" s="10">
        <v>158</v>
      </c>
    </row>
    <row r="159" spans="32:33" x14ac:dyDescent="0.15">
      <c r="AF159" s="10">
        <f>+水洗化人口等!B159</f>
        <v>0</v>
      </c>
      <c r="AG159" s="10">
        <v>159</v>
      </c>
    </row>
    <row r="160" spans="32:33" x14ac:dyDescent="0.15">
      <c r="AF160" s="10">
        <f>+水洗化人口等!B160</f>
        <v>0</v>
      </c>
      <c r="AG160" s="10">
        <v>160</v>
      </c>
    </row>
    <row r="161" spans="32:33" x14ac:dyDescent="0.15">
      <c r="AF161" s="10">
        <f>+水洗化人口等!B161</f>
        <v>0</v>
      </c>
      <c r="AG161" s="10">
        <v>161</v>
      </c>
    </row>
    <row r="162" spans="32:33" x14ac:dyDescent="0.15">
      <c r="AF162" s="10">
        <f>+水洗化人口等!B162</f>
        <v>0</v>
      </c>
      <c r="AG162" s="10">
        <v>162</v>
      </c>
    </row>
    <row r="163" spans="32:33" x14ac:dyDescent="0.15">
      <c r="AF163" s="10">
        <f>+水洗化人口等!B163</f>
        <v>0</v>
      </c>
      <c r="AG163" s="10">
        <v>163</v>
      </c>
    </row>
    <row r="164" spans="32:33" x14ac:dyDescent="0.15">
      <c r="AF164" s="10">
        <f>+水洗化人口等!B164</f>
        <v>0</v>
      </c>
      <c r="AG164" s="10">
        <v>164</v>
      </c>
    </row>
    <row r="165" spans="32:33" x14ac:dyDescent="0.15">
      <c r="AF165" s="10">
        <f>+水洗化人口等!B165</f>
        <v>0</v>
      </c>
      <c r="AG165" s="10">
        <v>165</v>
      </c>
    </row>
    <row r="166" spans="32:33" x14ac:dyDescent="0.15">
      <c r="AF166" s="10">
        <f>+水洗化人口等!B166</f>
        <v>0</v>
      </c>
      <c r="AG166" s="10">
        <v>166</v>
      </c>
    </row>
    <row r="167" spans="32:33" x14ac:dyDescent="0.15">
      <c r="AF167" s="10">
        <f>+水洗化人口等!B167</f>
        <v>0</v>
      </c>
      <c r="AG167" s="10">
        <v>167</v>
      </c>
    </row>
    <row r="168" spans="32:33" x14ac:dyDescent="0.15">
      <c r="AF168" s="10">
        <f>+水洗化人口等!B168</f>
        <v>0</v>
      </c>
      <c r="AG168" s="10">
        <v>168</v>
      </c>
    </row>
    <row r="169" spans="32:33" x14ac:dyDescent="0.15">
      <c r="AF169" s="10">
        <f>+水洗化人口等!B169</f>
        <v>0</v>
      </c>
      <c r="AG169" s="10">
        <v>169</v>
      </c>
    </row>
    <row r="170" spans="32:33" x14ac:dyDescent="0.15">
      <c r="AF170" s="10">
        <f>+水洗化人口等!B170</f>
        <v>0</v>
      </c>
      <c r="AG170" s="10">
        <v>170</v>
      </c>
    </row>
    <row r="171" spans="32:33" x14ac:dyDescent="0.15">
      <c r="AF171" s="10">
        <f>+水洗化人口等!B171</f>
        <v>0</v>
      </c>
      <c r="AG171" s="10">
        <v>171</v>
      </c>
    </row>
    <row r="172" spans="32:33" x14ac:dyDescent="0.15">
      <c r="AF172" s="10">
        <f>+水洗化人口等!B172</f>
        <v>0</v>
      </c>
      <c r="AG172" s="10">
        <v>172</v>
      </c>
    </row>
    <row r="173" spans="32:33" x14ac:dyDescent="0.15">
      <c r="AF173" s="10">
        <f>+水洗化人口等!B173</f>
        <v>0</v>
      </c>
      <c r="AG173" s="10">
        <v>173</v>
      </c>
    </row>
    <row r="174" spans="32:33" x14ac:dyDescent="0.15">
      <c r="AF174" s="10">
        <f>+水洗化人口等!B174</f>
        <v>0</v>
      </c>
      <c r="AG174" s="10">
        <v>174</v>
      </c>
    </row>
    <row r="175" spans="32:33" x14ac:dyDescent="0.15">
      <c r="AF175" s="10">
        <f>+水洗化人口等!B175</f>
        <v>0</v>
      </c>
      <c r="AG175" s="10">
        <v>175</v>
      </c>
    </row>
    <row r="176" spans="32:33" x14ac:dyDescent="0.15">
      <c r="AF176" s="10">
        <f>+水洗化人口等!B176</f>
        <v>0</v>
      </c>
      <c r="AG176" s="10">
        <v>176</v>
      </c>
    </row>
    <row r="177" spans="32:33" x14ac:dyDescent="0.15">
      <c r="AF177" s="10">
        <f>+水洗化人口等!B177</f>
        <v>0</v>
      </c>
      <c r="AG177" s="10">
        <v>177</v>
      </c>
    </row>
    <row r="178" spans="32:33" x14ac:dyDescent="0.15">
      <c r="AF178" s="10">
        <f>+水洗化人口等!B178</f>
        <v>0</v>
      </c>
      <c r="AG178" s="10">
        <v>178</v>
      </c>
    </row>
    <row r="179" spans="32:33" x14ac:dyDescent="0.15">
      <c r="AF179" s="10">
        <f>+水洗化人口等!B179</f>
        <v>0</v>
      </c>
      <c r="AG179" s="10">
        <v>179</v>
      </c>
    </row>
    <row r="180" spans="32:33" x14ac:dyDescent="0.15">
      <c r="AF180" s="10">
        <f>+水洗化人口等!B180</f>
        <v>0</v>
      </c>
      <c r="AG180" s="10">
        <v>180</v>
      </c>
    </row>
    <row r="181" spans="32:33" x14ac:dyDescent="0.15">
      <c r="AF181" s="10">
        <f>+水洗化人口等!B181</f>
        <v>0</v>
      </c>
      <c r="AG181" s="10">
        <v>181</v>
      </c>
    </row>
    <row r="182" spans="32:33" x14ac:dyDescent="0.15">
      <c r="AF182" s="10">
        <f>+水洗化人口等!B182</f>
        <v>0</v>
      </c>
      <c r="AG182" s="10">
        <v>182</v>
      </c>
    </row>
    <row r="183" spans="32:33" x14ac:dyDescent="0.15">
      <c r="AF183" s="10">
        <f>+水洗化人口等!B183</f>
        <v>0</v>
      </c>
      <c r="AG183" s="10">
        <v>183</v>
      </c>
    </row>
    <row r="184" spans="32:33" x14ac:dyDescent="0.15">
      <c r="AF184" s="10">
        <f>+水洗化人口等!B184</f>
        <v>0</v>
      </c>
      <c r="AG184" s="10">
        <v>184</v>
      </c>
    </row>
    <row r="185" spans="32:33" x14ac:dyDescent="0.15">
      <c r="AF185" s="10">
        <f>+水洗化人口等!B185</f>
        <v>0</v>
      </c>
      <c r="AG185" s="10">
        <v>185</v>
      </c>
    </row>
    <row r="186" spans="32:33" x14ac:dyDescent="0.15">
      <c r="AF186" s="10">
        <f>+水洗化人口等!B186</f>
        <v>0</v>
      </c>
      <c r="AG186" s="10">
        <v>186</v>
      </c>
    </row>
    <row r="187" spans="32:33" x14ac:dyDescent="0.15">
      <c r="AF187" s="10">
        <f>+水洗化人口等!B187</f>
        <v>0</v>
      </c>
      <c r="AG187" s="10">
        <v>187</v>
      </c>
    </row>
    <row r="188" spans="32:33" x14ac:dyDescent="0.15">
      <c r="AF188" s="10">
        <f>+水洗化人口等!B188</f>
        <v>0</v>
      </c>
      <c r="AG188" s="10">
        <v>188</v>
      </c>
    </row>
    <row r="189" spans="32:33" x14ac:dyDescent="0.15">
      <c r="AF189" s="10">
        <f>+水洗化人口等!B189</f>
        <v>0</v>
      </c>
      <c r="AG189" s="10">
        <v>189</v>
      </c>
    </row>
    <row r="190" spans="32:33" x14ac:dyDescent="0.15">
      <c r="AF190" s="10">
        <f>+水洗化人口等!B190</f>
        <v>0</v>
      </c>
      <c r="AG190" s="10">
        <v>190</v>
      </c>
    </row>
    <row r="191" spans="32:33" x14ac:dyDescent="0.15">
      <c r="AF191" s="10">
        <f>+水洗化人口等!B191</f>
        <v>0</v>
      </c>
      <c r="AG191" s="10">
        <v>191</v>
      </c>
    </row>
    <row r="192" spans="32:33" x14ac:dyDescent="0.15">
      <c r="AF192" s="10">
        <f>+水洗化人口等!B192</f>
        <v>0</v>
      </c>
      <c r="AG192" s="10">
        <v>192</v>
      </c>
    </row>
    <row r="193" spans="32:33" x14ac:dyDescent="0.15">
      <c r="AF193" s="10">
        <f>+水洗化人口等!B193</f>
        <v>0</v>
      </c>
      <c r="AG193" s="10">
        <v>193</v>
      </c>
    </row>
    <row r="194" spans="32:33" x14ac:dyDescent="0.15">
      <c r="AF194" s="10">
        <f>+水洗化人口等!B194</f>
        <v>0</v>
      </c>
      <c r="AG194" s="10">
        <v>194</v>
      </c>
    </row>
    <row r="195" spans="32:33" x14ac:dyDescent="0.15">
      <c r="AF195" s="10">
        <f>+水洗化人口等!B195</f>
        <v>0</v>
      </c>
      <c r="AG195" s="10">
        <v>195</v>
      </c>
    </row>
    <row r="196" spans="32:33" x14ac:dyDescent="0.15">
      <c r="AF196" s="10">
        <f>+水洗化人口等!B196</f>
        <v>0</v>
      </c>
      <c r="AG196" s="10">
        <v>196</v>
      </c>
    </row>
    <row r="197" spans="32:33" x14ac:dyDescent="0.15">
      <c r="AF197" s="10">
        <f>+水洗化人口等!B197</f>
        <v>0</v>
      </c>
      <c r="AG197" s="10">
        <v>197</v>
      </c>
    </row>
    <row r="198" spans="32:33" x14ac:dyDescent="0.15">
      <c r="AF198" s="10">
        <f>+水洗化人口等!B198</f>
        <v>0</v>
      </c>
      <c r="AG198" s="10">
        <v>198</v>
      </c>
    </row>
    <row r="199" spans="32:33" x14ac:dyDescent="0.15">
      <c r="AF199" s="10">
        <f>+水洗化人口等!B199</f>
        <v>0</v>
      </c>
      <c r="AG199" s="10">
        <v>199</v>
      </c>
    </row>
    <row r="200" spans="32:33" x14ac:dyDescent="0.15">
      <c r="AF200" s="10">
        <f>+水洗化人口等!B200</f>
        <v>0</v>
      </c>
      <c r="AG200" s="10">
        <v>200</v>
      </c>
    </row>
    <row r="201" spans="32:33" x14ac:dyDescent="0.15">
      <c r="AF201" s="10">
        <f>+水洗化人口等!B201</f>
        <v>0</v>
      </c>
      <c r="AG201" s="10">
        <v>201</v>
      </c>
    </row>
    <row r="202" spans="32:33" x14ac:dyDescent="0.15">
      <c r="AF202" s="10">
        <f>+水洗化人口等!B202</f>
        <v>0</v>
      </c>
      <c r="AG202" s="10">
        <v>202</v>
      </c>
    </row>
    <row r="203" spans="32:33" x14ac:dyDescent="0.15">
      <c r="AF203" s="10">
        <f>+水洗化人口等!B203</f>
        <v>0</v>
      </c>
      <c r="AG203" s="10">
        <v>203</v>
      </c>
    </row>
    <row r="204" spans="32:33" x14ac:dyDescent="0.15">
      <c r="AF204" s="10">
        <f>+水洗化人口等!B204</f>
        <v>0</v>
      </c>
      <c r="AG204" s="10">
        <v>204</v>
      </c>
    </row>
    <row r="205" spans="32:33" x14ac:dyDescent="0.15">
      <c r="AF205" s="10">
        <f>+水洗化人口等!B205</f>
        <v>0</v>
      </c>
      <c r="AG205" s="10">
        <v>205</v>
      </c>
    </row>
    <row r="206" spans="32:33" x14ac:dyDescent="0.15">
      <c r="AF206" s="10">
        <f>+水洗化人口等!B206</f>
        <v>0</v>
      </c>
      <c r="AG206" s="10">
        <v>206</v>
      </c>
    </row>
    <row r="207" spans="32:33" x14ac:dyDescent="0.15">
      <c r="AF207" s="10">
        <f>+水洗化人口等!B207</f>
        <v>0</v>
      </c>
      <c r="AG207" s="10">
        <v>207</v>
      </c>
    </row>
    <row r="208" spans="32:33" x14ac:dyDescent="0.15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2023-02-08T04:43:26Z</dcterms:modified>
</cp:coreProperties>
</file>