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1埼玉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水洗化人口等!$A$6:$AD$69</definedName>
    <definedName name="_xlnm.Print_Area" localSheetId="2">し尿集計結果!$A$1:$M$37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N32" i="2" s="1"/>
  <c r="AC33" i="2"/>
  <c r="AC34" i="2"/>
  <c r="AC35" i="2"/>
  <c r="AC36" i="2"/>
  <c r="AC37" i="2"/>
  <c r="AC38" i="2"/>
  <c r="N38" i="2" s="1"/>
  <c r="AC39" i="2"/>
  <c r="AC40" i="2"/>
  <c r="AC41" i="2"/>
  <c r="AC42" i="2"/>
  <c r="AC43" i="2"/>
  <c r="AC44" i="2"/>
  <c r="N44" i="2" s="1"/>
  <c r="AC45" i="2"/>
  <c r="AC46" i="2"/>
  <c r="AC47" i="2"/>
  <c r="AC48" i="2"/>
  <c r="AC49" i="2"/>
  <c r="AC50" i="2"/>
  <c r="N50" i="2" s="1"/>
  <c r="AC51" i="2"/>
  <c r="AC52" i="2"/>
  <c r="AC53" i="2"/>
  <c r="AC54" i="2"/>
  <c r="AC55" i="2"/>
  <c r="AC56" i="2"/>
  <c r="N56" i="2" s="1"/>
  <c r="AC57" i="2"/>
  <c r="AC58" i="2"/>
  <c r="AC59" i="2"/>
  <c r="AC60" i="2"/>
  <c r="AC61" i="2"/>
  <c r="AC62" i="2"/>
  <c r="N62" i="2" s="1"/>
  <c r="AC63" i="2"/>
  <c r="AC64" i="2"/>
  <c r="AC65" i="2"/>
  <c r="AC66" i="2"/>
  <c r="AC67" i="2"/>
  <c r="AC68" i="2"/>
  <c r="N68" i="2" s="1"/>
  <c r="AC69" i="2"/>
  <c r="AC70" i="2"/>
  <c r="V8" i="2"/>
  <c r="V9" i="2"/>
  <c r="N9" i="2" s="1"/>
  <c r="V10" i="2"/>
  <c r="V11" i="2"/>
  <c r="V12" i="2"/>
  <c r="V13" i="2"/>
  <c r="V14" i="2"/>
  <c r="V15" i="2"/>
  <c r="N15" i="2" s="1"/>
  <c r="V16" i="2"/>
  <c r="V17" i="2"/>
  <c r="V18" i="2"/>
  <c r="V19" i="2"/>
  <c r="V20" i="2"/>
  <c r="V21" i="2"/>
  <c r="N21" i="2" s="1"/>
  <c r="V22" i="2"/>
  <c r="V23" i="2"/>
  <c r="V24" i="2"/>
  <c r="V25" i="2"/>
  <c r="V26" i="2"/>
  <c r="V27" i="2"/>
  <c r="N27" i="2" s="1"/>
  <c r="V28" i="2"/>
  <c r="V29" i="2"/>
  <c r="V30" i="2"/>
  <c r="V31" i="2"/>
  <c r="V32" i="2"/>
  <c r="V33" i="2"/>
  <c r="N33" i="2" s="1"/>
  <c r="V34" i="2"/>
  <c r="V35" i="2"/>
  <c r="V36" i="2"/>
  <c r="V37" i="2"/>
  <c r="V38" i="2"/>
  <c r="V39" i="2"/>
  <c r="N39" i="2" s="1"/>
  <c r="V40" i="2"/>
  <c r="V41" i="2"/>
  <c r="V42" i="2"/>
  <c r="V43" i="2"/>
  <c r="V44" i="2"/>
  <c r="V45" i="2"/>
  <c r="N45" i="2" s="1"/>
  <c r="V46" i="2"/>
  <c r="V47" i="2"/>
  <c r="V48" i="2"/>
  <c r="V49" i="2"/>
  <c r="V50" i="2"/>
  <c r="V51" i="2"/>
  <c r="N51" i="2" s="1"/>
  <c r="V52" i="2"/>
  <c r="V53" i="2"/>
  <c r="V54" i="2"/>
  <c r="V55" i="2"/>
  <c r="V56" i="2"/>
  <c r="V57" i="2"/>
  <c r="N57" i="2" s="1"/>
  <c r="V58" i="2"/>
  <c r="V59" i="2"/>
  <c r="V60" i="2"/>
  <c r="V61" i="2"/>
  <c r="V62" i="2"/>
  <c r="V63" i="2"/>
  <c r="N63" i="2" s="1"/>
  <c r="V64" i="2"/>
  <c r="V65" i="2"/>
  <c r="V66" i="2"/>
  <c r="V67" i="2"/>
  <c r="V68" i="2"/>
  <c r="V69" i="2"/>
  <c r="N69" i="2" s="1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10" i="2"/>
  <c r="N11" i="2"/>
  <c r="N13" i="2"/>
  <c r="N16" i="2"/>
  <c r="N17" i="2"/>
  <c r="N19" i="2"/>
  <c r="N22" i="2"/>
  <c r="N23" i="2"/>
  <c r="N25" i="2"/>
  <c r="N28" i="2"/>
  <c r="N29" i="2"/>
  <c r="N31" i="2"/>
  <c r="N34" i="2"/>
  <c r="N35" i="2"/>
  <c r="N37" i="2"/>
  <c r="N40" i="2"/>
  <c r="N41" i="2"/>
  <c r="N43" i="2"/>
  <c r="N46" i="2"/>
  <c r="N47" i="2"/>
  <c r="N49" i="2"/>
  <c r="N52" i="2"/>
  <c r="N53" i="2"/>
  <c r="N55" i="2"/>
  <c r="N58" i="2"/>
  <c r="N59" i="2"/>
  <c r="N61" i="2"/>
  <c r="N64" i="2"/>
  <c r="N65" i="2"/>
  <c r="N67" i="2"/>
  <c r="N70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K49" i="2"/>
  <c r="K50" i="2"/>
  <c r="D50" i="2" s="1"/>
  <c r="K51" i="2"/>
  <c r="K52" i="2"/>
  <c r="K53" i="2"/>
  <c r="K54" i="2"/>
  <c r="K55" i="2"/>
  <c r="K56" i="2"/>
  <c r="D56" i="2" s="1"/>
  <c r="K57" i="2"/>
  <c r="K58" i="2"/>
  <c r="K59" i="2"/>
  <c r="K60" i="2"/>
  <c r="K61" i="2"/>
  <c r="K62" i="2"/>
  <c r="D62" i="2" s="1"/>
  <c r="K63" i="2"/>
  <c r="K64" i="2"/>
  <c r="K65" i="2"/>
  <c r="K66" i="2"/>
  <c r="K67" i="2"/>
  <c r="K68" i="2"/>
  <c r="D68" i="2" s="1"/>
  <c r="K69" i="2"/>
  <c r="K7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D21" i="2" s="1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D39" i="2" s="1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D57" i="2" s="1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9" i="2"/>
  <c r="D10" i="2"/>
  <c r="D11" i="2"/>
  <c r="D13" i="2"/>
  <c r="D15" i="2"/>
  <c r="D16" i="2"/>
  <c r="D17" i="2"/>
  <c r="D19" i="2"/>
  <c r="D22" i="2"/>
  <c r="D23" i="2"/>
  <c r="D25" i="2"/>
  <c r="D27" i="2"/>
  <c r="D28" i="2"/>
  <c r="D29" i="2"/>
  <c r="D31" i="2"/>
  <c r="D33" i="2"/>
  <c r="D34" i="2"/>
  <c r="D35" i="2"/>
  <c r="D37" i="2"/>
  <c r="D40" i="2"/>
  <c r="D41" i="2"/>
  <c r="D43" i="2"/>
  <c r="D45" i="2"/>
  <c r="D46" i="2"/>
  <c r="D47" i="2"/>
  <c r="D49" i="2"/>
  <c r="D51" i="2"/>
  <c r="D52" i="2"/>
  <c r="D53" i="2"/>
  <c r="D55" i="2"/>
  <c r="D58" i="2"/>
  <c r="D59" i="2"/>
  <c r="D61" i="2"/>
  <c r="D63" i="2"/>
  <c r="D64" i="2"/>
  <c r="D65" i="2"/>
  <c r="D67" i="2"/>
  <c r="D69" i="2"/>
  <c r="D70" i="2"/>
  <c r="T12" i="1"/>
  <c r="T4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N12" i="1"/>
  <c r="N30" i="1"/>
  <c r="N48" i="1"/>
  <c r="N66" i="1"/>
  <c r="J12" i="1"/>
  <c r="J20" i="1"/>
  <c r="J30" i="1"/>
  <c r="J38" i="1"/>
  <c r="J48" i="1"/>
  <c r="J56" i="1"/>
  <c r="J6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F12" i="1"/>
  <c r="F20" i="1"/>
  <c r="F30" i="1"/>
  <c r="F38" i="1"/>
  <c r="F48" i="1"/>
  <c r="F56" i="1"/>
  <c r="F6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8" i="1"/>
  <c r="D10" i="1"/>
  <c r="T10" i="1" s="1"/>
  <c r="D12" i="1"/>
  <c r="L12" i="1" s="1"/>
  <c r="D13" i="1"/>
  <c r="L13" i="1" s="1"/>
  <c r="D14" i="1"/>
  <c r="D16" i="1"/>
  <c r="T16" i="1" s="1"/>
  <c r="D18" i="1"/>
  <c r="L18" i="1" s="1"/>
  <c r="D19" i="1"/>
  <c r="L19" i="1" s="1"/>
  <c r="D20" i="1"/>
  <c r="D22" i="1"/>
  <c r="T22" i="1" s="1"/>
  <c r="D24" i="1"/>
  <c r="L24" i="1" s="1"/>
  <c r="D25" i="1"/>
  <c r="L25" i="1" s="1"/>
  <c r="D26" i="1"/>
  <c r="J26" i="1" s="1"/>
  <c r="D28" i="1"/>
  <c r="T28" i="1" s="1"/>
  <c r="D30" i="1"/>
  <c r="L30" i="1" s="1"/>
  <c r="D31" i="1"/>
  <c r="L31" i="1" s="1"/>
  <c r="D32" i="1"/>
  <c r="J32" i="1" s="1"/>
  <c r="D34" i="1"/>
  <c r="T34" i="1" s="1"/>
  <c r="D36" i="1"/>
  <c r="L36" i="1" s="1"/>
  <c r="D37" i="1"/>
  <c r="L37" i="1" s="1"/>
  <c r="D38" i="1"/>
  <c r="D40" i="1"/>
  <c r="T40" i="1" s="1"/>
  <c r="D42" i="1"/>
  <c r="L42" i="1" s="1"/>
  <c r="D43" i="1"/>
  <c r="L43" i="1" s="1"/>
  <c r="D44" i="1"/>
  <c r="J44" i="1" s="1"/>
  <c r="D46" i="1"/>
  <c r="T46" i="1" s="1"/>
  <c r="D48" i="1"/>
  <c r="L48" i="1" s="1"/>
  <c r="D49" i="1"/>
  <c r="L49" i="1" s="1"/>
  <c r="D50" i="1"/>
  <c r="D52" i="1"/>
  <c r="D54" i="1"/>
  <c r="L54" i="1" s="1"/>
  <c r="D55" i="1"/>
  <c r="L55" i="1" s="1"/>
  <c r="D56" i="1"/>
  <c r="D58" i="1"/>
  <c r="D60" i="1"/>
  <c r="L60" i="1" s="1"/>
  <c r="D61" i="1"/>
  <c r="D62" i="1"/>
  <c r="J62" i="1" s="1"/>
  <c r="D64" i="1"/>
  <c r="D66" i="1"/>
  <c r="L66" i="1" s="1"/>
  <c r="D67" i="1"/>
  <c r="D68" i="1"/>
  <c r="J68" i="1" s="1"/>
  <c r="D70" i="1"/>
  <c r="T50" i="1" l="1"/>
  <c r="N50" i="1"/>
  <c r="L50" i="1"/>
  <c r="T8" i="1"/>
  <c r="N8" i="1"/>
  <c r="L8" i="1"/>
  <c r="F62" i="1"/>
  <c r="F44" i="1"/>
  <c r="F26" i="1"/>
  <c r="F8" i="1"/>
  <c r="D65" i="1"/>
  <c r="D59" i="1"/>
  <c r="D53" i="1"/>
  <c r="D47" i="1"/>
  <c r="D41" i="1"/>
  <c r="D35" i="1"/>
  <c r="D23" i="1"/>
  <c r="D17" i="1"/>
  <c r="D11" i="1"/>
  <c r="J8" i="1"/>
  <c r="N42" i="1"/>
  <c r="T70" i="1"/>
  <c r="N70" i="1"/>
  <c r="J70" i="1"/>
  <c r="F70" i="1"/>
  <c r="L70" i="1"/>
  <c r="L61" i="1"/>
  <c r="T61" i="1"/>
  <c r="N61" i="1"/>
  <c r="J61" i="1"/>
  <c r="F61" i="1"/>
  <c r="T52" i="1"/>
  <c r="N52" i="1"/>
  <c r="J52" i="1"/>
  <c r="F52" i="1"/>
  <c r="L52" i="1"/>
  <c r="F60" i="1"/>
  <c r="F42" i="1"/>
  <c r="F24" i="1"/>
  <c r="J60" i="1"/>
  <c r="J42" i="1"/>
  <c r="J24" i="1"/>
  <c r="N36" i="1"/>
  <c r="T42" i="1"/>
  <c r="T14" i="1"/>
  <c r="N14" i="1"/>
  <c r="L14" i="1"/>
  <c r="D57" i="1"/>
  <c r="D33" i="1"/>
  <c r="D15" i="1"/>
  <c r="T36" i="1"/>
  <c r="N66" i="2"/>
  <c r="N48" i="2"/>
  <c r="N36" i="2"/>
  <c r="N24" i="2"/>
  <c r="F54" i="1"/>
  <c r="F36" i="1"/>
  <c r="F18" i="1"/>
  <c r="J54" i="1"/>
  <c r="J36" i="1"/>
  <c r="J18" i="1"/>
  <c r="N60" i="1"/>
  <c r="N24" i="1"/>
  <c r="T66" i="1"/>
  <c r="T30" i="1"/>
  <c r="D69" i="1"/>
  <c r="D51" i="1"/>
  <c r="D39" i="1"/>
  <c r="D21" i="1"/>
  <c r="N60" i="2"/>
  <c r="N42" i="2"/>
  <c r="N30" i="2"/>
  <c r="N12" i="2"/>
  <c r="L67" i="1"/>
  <c r="T67" i="1"/>
  <c r="N67" i="1"/>
  <c r="J67" i="1"/>
  <c r="F67" i="1"/>
  <c r="T58" i="1"/>
  <c r="N58" i="1"/>
  <c r="J58" i="1"/>
  <c r="F58" i="1"/>
  <c r="L58" i="1"/>
  <c r="T56" i="1"/>
  <c r="N56" i="1"/>
  <c r="L56" i="1"/>
  <c r="T38" i="1"/>
  <c r="N38" i="1"/>
  <c r="L38" i="1"/>
  <c r="T20" i="1"/>
  <c r="N20" i="1"/>
  <c r="L20" i="1"/>
  <c r="F68" i="1"/>
  <c r="F50" i="1"/>
  <c r="F32" i="1"/>
  <c r="F14" i="1"/>
  <c r="J50" i="1"/>
  <c r="J14" i="1"/>
  <c r="N54" i="1"/>
  <c r="N18" i="1"/>
  <c r="T60" i="1"/>
  <c r="T24" i="1"/>
  <c r="T68" i="1"/>
  <c r="N68" i="1"/>
  <c r="L68" i="1"/>
  <c r="D63" i="1"/>
  <c r="D45" i="1"/>
  <c r="D27" i="1"/>
  <c r="D9" i="1"/>
  <c r="N54" i="2"/>
  <c r="N18" i="2"/>
  <c r="T64" i="1"/>
  <c r="N64" i="1"/>
  <c r="J64" i="1"/>
  <c r="F64" i="1"/>
  <c r="L64" i="1"/>
  <c r="T54" i="1"/>
  <c r="T18" i="1"/>
  <c r="D66" i="2"/>
  <c r="D60" i="2"/>
  <c r="D54" i="2"/>
  <c r="D48" i="2"/>
  <c r="D42" i="2"/>
  <c r="D36" i="2"/>
  <c r="D30" i="2"/>
  <c r="D24" i="2"/>
  <c r="D18" i="2"/>
  <c r="D12" i="2"/>
  <c r="T32" i="1"/>
  <c r="N32" i="1"/>
  <c r="L32" i="1"/>
  <c r="T62" i="1"/>
  <c r="N62" i="1"/>
  <c r="L62" i="1"/>
  <c r="T44" i="1"/>
  <c r="N44" i="1"/>
  <c r="L44" i="1"/>
  <c r="T26" i="1"/>
  <c r="N26" i="1"/>
  <c r="L26" i="1"/>
  <c r="D29" i="1"/>
  <c r="F55" i="1"/>
  <c r="F49" i="1"/>
  <c r="F43" i="1"/>
  <c r="F37" i="1"/>
  <c r="F31" i="1"/>
  <c r="F25" i="1"/>
  <c r="F19" i="1"/>
  <c r="F13" i="1"/>
  <c r="J55" i="1"/>
  <c r="J49" i="1"/>
  <c r="J43" i="1"/>
  <c r="J37" i="1"/>
  <c r="J31" i="1"/>
  <c r="J25" i="1"/>
  <c r="J19" i="1"/>
  <c r="J13" i="1"/>
  <c r="L46" i="1"/>
  <c r="L40" i="1"/>
  <c r="L34" i="1"/>
  <c r="L28" i="1"/>
  <c r="L22" i="1"/>
  <c r="L16" i="1"/>
  <c r="L10" i="1"/>
  <c r="N55" i="1"/>
  <c r="N49" i="1"/>
  <c r="N43" i="1"/>
  <c r="N37" i="1"/>
  <c r="N31" i="1"/>
  <c r="N25" i="1"/>
  <c r="N19" i="1"/>
  <c r="N13" i="1"/>
  <c r="T55" i="1"/>
  <c r="T49" i="1"/>
  <c r="T43" i="1"/>
  <c r="T37" i="1"/>
  <c r="T31" i="1"/>
  <c r="T25" i="1"/>
  <c r="T19" i="1"/>
  <c r="T13" i="1"/>
  <c r="F46" i="1"/>
  <c r="F40" i="1"/>
  <c r="F34" i="1"/>
  <c r="F28" i="1"/>
  <c r="F22" i="1"/>
  <c r="F16" i="1"/>
  <c r="F10" i="1"/>
  <c r="J46" i="1"/>
  <c r="J40" i="1"/>
  <c r="J34" i="1"/>
  <c r="J28" i="1"/>
  <c r="J22" i="1"/>
  <c r="J16" i="1"/>
  <c r="J10" i="1"/>
  <c r="N46" i="1"/>
  <c r="N40" i="1"/>
  <c r="N34" i="1"/>
  <c r="N28" i="1"/>
  <c r="N22" i="1"/>
  <c r="N16" i="1"/>
  <c r="N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L47" i="1" l="1"/>
  <c r="T47" i="1"/>
  <c r="N47" i="1"/>
  <c r="J47" i="1"/>
  <c r="F47" i="1"/>
  <c r="T27" i="1"/>
  <c r="N27" i="1"/>
  <c r="J27" i="1"/>
  <c r="F27" i="1"/>
  <c r="L27" i="1"/>
  <c r="T69" i="1"/>
  <c r="N69" i="1"/>
  <c r="J69" i="1"/>
  <c r="F69" i="1"/>
  <c r="L69" i="1"/>
  <c r="T57" i="1"/>
  <c r="N57" i="1"/>
  <c r="J57" i="1"/>
  <c r="F57" i="1"/>
  <c r="L57" i="1"/>
  <c r="L17" i="1"/>
  <c r="T17" i="1"/>
  <c r="N17" i="1"/>
  <c r="J17" i="1"/>
  <c r="F17" i="1"/>
  <c r="T59" i="1"/>
  <c r="N59" i="1"/>
  <c r="J59" i="1"/>
  <c r="F59" i="1"/>
  <c r="L59" i="1"/>
  <c r="T45" i="1"/>
  <c r="N45" i="1"/>
  <c r="J45" i="1"/>
  <c r="F45" i="1"/>
  <c r="L45" i="1"/>
  <c r="L23" i="1"/>
  <c r="T23" i="1"/>
  <c r="N23" i="1"/>
  <c r="J23" i="1"/>
  <c r="F23" i="1"/>
  <c r="T65" i="1"/>
  <c r="N65" i="1"/>
  <c r="J65" i="1"/>
  <c r="F65" i="1"/>
  <c r="L65" i="1"/>
  <c r="T63" i="1"/>
  <c r="N63" i="1"/>
  <c r="J63" i="1"/>
  <c r="F63" i="1"/>
  <c r="L63" i="1"/>
  <c r="L35" i="1"/>
  <c r="T35" i="1"/>
  <c r="N35" i="1"/>
  <c r="J35" i="1"/>
  <c r="F35" i="1"/>
  <c r="L29" i="1"/>
  <c r="T29" i="1"/>
  <c r="N29" i="1"/>
  <c r="J29" i="1"/>
  <c r="F29" i="1"/>
  <c r="T21" i="1"/>
  <c r="N21" i="1"/>
  <c r="J21" i="1"/>
  <c r="F21" i="1"/>
  <c r="L21" i="1"/>
  <c r="L41" i="1"/>
  <c r="T41" i="1"/>
  <c r="N41" i="1"/>
  <c r="J41" i="1"/>
  <c r="F41" i="1"/>
  <c r="T39" i="1"/>
  <c r="N39" i="1"/>
  <c r="J39" i="1"/>
  <c r="F39" i="1"/>
  <c r="L39" i="1"/>
  <c r="T15" i="1"/>
  <c r="N15" i="1"/>
  <c r="J15" i="1"/>
  <c r="F15" i="1"/>
  <c r="L15" i="1"/>
  <c r="T9" i="1"/>
  <c r="N9" i="1"/>
  <c r="J9" i="1"/>
  <c r="F9" i="1"/>
  <c r="L9" i="1"/>
  <c r="T51" i="1"/>
  <c r="N51" i="1"/>
  <c r="J51" i="1"/>
  <c r="F51" i="1"/>
  <c r="L51" i="1"/>
  <c r="T33" i="1"/>
  <c r="N33" i="1"/>
  <c r="J33" i="1"/>
  <c r="F33" i="1"/>
  <c r="L33" i="1"/>
  <c r="L11" i="1"/>
  <c r="T11" i="1"/>
  <c r="N11" i="1"/>
  <c r="J11" i="1"/>
  <c r="F11" i="1"/>
  <c r="L53" i="1"/>
  <c r="T53" i="1"/>
  <c r="N53" i="1"/>
  <c r="J53" i="1"/>
  <c r="F5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<sst xmlns="http://schemas.openxmlformats.org/spreadsheetml/2006/main" count="1061" uniqueCount="388">
  <si>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</si>
  <si>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</si>
  <si>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</si>
  <si>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</si>
  <si>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</si>
  <si>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</si>
  <si>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</si>
  <si>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</si>
  <si>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</si>
  <si>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</si>
  <si>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</si>
  <si>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</si>
  <si>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</si>
  <si>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</si>
  <si>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</si>
  <si>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</si>
  <si>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</si>
  <si>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</si>
  <si>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</si>
  <si>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</si>
  <si>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</si>
  <si>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</si>
  <si>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</si>
  <si>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</si>
  <si>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</si>
  <si>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</si>
  <si>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</si>
  <si>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</si>
  <si>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</si>
  <si>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</si>
  <si>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</si>
  <si>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</si>
  <si>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</si>
  <si>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</si>
  <si>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</si>
  <si>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</si>
  <si>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</si>
  <si>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</si>
  <si>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</si>
  <si>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</si>
  <si>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</si>
  <si>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</si>
  <si>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</si>
  <si>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</si>
  <si>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</si>
  <si>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</si>
  <si>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</si>
  <si>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</si>
  <si>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</si>
  <si>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</si>
  <si>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</si>
  <si>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</si>
  <si>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</si>
  <si>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</si>
  <si>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</si>
  <si>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</si>
  <si>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</si>
  <si>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</si>
  <si>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</si>
  <si>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</si>
  <si>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</si>
  <si>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</si>
  <si>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</si>
  <si>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</si>
  <si>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</si>
  <si>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</si>
  <si>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</si>
  <si>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</si>
  <si>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</si>
  <si>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</si>
  <si>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</si>
  <si>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</si>
  <si>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</si>
  <si>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</si>
  <si>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</si>
  <si>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</si>
  <si>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</si>
  <si>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</si>
  <si>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</si>
  <si>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</si>
  <si>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</si>
  <si>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</si>
  <si>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</si>
  <si>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</si>
  <si>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</si>
  <si>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</si>
  <si>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</si>
  <si>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</si>
  <si>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</si>
  <si>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</si>
  <si>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</si>
  <si>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</si>
  <si>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</si>
  <si>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</si>
  <si>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</si>
  <si>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</si>
  <si>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</si>
  <si>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</si>
  <si>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</si>
  <si>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</si>
  <si>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</si>
  <si>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</si>
  <si>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</si>
  <si>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</si>
  <si>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</si>
  <si>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</si>
  <si>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</si>
  <si>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</si>
  <si>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</si>
  <si>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</si>
  <si>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</si>
  <si>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</si>
  <si>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</si>
  <si>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</si>
  <si>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</si>
  <si>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</si>
  <si>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</si>
  <si>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</si>
  <si>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</si>
  <si>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</si>
  <si>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</si>
  <si>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</si>
  <si>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</si>
  <si>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</si>
  <si>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</si>
  <si>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</si>
  <si>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</si>
  <si>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</si>
  <si>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</si>
  <si>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</si>
  <si>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</si>
  <si>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</si>
  <si>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</si>
  <si>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</si>
  <si>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</si>
  <si>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</si>
  <si>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</si>
  <si>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</si>
  <si>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</si>
  <si>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</si>
  <si>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</si>
  <si>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</si>
  <si>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</si>
  <si>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</si>
  <si>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</si>
  <si>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</si>
  <si>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</si>
  <si>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</si>
  <si>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</si>
  <si>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</si>
  <si>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</si>
  <si>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</si>
  <si>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</si>
  <si>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</si>
  <si>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</si>
  <si>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</si>
  <si>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</si>
  <si>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</si>
  <si>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</si>
  <si>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</si>
  <si>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</si>
  <si>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</si>
  <si>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</si>
  <si>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</si>
  <si>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</si>
  <si>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</si>
  <si>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</si>
  <si>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</si>
  <si>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</si>
  <si>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</si>
  <si>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</si>
  <si>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</si>
  <si>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</si>
  <si>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</si>
  <si>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</si>
  <si>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</si>
  <si>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</si>
  <si>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</si>
  <si>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</si>
  <si>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</si>
  <si>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</si>
  <si>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</si>
  <si>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</si>
  <si>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</si>
  <si>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</si>
  <si>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</si>
  <si>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</si>
  <si>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</si>
  <si>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</si>
  <si>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</si>
  <si>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</si>
  <si>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</si>
  <si>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</si>
  <si>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</si>
  <si>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</si>
  <si>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</si>
  <si>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</si>
  <si>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</si>
  <si>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</si>
  <si>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</si>
  <si>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</si>
  <si>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</si>
  <si>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</si>
  <si>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</si>
  <si>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</si>
  <si>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</si>
  <si>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</si>
  <si>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</si>
  <si>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</si>
  <si>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</si>
  <si>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</si>
  <si>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</si>
  <si>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</si>
  <si>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</si>
  <si>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</si>
  <si>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</si>
  <si>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</si>
  <si>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</si>
  <si>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</si>
  <si>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</si>
  <si>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</si>
  <si>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</si>
  <si>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</si>
  <si>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</si>
  <si>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</si>
  <si>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</si>
  <si>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</si>
  <si>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</si>
  <si>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</si>
  <si>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</si>
  <si>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</si>
  <si>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</si>
  <si>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</si>
  <si>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</si>
  <si>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</si>
  <si>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</si>
  <si>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</si>
  <si>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</si>
  <si>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</si>
  <si>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</si>
  <si>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</si>
  <si>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</si>
  <si>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</si>
  <si>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</si>
  <si>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</si>
  <si>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</si>
  <si>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</si>
  <si>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</si>
  <si>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</si>
  <si>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</si>
  <si>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</si>
  <si>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</si>
  <si>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</si>
  <si>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</si>
  <si>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</si>
  <si>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</si>
  <si>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</si>
  <si>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11000</t>
  </si>
  <si>
    <t>水洗化人口等（令和3年度実績）</t>
    <phoneticPr fontId="3"/>
  </si>
  <si>
    <t>し尿処理の状況（令和3年度実績）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</si>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</sst>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43</v>
      </c>
      <c r="B7" s="127" t="s">
        <v>257</v>
      </c>
      <c r="C7" s="107" t="s">
        <v>199</v>
      </c>
      <c r="D7" s="108">
        <f>+SUM(E7,+I7)</f>
        <v>7389925</v>
      </c>
      <c r="E7" s="108">
        <f>+SUM(G7+H7)</f>
        <v>76440</v>
      </c>
      <c r="F7" s="109">
        <f>IF(D7&gt;0,E7/D7*100,"-")</f>
        <v>1.0343812690927174</v>
      </c>
      <c r="G7" s="108">
        <f>SUM(G$8:G$207)</f>
        <v>76198</v>
      </c>
      <c r="H7" s="108">
        <f>SUM(H$8:H$207)</f>
        <v>242</v>
      </c>
      <c r="I7" s="108">
        <f>+SUM(K7,+M7,O7+P7)</f>
        <v>7313485</v>
      </c>
      <c r="J7" s="109">
        <f>IF(D7&gt;0,I7/D7*100,"-")</f>
        <v>98.965618730907281</v>
      </c>
      <c r="K7" s="108">
        <f>SUM(K$8:K$207)</f>
        <v>5907505</v>
      </c>
      <c r="L7" s="109">
        <f>IF(D7&gt;0,K7/D7*100,"-")</f>
        <v>79.93998585912577</v>
      </c>
      <c r="M7" s="108">
        <f>SUM(M$8:M$207)</f>
        <v>904</v>
      </c>
      <c r="N7" s="109">
        <f>IF(D7&gt;0,M7/D7*100,"-")</f>
        <v>1.2232871104916491E-2</v>
      </c>
      <c r="O7" s="106">
        <f>SUM(O$8:O$207)</f>
        <v>75141</v>
      </c>
      <c r="P7" s="108">
        <f>SUM(Q7:S7)</f>
        <v>1329935</v>
      </c>
      <c r="Q7" s="108">
        <f>SUM(Q$8:Q$207)</f>
        <v>538823</v>
      </c>
      <c r="R7" s="108">
        <f>SUM(R$8:R$207)</f>
        <v>781996</v>
      </c>
      <c r="S7" s="108">
        <f>SUM(S$8:S$207)</f>
        <v>9116</v>
      </c>
      <c r="T7" s="109">
        <f>IF(D7&gt;0,P7/D7*100,"-")</f>
        <v>17.996596717828663</v>
      </c>
      <c r="U7" s="108">
        <f>SUM(U$8:U$207)</f>
        <v>196820</v>
      </c>
      <c r="V7" s="110">
        <f t="shared" ref="V7:AC7" si="0">COUNTIF(V$8:V$207,"○")</f>
        <v>16</v>
      </c>
      <c r="W7" s="110">
        <f t="shared" si="0"/>
        <v>26</v>
      </c>
      <c r="X7" s="110">
        <f t="shared" si="0"/>
        <v>0</v>
      </c>
      <c r="Y7" s="110">
        <f t="shared" si="0"/>
        <v>21</v>
      </c>
      <c r="Z7" s="110">
        <f t="shared" si="0"/>
        <v>12</v>
      </c>
      <c r="AA7" s="110">
        <f t="shared" si="0"/>
        <v>0</v>
      </c>
      <c r="AB7" s="110">
        <f t="shared" si="0"/>
        <v>0</v>
      </c>
      <c r="AC7" s="110">
        <f t="shared" si="0"/>
        <v>51</v>
      </c>
      <c r="AD7" s="205"/>
      <c r="AE7" s="205"/>
    </row>
    <row r="8" spans="1:31" s="103" customFormat="1" ht="13.5" customHeight="1">
      <c r="A8" s="99" t="s">
        <v>43</v>
      </c>
      <c r="B8" s="100" t="s">
        <v>260</v>
      </c>
      <c r="C8" s="99" t="s">
        <v>261</v>
      </c>
      <c r="D8" s="101">
        <f>+SUM(E8,+I8)</f>
        <v>1331281</v>
      </c>
      <c r="E8" s="101">
        <f>+SUM(G8+H8)</f>
        <v>2996</v>
      </c>
      <c r="F8" s="125">
        <f>IF(D8&gt;0,E8/D8*100,"-")</f>
        <v>0.22504640267531797</v>
      </c>
      <c r="G8" s="101">
        <v>2996</v>
      </c>
      <c r="H8" s="101">
        <v>0</v>
      </c>
      <c r="I8" s="101">
        <f>+SUM(K8,+M8,O8+P8)</f>
        <v>1328285</v>
      </c>
      <c r="J8" s="102">
        <f>IF(D8&gt;0,I8/D8*100,"-")</f>
        <v>99.774953597324682</v>
      </c>
      <c r="K8" s="101">
        <v>1230446</v>
      </c>
      <c r="L8" s="102">
        <f>IF(D8&gt;0,K8/D8*100,"-")</f>
        <v>92.425716283789825</v>
      </c>
      <c r="M8" s="101">
        <v>904</v>
      </c>
      <c r="N8" s="102">
        <f>IF(D8&gt;0,M8/D8*100,"-")</f>
        <v>6.7904522035543216E-2</v>
      </c>
      <c r="O8" s="123">
        <v>0</v>
      </c>
      <c r="P8" s="101">
        <f>SUM(Q8:S8)</f>
        <v>96935</v>
      </c>
      <c r="Q8" s="101">
        <v>50775</v>
      </c>
      <c r="R8" s="101">
        <v>46160</v>
      </c>
      <c r="S8" s="101">
        <v>0</v>
      </c>
      <c r="T8" s="102">
        <f>IF(D8&gt;0,P8/D8*100,"-")</f>
        <v>7.2813327914993149</v>
      </c>
      <c r="U8" s="101">
        <v>26726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43</v>
      </c>
      <c r="B9" s="100" t="s">
        <v>264</v>
      </c>
      <c r="C9" s="99" t="s">
        <v>265</v>
      </c>
      <c r="D9" s="101">
        <f>+SUM(E9,+I9)</f>
        <v>353635</v>
      </c>
      <c r="E9" s="101">
        <f>+SUM(G9+H9)</f>
        <v>1513</v>
      </c>
      <c r="F9" s="125">
        <f>IF(D9&gt;0,E9/D9*100,"-")</f>
        <v>0.4278422667439592</v>
      </c>
      <c r="G9" s="101">
        <v>1502</v>
      </c>
      <c r="H9" s="101">
        <v>11</v>
      </c>
      <c r="I9" s="101">
        <f>+SUM(K9,+M9,O9+P9)</f>
        <v>352122</v>
      </c>
      <c r="J9" s="102">
        <f>IF(D9&gt;0,I9/D9*100,"-")</f>
        <v>99.572157733256034</v>
      </c>
      <c r="K9" s="101">
        <v>301534</v>
      </c>
      <c r="L9" s="102">
        <f>IF(D9&gt;0,K9/D9*100,"-")</f>
        <v>85.267012597734947</v>
      </c>
      <c r="M9" s="101">
        <v>0</v>
      </c>
      <c r="N9" s="102">
        <f>IF(D9&gt;0,M9/D9*100,"-")</f>
        <v>0</v>
      </c>
      <c r="O9" s="123">
        <v>2025</v>
      </c>
      <c r="P9" s="101">
        <f>SUM(Q9:S9)</f>
        <v>48563</v>
      </c>
      <c r="Q9" s="101">
        <v>16901</v>
      </c>
      <c r="R9" s="101">
        <v>31662</v>
      </c>
      <c r="S9" s="101">
        <v>0</v>
      </c>
      <c r="T9" s="102">
        <f>IF(D9&gt;0,P9/D9*100,"-")</f>
        <v>13.732520819489022</v>
      </c>
      <c r="U9" s="101">
        <v>8938</v>
      </c>
      <c r="V9" s="99"/>
      <c r="W9" s="99" t="s">
        <v>263</v>
      </c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43</v>
      </c>
      <c r="B10" s="100" t="s">
        <v>266</v>
      </c>
      <c r="C10" s="99" t="s">
        <v>267</v>
      </c>
      <c r="D10" s="101">
        <f>+SUM(E10,+I10)</f>
        <v>194122</v>
      </c>
      <c r="E10" s="101">
        <f>+SUM(G10+H10)</f>
        <v>7702</v>
      </c>
      <c r="F10" s="125">
        <f>IF(D10&gt;0,E10/D10*100,"-")</f>
        <v>3.9676079990933539</v>
      </c>
      <c r="G10" s="101">
        <v>7702</v>
      </c>
      <c r="H10" s="101">
        <v>0</v>
      </c>
      <c r="I10" s="101">
        <f>+SUM(K10,+M10,O10+P10)</f>
        <v>186420</v>
      </c>
      <c r="J10" s="102">
        <f>IF(D10&gt;0,I10/D10*100,"-")</f>
        <v>96.03239200090664</v>
      </c>
      <c r="K10" s="101">
        <v>86462</v>
      </c>
      <c r="L10" s="102">
        <f>IF(D10&gt;0,K10/D10*100,"-")</f>
        <v>44.540031526565762</v>
      </c>
      <c r="M10" s="101">
        <v>0</v>
      </c>
      <c r="N10" s="102">
        <f>IF(D10&gt;0,M10/D10*100,"-")</f>
        <v>0</v>
      </c>
      <c r="O10" s="123">
        <v>7713</v>
      </c>
      <c r="P10" s="101">
        <f>SUM(Q10:S10)</f>
        <v>92245</v>
      </c>
      <c r="Q10" s="101">
        <v>38325</v>
      </c>
      <c r="R10" s="101">
        <v>53920</v>
      </c>
      <c r="S10" s="101">
        <v>0</v>
      </c>
      <c r="T10" s="102">
        <f>IF(D10&gt;0,P10/D10*100,"-")</f>
        <v>47.519085935648711</v>
      </c>
      <c r="U10" s="101">
        <v>3685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43</v>
      </c>
      <c r="B11" s="100" t="s">
        <v>268</v>
      </c>
      <c r="C11" s="99" t="s">
        <v>269</v>
      </c>
      <c r="D11" s="101">
        <f>+SUM(E11,+I11)</f>
        <v>606618</v>
      </c>
      <c r="E11" s="101">
        <f>+SUM(G11+H11)</f>
        <v>1930</v>
      </c>
      <c r="F11" s="125">
        <f>IF(D11&gt;0,E11/D11*100,"-")</f>
        <v>0.31815739064782123</v>
      </c>
      <c r="G11" s="101">
        <v>1930</v>
      </c>
      <c r="H11" s="101">
        <v>0</v>
      </c>
      <c r="I11" s="101">
        <f>+SUM(K11,+M11,O11+P11)</f>
        <v>604688</v>
      </c>
      <c r="J11" s="102">
        <f>IF(D11&gt;0,I11/D11*100,"-")</f>
        <v>99.681842609352174</v>
      </c>
      <c r="K11" s="101">
        <v>503654</v>
      </c>
      <c r="L11" s="102">
        <f>IF(D11&gt;0,K11/D11*100,"-")</f>
        <v>83.02655048152215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101034</v>
      </c>
      <c r="Q11" s="101">
        <v>52692</v>
      </c>
      <c r="R11" s="101">
        <v>48342</v>
      </c>
      <c r="S11" s="101">
        <v>0</v>
      </c>
      <c r="T11" s="102">
        <f>IF(D11&gt;0,P11/D11*100,"-")</f>
        <v>16.655292127830034</v>
      </c>
      <c r="U11" s="101">
        <v>38408</v>
      </c>
      <c r="V11" s="99"/>
      <c r="W11" s="99" t="s">
        <v>263</v>
      </c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43</v>
      </c>
      <c r="B12" s="100" t="s">
        <v>270</v>
      </c>
      <c r="C12" s="99" t="s">
        <v>271</v>
      </c>
      <c r="D12" s="101">
        <f>+SUM(E12,+I12)</f>
        <v>79495</v>
      </c>
      <c r="E12" s="101">
        <f>+SUM(G12+H12)</f>
        <v>3410</v>
      </c>
      <c r="F12" s="125">
        <f>IF(D12&gt;0,E12/D12*100,"-")</f>
        <v>4.2895779608780424</v>
      </c>
      <c r="G12" s="101">
        <v>3410</v>
      </c>
      <c r="H12" s="101">
        <v>0</v>
      </c>
      <c r="I12" s="101">
        <f>+SUM(K12,+M12,O12+P12)</f>
        <v>76085</v>
      </c>
      <c r="J12" s="102">
        <f>IF(D12&gt;0,I12/D12*100,"-")</f>
        <v>95.710422039121951</v>
      </c>
      <c r="K12" s="101">
        <v>45114</v>
      </c>
      <c r="L12" s="102">
        <f>IF(D12&gt;0,K12/D12*100,"-")</f>
        <v>56.750739040191213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30971</v>
      </c>
      <c r="Q12" s="101">
        <v>8507</v>
      </c>
      <c r="R12" s="101">
        <v>22464</v>
      </c>
      <c r="S12" s="101">
        <v>0</v>
      </c>
      <c r="T12" s="102">
        <f>IF(D12&gt;0,P12/D12*100,"-")</f>
        <v>38.959682998930752</v>
      </c>
      <c r="U12" s="101">
        <v>1715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43</v>
      </c>
      <c r="B13" s="100" t="s">
        <v>272</v>
      </c>
      <c r="C13" s="99" t="s">
        <v>273</v>
      </c>
      <c r="D13" s="101">
        <f>+SUM(E13,+I13)</f>
        <v>60471</v>
      </c>
      <c r="E13" s="101">
        <f>+SUM(G13+H13)</f>
        <v>1798</v>
      </c>
      <c r="F13" s="125">
        <f>IF(D13&gt;0,E13/D13*100,"-")</f>
        <v>2.973326057118288</v>
      </c>
      <c r="G13" s="101">
        <v>1798</v>
      </c>
      <c r="H13" s="101">
        <v>0</v>
      </c>
      <c r="I13" s="101">
        <f>+SUM(K13,+M13,O13+P13)</f>
        <v>58673</v>
      </c>
      <c r="J13" s="102">
        <f>IF(D13&gt;0,I13/D13*100,"-")</f>
        <v>97.026673942881715</v>
      </c>
      <c r="K13" s="101">
        <v>33280</v>
      </c>
      <c r="L13" s="102">
        <f>IF(D13&gt;0,K13/D13*100,"-")</f>
        <v>55.034644705726713</v>
      </c>
      <c r="M13" s="101">
        <v>0</v>
      </c>
      <c r="N13" s="102">
        <f>IF(D13&gt;0,M13/D13*100,"-")</f>
        <v>0</v>
      </c>
      <c r="O13" s="123">
        <v>1785</v>
      </c>
      <c r="P13" s="101">
        <f>SUM(Q13:S13)</f>
        <v>23608</v>
      </c>
      <c r="Q13" s="101">
        <v>6597</v>
      </c>
      <c r="R13" s="101">
        <v>16419</v>
      </c>
      <c r="S13" s="101">
        <v>592</v>
      </c>
      <c r="T13" s="102">
        <f>IF(D13&gt;0,P13/D13*100,"-")</f>
        <v>39.040201088124888</v>
      </c>
      <c r="U13" s="101">
        <v>614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43</v>
      </c>
      <c r="B14" s="100" t="s">
        <v>274</v>
      </c>
      <c r="C14" s="99" t="s">
        <v>275</v>
      </c>
      <c r="D14" s="101">
        <f>+SUM(E14,+I14)</f>
        <v>343867</v>
      </c>
      <c r="E14" s="101">
        <f>+SUM(G14+H14)</f>
        <v>360</v>
      </c>
      <c r="F14" s="125">
        <f>IF(D14&gt;0,E14/D14*100,"-")</f>
        <v>0.10469163950015559</v>
      </c>
      <c r="G14" s="101">
        <v>360</v>
      </c>
      <c r="H14" s="101">
        <v>0</v>
      </c>
      <c r="I14" s="101">
        <f>+SUM(K14,+M14,O14+P14)</f>
        <v>343507</v>
      </c>
      <c r="J14" s="102">
        <f>IF(D14&gt;0,I14/D14*100,"-")</f>
        <v>99.89530836049984</v>
      </c>
      <c r="K14" s="101">
        <v>324082</v>
      </c>
      <c r="L14" s="102">
        <f>IF(D14&gt;0,K14/D14*100,"-")</f>
        <v>94.246321979137278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19425</v>
      </c>
      <c r="Q14" s="101">
        <v>14309</v>
      </c>
      <c r="R14" s="101">
        <v>5116</v>
      </c>
      <c r="S14" s="101">
        <v>0</v>
      </c>
      <c r="T14" s="102">
        <f>IF(D14&gt;0,P14/D14*100,"-")</f>
        <v>5.6489863813625618</v>
      </c>
      <c r="U14" s="101">
        <v>6124</v>
      </c>
      <c r="V14" s="99"/>
      <c r="W14" s="99" t="s">
        <v>263</v>
      </c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43</v>
      </c>
      <c r="B15" s="100" t="s">
        <v>276</v>
      </c>
      <c r="C15" s="99" t="s">
        <v>277</v>
      </c>
      <c r="D15" s="101">
        <f>+SUM(E15,+I15)</f>
        <v>78987</v>
      </c>
      <c r="E15" s="101">
        <f>+SUM(G15+H15)</f>
        <v>2326</v>
      </c>
      <c r="F15" s="125">
        <f>IF(D15&gt;0,E15/D15*100,"-")</f>
        <v>2.9447883828984516</v>
      </c>
      <c r="G15" s="101">
        <v>2326</v>
      </c>
      <c r="H15" s="101">
        <v>0</v>
      </c>
      <c r="I15" s="101">
        <f>+SUM(K15,+M15,O15+P15)</f>
        <v>76661</v>
      </c>
      <c r="J15" s="102">
        <f>IF(D15&gt;0,I15/D15*100,"-")</f>
        <v>97.055211617101548</v>
      </c>
      <c r="K15" s="101">
        <v>53756</v>
      </c>
      <c r="L15" s="102">
        <f>IF(D15&gt;0,K15/D15*100,"-")</f>
        <v>68.05676883537798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22905</v>
      </c>
      <c r="Q15" s="101">
        <v>0</v>
      </c>
      <c r="R15" s="101">
        <v>22905</v>
      </c>
      <c r="S15" s="101">
        <v>0</v>
      </c>
      <c r="T15" s="102">
        <f>IF(D15&gt;0,P15/D15*100,"-")</f>
        <v>28.998442781723575</v>
      </c>
      <c r="U15" s="101">
        <v>1081</v>
      </c>
      <c r="V15" s="99"/>
      <c r="W15" s="99" t="s">
        <v>263</v>
      </c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43</v>
      </c>
      <c r="B16" s="100" t="s">
        <v>278</v>
      </c>
      <c r="C16" s="99" t="s">
        <v>279</v>
      </c>
      <c r="D16" s="101">
        <f>+SUM(E16,+I16)</f>
        <v>112286</v>
      </c>
      <c r="E16" s="101">
        <f>+SUM(G16+H16)</f>
        <v>8125</v>
      </c>
      <c r="F16" s="125">
        <f>IF(D16&gt;0,E16/D16*100,"-")</f>
        <v>7.2359866768786851</v>
      </c>
      <c r="G16" s="101">
        <v>8125</v>
      </c>
      <c r="H16" s="101">
        <v>0</v>
      </c>
      <c r="I16" s="101">
        <f>+SUM(K16,+M16,O16+P16)</f>
        <v>104161</v>
      </c>
      <c r="J16" s="102">
        <f>IF(D16&gt;0,I16/D16*100,"-")</f>
        <v>92.764013323121318</v>
      </c>
      <c r="K16" s="101">
        <v>49560</v>
      </c>
      <c r="L16" s="102">
        <f>IF(D16&gt;0,K16/D16*100,"-")</f>
        <v>44.137292271520941</v>
      </c>
      <c r="M16" s="101">
        <v>0</v>
      </c>
      <c r="N16" s="102">
        <f>IF(D16&gt;0,M16/D16*100,"-")</f>
        <v>0</v>
      </c>
      <c r="O16" s="123">
        <v>9702</v>
      </c>
      <c r="P16" s="101">
        <f>SUM(Q16:S16)</f>
        <v>44899</v>
      </c>
      <c r="Q16" s="101">
        <v>22535</v>
      </c>
      <c r="R16" s="101">
        <v>22364</v>
      </c>
      <c r="S16" s="101">
        <v>0</v>
      </c>
      <c r="T16" s="102">
        <f>IF(D16&gt;0,P16/D16*100,"-")</f>
        <v>39.986285022175515</v>
      </c>
      <c r="U16" s="101">
        <v>2554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43</v>
      </c>
      <c r="B17" s="100" t="s">
        <v>280</v>
      </c>
      <c r="C17" s="99" t="s">
        <v>281</v>
      </c>
      <c r="D17" s="101">
        <f>+SUM(E17,+I17)</f>
        <v>77826</v>
      </c>
      <c r="E17" s="101">
        <f>+SUM(G17+H17)</f>
        <v>3663</v>
      </c>
      <c r="F17" s="125">
        <f>IF(D17&gt;0,E17/D17*100,"-")</f>
        <v>4.7066533035232441</v>
      </c>
      <c r="G17" s="101">
        <v>3663</v>
      </c>
      <c r="H17" s="101">
        <v>0</v>
      </c>
      <c r="I17" s="101">
        <f>+SUM(K17,+M17,O17+P17)</f>
        <v>74163</v>
      </c>
      <c r="J17" s="102">
        <f>IF(D17&gt;0,I17/D17*100,"-")</f>
        <v>95.29334669647676</v>
      </c>
      <c r="K17" s="101">
        <v>41475</v>
      </c>
      <c r="L17" s="102">
        <f>IF(D17&gt;0,K17/D17*100,"-")</f>
        <v>53.291958985429034</v>
      </c>
      <c r="M17" s="101">
        <v>0</v>
      </c>
      <c r="N17" s="102">
        <f>IF(D17&gt;0,M17/D17*100,"-")</f>
        <v>0</v>
      </c>
      <c r="O17" s="123">
        <v>2097</v>
      </c>
      <c r="P17" s="101">
        <f>SUM(Q17:S17)</f>
        <v>30591</v>
      </c>
      <c r="Q17" s="101">
        <v>8720</v>
      </c>
      <c r="R17" s="101">
        <v>21871</v>
      </c>
      <c r="S17" s="101">
        <v>0</v>
      </c>
      <c r="T17" s="102">
        <f>IF(D17&gt;0,P17/D17*100,"-")</f>
        <v>39.306915426721147</v>
      </c>
      <c r="U17" s="101">
        <v>2660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43</v>
      </c>
      <c r="B18" s="100" t="s">
        <v>282</v>
      </c>
      <c r="C18" s="99" t="s">
        <v>283</v>
      </c>
      <c r="D18" s="101">
        <f>+SUM(E18,+I18)</f>
        <v>90306</v>
      </c>
      <c r="E18" s="101">
        <f>+SUM(G18+H18)</f>
        <v>416</v>
      </c>
      <c r="F18" s="125">
        <f>IF(D18&gt;0,E18/D18*100,"-")</f>
        <v>0.4606559918499325</v>
      </c>
      <c r="G18" s="101">
        <v>416</v>
      </c>
      <c r="H18" s="101">
        <v>0</v>
      </c>
      <c r="I18" s="101">
        <f>+SUM(K18,+M18,O18+P18)</f>
        <v>89890</v>
      </c>
      <c r="J18" s="102">
        <f>IF(D18&gt;0,I18/D18*100,"-")</f>
        <v>99.539344008150067</v>
      </c>
      <c r="K18" s="101">
        <v>47171</v>
      </c>
      <c r="L18" s="102">
        <f>IF(D18&gt;0,K18/D18*100,"-")</f>
        <v>52.234624498925875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42719</v>
      </c>
      <c r="Q18" s="101">
        <v>1247</v>
      </c>
      <c r="R18" s="101">
        <v>41472</v>
      </c>
      <c r="S18" s="101">
        <v>0</v>
      </c>
      <c r="T18" s="102">
        <f>IF(D18&gt;0,P18/D18*100,"-")</f>
        <v>47.304719509224192</v>
      </c>
      <c r="U18" s="101">
        <v>2647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43</v>
      </c>
      <c r="B19" s="100" t="s">
        <v>284</v>
      </c>
      <c r="C19" s="99" t="s">
        <v>285</v>
      </c>
      <c r="D19" s="101">
        <f>+SUM(E19,+I19)</f>
        <v>233196</v>
      </c>
      <c r="E19" s="101">
        <f>+SUM(G19+H19)</f>
        <v>1206</v>
      </c>
      <c r="F19" s="125">
        <f>IF(D19&gt;0,E19/D19*100,"-")</f>
        <v>0.51716152935727888</v>
      </c>
      <c r="G19" s="101">
        <v>1206</v>
      </c>
      <c r="H19" s="101">
        <v>0</v>
      </c>
      <c r="I19" s="101">
        <f>+SUM(K19,+M19,O19+P19)</f>
        <v>231990</v>
      </c>
      <c r="J19" s="102">
        <f>IF(D19&gt;0,I19/D19*100,"-")</f>
        <v>99.482838470642719</v>
      </c>
      <c r="K19" s="101">
        <v>202980</v>
      </c>
      <c r="L19" s="102">
        <f>IF(D19&gt;0,K19/D19*100,"-")</f>
        <v>87.042659393814645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29010</v>
      </c>
      <c r="Q19" s="101">
        <v>5343</v>
      </c>
      <c r="R19" s="101">
        <v>23667</v>
      </c>
      <c r="S19" s="101">
        <v>0</v>
      </c>
      <c r="T19" s="102">
        <f>IF(D19&gt;0,P19/D19*100,"-")</f>
        <v>12.440179076828075</v>
      </c>
      <c r="U19" s="101">
        <v>4489</v>
      </c>
      <c r="V19" s="99"/>
      <c r="W19" s="99" t="s">
        <v>263</v>
      </c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43</v>
      </c>
      <c r="B20" s="100" t="s">
        <v>286</v>
      </c>
      <c r="C20" s="99" t="s">
        <v>287</v>
      </c>
      <c r="D20" s="101">
        <f>+SUM(E20,+I20)</f>
        <v>149670</v>
      </c>
      <c r="E20" s="101">
        <f>+SUM(G20+H20)</f>
        <v>291</v>
      </c>
      <c r="F20" s="125">
        <f>IF(D20&gt;0,E20/D20*100,"-")</f>
        <v>0.19442774103026658</v>
      </c>
      <c r="G20" s="101">
        <v>291</v>
      </c>
      <c r="H20" s="101">
        <v>0</v>
      </c>
      <c r="I20" s="101">
        <f>+SUM(K20,+M20,O20+P20)</f>
        <v>149379</v>
      </c>
      <c r="J20" s="102">
        <f>IF(D20&gt;0,I20/D20*100,"-")</f>
        <v>99.805572258969733</v>
      </c>
      <c r="K20" s="101">
        <v>142942</v>
      </c>
      <c r="L20" s="102">
        <f>IF(D20&gt;0,K20/D20*100,"-")</f>
        <v>95.504777176454866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6437</v>
      </c>
      <c r="Q20" s="101">
        <v>4111</v>
      </c>
      <c r="R20" s="101">
        <v>2326</v>
      </c>
      <c r="S20" s="101">
        <v>0</v>
      </c>
      <c r="T20" s="102">
        <f>IF(D20&gt;0,P20/D20*100,"-")</f>
        <v>4.300795082514866</v>
      </c>
      <c r="U20" s="101">
        <v>2723</v>
      </c>
      <c r="V20" s="99"/>
      <c r="W20" s="99" t="s">
        <v>263</v>
      </c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43</v>
      </c>
      <c r="B21" s="100" t="s">
        <v>288</v>
      </c>
      <c r="C21" s="99" t="s">
        <v>289</v>
      </c>
      <c r="D21" s="101">
        <f>+SUM(E21,+I21)</f>
        <v>54071</v>
      </c>
      <c r="E21" s="101">
        <f>+SUM(G21+H21)</f>
        <v>2040</v>
      </c>
      <c r="F21" s="125">
        <f>IF(D21&gt;0,E21/D21*100,"-")</f>
        <v>3.7728172218009655</v>
      </c>
      <c r="G21" s="101">
        <v>2040</v>
      </c>
      <c r="H21" s="101">
        <v>0</v>
      </c>
      <c r="I21" s="101">
        <f>+SUM(K21,+M21,O21+P21)</f>
        <v>52031</v>
      </c>
      <c r="J21" s="102">
        <f>IF(D21&gt;0,I21/D21*100,"-")</f>
        <v>96.227182778199037</v>
      </c>
      <c r="K21" s="101">
        <v>17992</v>
      </c>
      <c r="L21" s="102">
        <f>IF(D21&gt;0,K21/D21*100,"-")</f>
        <v>33.274768360119097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34039</v>
      </c>
      <c r="Q21" s="101">
        <v>5600</v>
      </c>
      <c r="R21" s="101">
        <v>28439</v>
      </c>
      <c r="S21" s="101">
        <v>0</v>
      </c>
      <c r="T21" s="102">
        <f>IF(D21&gt;0,P21/D21*100,"-")</f>
        <v>62.952414418079925</v>
      </c>
      <c r="U21" s="101">
        <v>1850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43</v>
      </c>
      <c r="B22" s="100" t="s">
        <v>290</v>
      </c>
      <c r="C22" s="99" t="s">
        <v>291</v>
      </c>
      <c r="D22" s="101">
        <f>+SUM(E22,+I22)</f>
        <v>117578</v>
      </c>
      <c r="E22" s="101">
        <f>+SUM(G22+H22)</f>
        <v>820</v>
      </c>
      <c r="F22" s="125">
        <f>IF(D22&gt;0,E22/D22*100,"-")</f>
        <v>0.69740937930565239</v>
      </c>
      <c r="G22" s="101">
        <v>820</v>
      </c>
      <c r="H22" s="101">
        <v>0</v>
      </c>
      <c r="I22" s="101">
        <f>+SUM(K22,+M22,O22+P22)</f>
        <v>116758</v>
      </c>
      <c r="J22" s="102">
        <f>IF(D22&gt;0,I22/D22*100,"-")</f>
        <v>99.302590620694346</v>
      </c>
      <c r="K22" s="101">
        <v>87249</v>
      </c>
      <c r="L22" s="102">
        <f>IF(D22&gt;0,K22/D22*100,"-")</f>
        <v>74.205208457364463</v>
      </c>
      <c r="M22" s="101">
        <v>0</v>
      </c>
      <c r="N22" s="102">
        <f>IF(D22&gt;0,M22/D22*100,"-")</f>
        <v>0</v>
      </c>
      <c r="O22" s="123">
        <v>2476</v>
      </c>
      <c r="P22" s="101">
        <f>SUM(Q22:S22)</f>
        <v>27033</v>
      </c>
      <c r="Q22" s="101">
        <v>14241</v>
      </c>
      <c r="R22" s="101">
        <v>12792</v>
      </c>
      <c r="S22" s="101">
        <v>0</v>
      </c>
      <c r="T22" s="102">
        <f>IF(D22&gt;0,P22/D22*100,"-")</f>
        <v>22.991546037524028</v>
      </c>
      <c r="U22" s="101">
        <v>1805</v>
      </c>
      <c r="V22" s="99"/>
      <c r="W22" s="99" t="s">
        <v>263</v>
      </c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43</v>
      </c>
      <c r="B23" s="100" t="s">
        <v>292</v>
      </c>
      <c r="C23" s="99" t="s">
        <v>293</v>
      </c>
      <c r="D23" s="101">
        <f>+SUM(E23,+I23)</f>
        <v>142435</v>
      </c>
      <c r="E23" s="101">
        <f>+SUM(G23+H23)</f>
        <v>5514</v>
      </c>
      <c r="F23" s="125">
        <f>IF(D23&gt;0,E23/D23*100,"-")</f>
        <v>3.8712395127602064</v>
      </c>
      <c r="G23" s="101">
        <v>5514</v>
      </c>
      <c r="H23" s="101">
        <v>0</v>
      </c>
      <c r="I23" s="101">
        <f>+SUM(K23,+M23,O23+P23)</f>
        <v>136921</v>
      </c>
      <c r="J23" s="102">
        <f>IF(D23&gt;0,I23/D23*100,"-")</f>
        <v>96.128760487239788</v>
      </c>
      <c r="K23" s="101">
        <v>75034</v>
      </c>
      <c r="L23" s="102">
        <f>IF(D23&gt;0,K23/D23*100,"-")</f>
        <v>52.679467827430059</v>
      </c>
      <c r="M23" s="101">
        <v>0</v>
      </c>
      <c r="N23" s="102">
        <f>IF(D23&gt;0,M23/D23*100,"-")</f>
        <v>0</v>
      </c>
      <c r="O23" s="123">
        <v>19581</v>
      </c>
      <c r="P23" s="101">
        <f>SUM(Q23:S23)</f>
        <v>42306</v>
      </c>
      <c r="Q23" s="101">
        <v>7053</v>
      </c>
      <c r="R23" s="101">
        <v>35253</v>
      </c>
      <c r="S23" s="101">
        <v>0</v>
      </c>
      <c r="T23" s="102">
        <f>IF(D23&gt;0,P23/D23*100,"-")</f>
        <v>29.701969319338644</v>
      </c>
      <c r="U23" s="101">
        <v>3154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43</v>
      </c>
      <c r="B24" s="100" t="s">
        <v>294</v>
      </c>
      <c r="C24" s="99" t="s">
        <v>295</v>
      </c>
      <c r="D24" s="101">
        <f>+SUM(E24,+I24)</f>
        <v>230245</v>
      </c>
      <c r="E24" s="101">
        <f>+SUM(G24+H24)</f>
        <v>660</v>
      </c>
      <c r="F24" s="125">
        <f>IF(D24&gt;0,E24/D24*100,"-")</f>
        <v>0.28665117592130124</v>
      </c>
      <c r="G24" s="101">
        <v>660</v>
      </c>
      <c r="H24" s="101">
        <v>0</v>
      </c>
      <c r="I24" s="101">
        <f>+SUM(K24,+M24,O24+P24)</f>
        <v>229585</v>
      </c>
      <c r="J24" s="102">
        <f>IF(D24&gt;0,I24/D24*100,"-")</f>
        <v>99.713348824078693</v>
      </c>
      <c r="K24" s="101">
        <v>193202</v>
      </c>
      <c r="L24" s="102">
        <f>IF(D24&gt;0,K24/D24*100,"-")</f>
        <v>83.911485591435209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36383</v>
      </c>
      <c r="Q24" s="101">
        <v>22921</v>
      </c>
      <c r="R24" s="101">
        <v>13462</v>
      </c>
      <c r="S24" s="101">
        <v>0</v>
      </c>
      <c r="T24" s="102">
        <f>IF(D24&gt;0,P24/D24*100,"-")</f>
        <v>15.801863232643488</v>
      </c>
      <c r="U24" s="101">
        <v>4072</v>
      </c>
      <c r="V24" s="99"/>
      <c r="W24" s="99" t="s">
        <v>263</v>
      </c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43</v>
      </c>
      <c r="B25" s="100" t="s">
        <v>296</v>
      </c>
      <c r="C25" s="99" t="s">
        <v>297</v>
      </c>
      <c r="D25" s="101">
        <f>+SUM(E25,+I25)</f>
        <v>250816</v>
      </c>
      <c r="E25" s="101">
        <f>+SUM(G25+H25)</f>
        <v>891</v>
      </c>
      <c r="F25" s="125">
        <f>IF(D25&gt;0,E25/D25*100,"-")</f>
        <v>0.35524049502424088</v>
      </c>
      <c r="G25" s="101">
        <v>891</v>
      </c>
      <c r="H25" s="101">
        <v>0</v>
      </c>
      <c r="I25" s="101">
        <f>+SUM(K25,+M25,O25+P25)</f>
        <v>249925</v>
      </c>
      <c r="J25" s="102">
        <f>IF(D25&gt;0,I25/D25*100,"-")</f>
        <v>99.644759504975752</v>
      </c>
      <c r="K25" s="101">
        <v>232232</v>
      </c>
      <c r="L25" s="102">
        <f>IF(D25&gt;0,K25/D25*100,"-")</f>
        <v>92.590584332737947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17693</v>
      </c>
      <c r="Q25" s="101">
        <v>14553</v>
      </c>
      <c r="R25" s="101">
        <v>3140</v>
      </c>
      <c r="S25" s="101">
        <v>0</v>
      </c>
      <c r="T25" s="102">
        <f>IF(D25&gt;0,P25/D25*100,"-")</f>
        <v>7.0541751722378159</v>
      </c>
      <c r="U25" s="101">
        <v>7994</v>
      </c>
      <c r="V25" s="99"/>
      <c r="W25" s="99" t="s">
        <v>263</v>
      </c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43</v>
      </c>
      <c r="B26" s="100" t="s">
        <v>298</v>
      </c>
      <c r="C26" s="99" t="s">
        <v>299</v>
      </c>
      <c r="D26" s="101">
        <f>+SUM(E26,+I26)</f>
        <v>345472</v>
      </c>
      <c r="E26" s="101">
        <f>+SUM(G26+H26)</f>
        <v>1954</v>
      </c>
      <c r="F26" s="125">
        <f>IF(D26&gt;0,E26/D26*100,"-")</f>
        <v>0.56560300111152284</v>
      </c>
      <c r="G26" s="101">
        <v>1954</v>
      </c>
      <c r="H26" s="101">
        <v>0</v>
      </c>
      <c r="I26" s="101">
        <f>+SUM(K26,+M26,O26+P26)</f>
        <v>343518</v>
      </c>
      <c r="J26" s="102">
        <f>IF(D26&gt;0,I26/D26*100,"-")</f>
        <v>99.434396998888474</v>
      </c>
      <c r="K26" s="101">
        <v>280862</v>
      </c>
      <c r="L26" s="102">
        <f>IF(D26&gt;0,K26/D26*100,"-")</f>
        <v>81.298050203779184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62656</v>
      </c>
      <c r="Q26" s="101">
        <v>38997</v>
      </c>
      <c r="R26" s="101">
        <v>23659</v>
      </c>
      <c r="S26" s="101">
        <v>0</v>
      </c>
      <c r="T26" s="102">
        <f>IF(D26&gt;0,P26/D26*100,"-")</f>
        <v>18.136346795109301</v>
      </c>
      <c r="U26" s="101">
        <v>7225</v>
      </c>
      <c r="V26" s="99"/>
      <c r="W26" s="99" t="s">
        <v>263</v>
      </c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43</v>
      </c>
      <c r="B27" s="100" t="s">
        <v>300</v>
      </c>
      <c r="C27" s="99" t="s">
        <v>301</v>
      </c>
      <c r="D27" s="101">
        <f>+SUM(E27,+I27)</f>
        <v>75603</v>
      </c>
      <c r="E27" s="101">
        <f>+SUM(G27+H27)</f>
        <v>156</v>
      </c>
      <c r="F27" s="125">
        <f>IF(D27&gt;0,E27/D27*100,"-")</f>
        <v>0.20634101821356293</v>
      </c>
      <c r="G27" s="101">
        <v>156</v>
      </c>
      <c r="H27" s="101">
        <v>0</v>
      </c>
      <c r="I27" s="101">
        <f>+SUM(K27,+M27,O27+P27)</f>
        <v>75447</v>
      </c>
      <c r="J27" s="102">
        <f>IF(D27&gt;0,I27/D27*100,"-")</f>
        <v>99.793658981786436</v>
      </c>
      <c r="K27" s="101">
        <v>72810</v>
      </c>
      <c r="L27" s="102">
        <f>IF(D27&gt;0,K27/D27*100,"-")</f>
        <v>96.305702154676396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2637</v>
      </c>
      <c r="Q27" s="101">
        <v>1980</v>
      </c>
      <c r="R27" s="101">
        <v>657</v>
      </c>
      <c r="S27" s="101">
        <v>0</v>
      </c>
      <c r="T27" s="102">
        <f>IF(D27&gt;0,P27/D27*100,"-")</f>
        <v>3.4879568271100352</v>
      </c>
      <c r="U27" s="101">
        <v>7489</v>
      </c>
      <c r="V27" s="99"/>
      <c r="W27" s="99" t="s">
        <v>263</v>
      </c>
      <c r="X27" s="99"/>
      <c r="Y27" s="99"/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43</v>
      </c>
      <c r="B28" s="100" t="s">
        <v>302</v>
      </c>
      <c r="C28" s="99" t="s">
        <v>303</v>
      </c>
      <c r="D28" s="101">
        <f>+SUM(E28,+I28)</f>
        <v>141213</v>
      </c>
      <c r="E28" s="101">
        <f>+SUM(G28+H28)</f>
        <v>168</v>
      </c>
      <c r="F28" s="125">
        <f>IF(D28&gt;0,E28/D28*100,"-")</f>
        <v>0.11896921671517495</v>
      </c>
      <c r="G28" s="101">
        <v>168</v>
      </c>
      <c r="H28" s="101">
        <v>0</v>
      </c>
      <c r="I28" s="101">
        <f>+SUM(K28,+M28,O28+P28)</f>
        <v>141045</v>
      </c>
      <c r="J28" s="102">
        <f>IF(D28&gt;0,I28/D28*100,"-")</f>
        <v>99.881030783284828</v>
      </c>
      <c r="K28" s="101">
        <v>131422</v>
      </c>
      <c r="L28" s="102">
        <f>IF(D28&gt;0,K28/D28*100,"-")</f>
        <v>93.066502375843584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9623</v>
      </c>
      <c r="Q28" s="101">
        <v>1892</v>
      </c>
      <c r="R28" s="101">
        <v>7731</v>
      </c>
      <c r="S28" s="101">
        <v>0</v>
      </c>
      <c r="T28" s="102">
        <f>IF(D28&gt;0,P28/D28*100,"-")</f>
        <v>6.8145284074412409</v>
      </c>
      <c r="U28" s="101">
        <v>7382</v>
      </c>
      <c r="V28" s="99"/>
      <c r="W28" s="99" t="s">
        <v>263</v>
      </c>
      <c r="X28" s="99"/>
      <c r="Y28" s="99"/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43</v>
      </c>
      <c r="B29" s="100" t="s">
        <v>304</v>
      </c>
      <c r="C29" s="99" t="s">
        <v>305</v>
      </c>
      <c r="D29" s="101">
        <f>+SUM(E29,+I29)</f>
        <v>146419</v>
      </c>
      <c r="E29" s="101">
        <f>+SUM(G29+H29)</f>
        <v>503</v>
      </c>
      <c r="F29" s="125">
        <f>IF(D29&gt;0,E29/D29*100,"-")</f>
        <v>0.3435346505576462</v>
      </c>
      <c r="G29" s="101">
        <v>503</v>
      </c>
      <c r="H29" s="101">
        <v>0</v>
      </c>
      <c r="I29" s="101">
        <f>+SUM(K29,+M29,O29+P29)</f>
        <v>145916</v>
      </c>
      <c r="J29" s="102">
        <f>IF(D29&gt;0,I29/D29*100,"-")</f>
        <v>99.656465349442357</v>
      </c>
      <c r="K29" s="101">
        <v>128177</v>
      </c>
      <c r="L29" s="102">
        <f>IF(D29&gt;0,K29/D29*100,"-")</f>
        <v>87.541234402639006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17739</v>
      </c>
      <c r="Q29" s="101">
        <v>5549</v>
      </c>
      <c r="R29" s="101">
        <v>12190</v>
      </c>
      <c r="S29" s="101">
        <v>0</v>
      </c>
      <c r="T29" s="102">
        <f>IF(D29&gt;0,P29/D29*100,"-")</f>
        <v>12.115230946803351</v>
      </c>
      <c r="U29" s="101">
        <v>2276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43</v>
      </c>
      <c r="B30" s="100" t="s">
        <v>306</v>
      </c>
      <c r="C30" s="99" t="s">
        <v>307</v>
      </c>
      <c r="D30" s="101">
        <f>+SUM(E30,+I30)</f>
        <v>143757</v>
      </c>
      <c r="E30" s="101">
        <f>+SUM(G30+H30)</f>
        <v>173</v>
      </c>
      <c r="F30" s="125">
        <f>IF(D30&gt;0,E30/D30*100,"-")</f>
        <v>0.12034196595644038</v>
      </c>
      <c r="G30" s="101">
        <v>173</v>
      </c>
      <c r="H30" s="101">
        <v>0</v>
      </c>
      <c r="I30" s="101">
        <f>+SUM(K30,+M30,O30+P30)</f>
        <v>143584</v>
      </c>
      <c r="J30" s="102">
        <f>IF(D30&gt;0,I30/D30*100,"-")</f>
        <v>99.879658034043558</v>
      </c>
      <c r="K30" s="101">
        <v>139620</v>
      </c>
      <c r="L30" s="102">
        <f>IF(D30&gt;0,K30/D30*100,"-")</f>
        <v>97.122227091550329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3964</v>
      </c>
      <c r="Q30" s="101">
        <v>2656</v>
      </c>
      <c r="R30" s="101">
        <v>1308</v>
      </c>
      <c r="S30" s="101">
        <v>0</v>
      </c>
      <c r="T30" s="102">
        <f>IF(D30&gt;0,P30/D30*100,"-")</f>
        <v>2.7574309424932353</v>
      </c>
      <c r="U30" s="101">
        <v>4036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43</v>
      </c>
      <c r="B31" s="100" t="s">
        <v>308</v>
      </c>
      <c r="C31" s="99" t="s">
        <v>309</v>
      </c>
      <c r="D31" s="101">
        <f>+SUM(E31,+I31)</f>
        <v>76712</v>
      </c>
      <c r="E31" s="101">
        <f>+SUM(G31+H31)</f>
        <v>126</v>
      </c>
      <c r="F31" s="125">
        <f>IF(D31&gt;0,E31/D31*100,"-")</f>
        <v>0.16425070393158828</v>
      </c>
      <c r="G31" s="101">
        <v>126</v>
      </c>
      <c r="H31" s="101">
        <v>0</v>
      </c>
      <c r="I31" s="101">
        <f>+SUM(K31,+M31,O31+P31)</f>
        <v>76586</v>
      </c>
      <c r="J31" s="102">
        <f>IF(D31&gt;0,I31/D31*100,"-")</f>
        <v>99.835749296068414</v>
      </c>
      <c r="K31" s="101">
        <v>75623</v>
      </c>
      <c r="L31" s="102">
        <f>IF(D31&gt;0,K31/D31*100,"-")</f>
        <v>98.580404630305566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963</v>
      </c>
      <c r="Q31" s="101">
        <v>848</v>
      </c>
      <c r="R31" s="101">
        <v>115</v>
      </c>
      <c r="S31" s="101">
        <v>0</v>
      </c>
      <c r="T31" s="102">
        <f>IF(D31&gt;0,P31/D31*100,"-")</f>
        <v>1.2553446657628533</v>
      </c>
      <c r="U31" s="101">
        <v>1945</v>
      </c>
      <c r="V31" s="99"/>
      <c r="W31" s="99"/>
      <c r="X31" s="99"/>
      <c r="Y31" s="99" t="s">
        <v>263</v>
      </c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43</v>
      </c>
      <c r="B32" s="100" t="s">
        <v>310</v>
      </c>
      <c r="C32" s="99" t="s">
        <v>311</v>
      </c>
      <c r="D32" s="101">
        <f>+SUM(E32,+I32)</f>
        <v>83930</v>
      </c>
      <c r="E32" s="101">
        <f>+SUM(G32+H32)</f>
        <v>90</v>
      </c>
      <c r="F32" s="125">
        <f>IF(D32&gt;0,E32/D32*100,"-")</f>
        <v>0.10723221732396045</v>
      </c>
      <c r="G32" s="101">
        <v>90</v>
      </c>
      <c r="H32" s="101">
        <v>0</v>
      </c>
      <c r="I32" s="101">
        <f>+SUM(K32,+M32,O32+P32)</f>
        <v>83840</v>
      </c>
      <c r="J32" s="102">
        <f>IF(D32&gt;0,I32/D32*100,"-")</f>
        <v>99.892767782676046</v>
      </c>
      <c r="K32" s="101">
        <v>81499</v>
      </c>
      <c r="L32" s="102">
        <f>IF(D32&gt;0,K32/D32*100,"-")</f>
        <v>97.10353866317169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2341</v>
      </c>
      <c r="Q32" s="101">
        <v>695</v>
      </c>
      <c r="R32" s="101">
        <v>1646</v>
      </c>
      <c r="S32" s="101">
        <v>0</v>
      </c>
      <c r="T32" s="102">
        <f>IF(D32&gt;0,P32/D32*100,"-")</f>
        <v>2.7892291195043488</v>
      </c>
      <c r="U32" s="101">
        <v>2277</v>
      </c>
      <c r="V32" s="99"/>
      <c r="W32" s="99"/>
      <c r="X32" s="99"/>
      <c r="Y32" s="99" t="s">
        <v>263</v>
      </c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43</v>
      </c>
      <c r="B33" s="100" t="s">
        <v>312</v>
      </c>
      <c r="C33" s="99" t="s">
        <v>313</v>
      </c>
      <c r="D33" s="101">
        <f>+SUM(E33,+I33)</f>
        <v>166218</v>
      </c>
      <c r="E33" s="101">
        <f>+SUM(G33+H33)</f>
        <v>89</v>
      </c>
      <c r="F33" s="125">
        <f>IF(D33&gt;0,E33/D33*100,"-")</f>
        <v>5.3544140827106575E-2</v>
      </c>
      <c r="G33" s="101">
        <v>89</v>
      </c>
      <c r="H33" s="101">
        <v>0</v>
      </c>
      <c r="I33" s="101">
        <f>+SUM(K33,+M33,O33+P33)</f>
        <v>166129</v>
      </c>
      <c r="J33" s="102">
        <f>IF(D33&gt;0,I33/D33*100,"-")</f>
        <v>99.946455859172886</v>
      </c>
      <c r="K33" s="101">
        <v>159102</v>
      </c>
      <c r="L33" s="102">
        <f>IF(D33&gt;0,K33/D33*100,"-")</f>
        <v>95.718875212070898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7027</v>
      </c>
      <c r="Q33" s="101">
        <v>5203</v>
      </c>
      <c r="R33" s="101">
        <v>1824</v>
      </c>
      <c r="S33" s="101">
        <v>0</v>
      </c>
      <c r="T33" s="102">
        <f>IF(D33&gt;0,P33/D33*100,"-")</f>
        <v>4.2275806471019983</v>
      </c>
      <c r="U33" s="101">
        <v>3656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43</v>
      </c>
      <c r="B34" s="100" t="s">
        <v>314</v>
      </c>
      <c r="C34" s="99" t="s">
        <v>315</v>
      </c>
      <c r="D34" s="101">
        <f>+SUM(E34,+I34)</f>
        <v>74922</v>
      </c>
      <c r="E34" s="101">
        <f>+SUM(G34+H34)</f>
        <v>443</v>
      </c>
      <c r="F34" s="125">
        <f>IF(D34&gt;0,E34/D34*100,"-")</f>
        <v>0.591281599530178</v>
      </c>
      <c r="G34" s="101">
        <v>443</v>
      </c>
      <c r="H34" s="101">
        <v>0</v>
      </c>
      <c r="I34" s="101">
        <f>+SUM(K34,+M34,O34+P34)</f>
        <v>74479</v>
      </c>
      <c r="J34" s="102">
        <f>IF(D34&gt;0,I34/D34*100,"-")</f>
        <v>99.408718400469823</v>
      </c>
      <c r="K34" s="101">
        <v>57516</v>
      </c>
      <c r="L34" s="102">
        <f>IF(D34&gt;0,K34/D34*100,"-")</f>
        <v>76.767838552094176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16963</v>
      </c>
      <c r="Q34" s="101">
        <v>1029</v>
      </c>
      <c r="R34" s="101">
        <v>15934</v>
      </c>
      <c r="S34" s="101">
        <v>0</v>
      </c>
      <c r="T34" s="102">
        <f>IF(D34&gt;0,P34/D34*100,"-")</f>
        <v>22.640879848375643</v>
      </c>
      <c r="U34" s="101">
        <v>925</v>
      </c>
      <c r="V34" s="99"/>
      <c r="W34" s="99" t="s">
        <v>263</v>
      </c>
      <c r="X34" s="99"/>
      <c r="Y34" s="99"/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43</v>
      </c>
      <c r="B35" s="100" t="s">
        <v>316</v>
      </c>
      <c r="C35" s="99" t="s">
        <v>317</v>
      </c>
      <c r="D35" s="101">
        <f>+SUM(E35,+I35)</f>
        <v>151905</v>
      </c>
      <c r="E35" s="101">
        <f>+SUM(G35+H35)</f>
        <v>1091</v>
      </c>
      <c r="F35" s="125">
        <f>IF(D35&gt;0,E35/D35*100,"-")</f>
        <v>0.71821204041999931</v>
      </c>
      <c r="G35" s="101">
        <v>1091</v>
      </c>
      <c r="H35" s="101">
        <v>0</v>
      </c>
      <c r="I35" s="101">
        <f>+SUM(K35,+M35,O35+P35)</f>
        <v>150814</v>
      </c>
      <c r="J35" s="102">
        <f>IF(D35&gt;0,I35/D35*100,"-")</f>
        <v>99.281787959580001</v>
      </c>
      <c r="K35" s="101">
        <v>99273</v>
      </c>
      <c r="L35" s="102">
        <f>IF(D35&gt;0,K35/D35*100,"-")</f>
        <v>65.352029228794322</v>
      </c>
      <c r="M35" s="101">
        <v>0</v>
      </c>
      <c r="N35" s="102">
        <f>IF(D35&gt;0,M35/D35*100,"-")</f>
        <v>0</v>
      </c>
      <c r="O35" s="123">
        <v>9057</v>
      </c>
      <c r="P35" s="101">
        <f>SUM(Q35:S35)</f>
        <v>42484</v>
      </c>
      <c r="Q35" s="101">
        <v>19239</v>
      </c>
      <c r="R35" s="101">
        <v>23245</v>
      </c>
      <c r="S35" s="101">
        <v>0</v>
      </c>
      <c r="T35" s="102">
        <f>IF(D35&gt;0,P35/D35*100,"-")</f>
        <v>27.967479674796746</v>
      </c>
      <c r="U35" s="101">
        <v>3265</v>
      </c>
      <c r="V35" s="99"/>
      <c r="W35" s="99" t="s">
        <v>263</v>
      </c>
      <c r="X35" s="99"/>
      <c r="Y35" s="99"/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43</v>
      </c>
      <c r="B36" s="100" t="s">
        <v>318</v>
      </c>
      <c r="C36" s="99" t="s">
        <v>319</v>
      </c>
      <c r="D36" s="101">
        <f>+SUM(E36,+I36)</f>
        <v>65817</v>
      </c>
      <c r="E36" s="101">
        <f>+SUM(G36+H36)</f>
        <v>210</v>
      </c>
      <c r="F36" s="125">
        <f>IF(D36&gt;0,E36/D36*100,"-")</f>
        <v>0.31906650257532249</v>
      </c>
      <c r="G36" s="101">
        <v>210</v>
      </c>
      <c r="H36" s="101">
        <v>0</v>
      </c>
      <c r="I36" s="101">
        <f>+SUM(K36,+M36,O36+P36)</f>
        <v>65607</v>
      </c>
      <c r="J36" s="102">
        <f>IF(D36&gt;0,I36/D36*100,"-")</f>
        <v>99.680933497424675</v>
      </c>
      <c r="K36" s="101">
        <v>53480</v>
      </c>
      <c r="L36" s="102">
        <f>IF(D36&gt;0,K36/D36*100,"-")</f>
        <v>81.25560265584879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12127</v>
      </c>
      <c r="Q36" s="101">
        <v>7460</v>
      </c>
      <c r="R36" s="101">
        <v>4667</v>
      </c>
      <c r="S36" s="101">
        <v>0</v>
      </c>
      <c r="T36" s="102">
        <f>IF(D36&gt;0,P36/D36*100,"-")</f>
        <v>18.425330841575885</v>
      </c>
      <c r="U36" s="101">
        <v>626</v>
      </c>
      <c r="V36" s="99"/>
      <c r="W36" s="99" t="s">
        <v>263</v>
      </c>
      <c r="X36" s="99"/>
      <c r="Y36" s="99"/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43</v>
      </c>
      <c r="B37" s="100" t="s">
        <v>320</v>
      </c>
      <c r="C37" s="99" t="s">
        <v>321</v>
      </c>
      <c r="D37" s="101">
        <f>+SUM(E37,+I37)</f>
        <v>92180</v>
      </c>
      <c r="E37" s="101">
        <f>+SUM(G37+H37)</f>
        <v>676</v>
      </c>
      <c r="F37" s="125">
        <f>IF(D37&gt;0,E37/D37*100,"-")</f>
        <v>0.73334779778693859</v>
      </c>
      <c r="G37" s="101">
        <v>676</v>
      </c>
      <c r="H37" s="101">
        <v>0</v>
      </c>
      <c r="I37" s="101">
        <f>+SUM(K37,+M37,O37+P37)</f>
        <v>91504</v>
      </c>
      <c r="J37" s="102">
        <f>IF(D37&gt;0,I37/D37*100,"-")</f>
        <v>99.266652202213052</v>
      </c>
      <c r="K37" s="101">
        <v>66940</v>
      </c>
      <c r="L37" s="102">
        <f>IF(D37&gt;0,K37/D37*100,"-")</f>
        <v>72.618789325233237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24564</v>
      </c>
      <c r="Q37" s="101">
        <v>9243</v>
      </c>
      <c r="R37" s="101">
        <v>15321</v>
      </c>
      <c r="S37" s="101">
        <v>0</v>
      </c>
      <c r="T37" s="102">
        <f>IF(D37&gt;0,P37/D37*100,"-")</f>
        <v>26.647862876979822</v>
      </c>
      <c r="U37" s="101">
        <v>3821</v>
      </c>
      <c r="V37" s="99"/>
      <c r="W37" s="99" t="s">
        <v>263</v>
      </c>
      <c r="X37" s="99"/>
      <c r="Y37" s="99"/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43</v>
      </c>
      <c r="B38" s="100" t="s">
        <v>322</v>
      </c>
      <c r="C38" s="99" t="s">
        <v>323</v>
      </c>
      <c r="D38" s="101">
        <f>+SUM(E38,+I38)</f>
        <v>112382</v>
      </c>
      <c r="E38" s="101">
        <f>+SUM(G38+H38)</f>
        <v>236</v>
      </c>
      <c r="F38" s="125">
        <f>IF(D38&gt;0,E38/D38*100,"-")</f>
        <v>0.20999804239113024</v>
      </c>
      <c r="G38" s="101">
        <v>236</v>
      </c>
      <c r="H38" s="101">
        <v>0</v>
      </c>
      <c r="I38" s="101">
        <f>+SUM(K38,+M38,O38+P38)</f>
        <v>112146</v>
      </c>
      <c r="J38" s="102">
        <f>IF(D38&gt;0,I38/D38*100,"-")</f>
        <v>99.790001957608865</v>
      </c>
      <c r="K38" s="101">
        <v>110921</v>
      </c>
      <c r="L38" s="102">
        <f>IF(D38&gt;0,K38/D38*100,"-")</f>
        <v>98.699969746044729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1225</v>
      </c>
      <c r="Q38" s="101">
        <v>781</v>
      </c>
      <c r="R38" s="101">
        <v>444</v>
      </c>
      <c r="S38" s="101">
        <v>0</v>
      </c>
      <c r="T38" s="102">
        <f>IF(D38&gt;0,P38/D38*100,"-")</f>
        <v>1.0900322115641297</v>
      </c>
      <c r="U38" s="101">
        <v>2715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43</v>
      </c>
      <c r="B39" s="100" t="s">
        <v>324</v>
      </c>
      <c r="C39" s="99" t="s">
        <v>325</v>
      </c>
      <c r="D39" s="101">
        <f>+SUM(E39,+I39)</f>
        <v>142807</v>
      </c>
      <c r="E39" s="101">
        <f>+SUM(G39+H39)</f>
        <v>2267</v>
      </c>
      <c r="F39" s="125">
        <f>IF(D39&gt;0,E39/D39*100,"-")</f>
        <v>1.5874571974763143</v>
      </c>
      <c r="G39" s="101">
        <v>2267</v>
      </c>
      <c r="H39" s="101">
        <v>0</v>
      </c>
      <c r="I39" s="101">
        <f>+SUM(K39,+M39,O39+P39)</f>
        <v>140540</v>
      </c>
      <c r="J39" s="102">
        <f>IF(D39&gt;0,I39/D39*100,"-")</f>
        <v>98.412542802523689</v>
      </c>
      <c r="K39" s="101">
        <v>108509</v>
      </c>
      <c r="L39" s="102">
        <f>IF(D39&gt;0,K39/D39*100,"-")</f>
        <v>75.982970022477886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32031</v>
      </c>
      <c r="Q39" s="101">
        <v>22447</v>
      </c>
      <c r="R39" s="101">
        <v>9584</v>
      </c>
      <c r="S39" s="101">
        <v>0</v>
      </c>
      <c r="T39" s="102">
        <f>IF(D39&gt;0,P39/D39*100,"-")</f>
        <v>22.429572780045795</v>
      </c>
      <c r="U39" s="101">
        <v>6848</v>
      </c>
      <c r="V39" s="99"/>
      <c r="W39" s="99" t="s">
        <v>263</v>
      </c>
      <c r="X39" s="99"/>
      <c r="Y39" s="99"/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43</v>
      </c>
      <c r="B40" s="100" t="s">
        <v>326</v>
      </c>
      <c r="C40" s="99" t="s">
        <v>327</v>
      </c>
      <c r="D40" s="101">
        <f>+SUM(E40,+I40)</f>
        <v>61668</v>
      </c>
      <c r="E40" s="101">
        <f>+SUM(G40+H40)</f>
        <v>4498</v>
      </c>
      <c r="F40" s="125">
        <f>IF(D40&gt;0,E40/D40*100,"-")</f>
        <v>7.293896348187066</v>
      </c>
      <c r="G40" s="101">
        <v>4498</v>
      </c>
      <c r="H40" s="101">
        <v>0</v>
      </c>
      <c r="I40" s="101">
        <f>+SUM(K40,+M40,O40+P40)</f>
        <v>57170</v>
      </c>
      <c r="J40" s="102">
        <f>IF(D40&gt;0,I40/D40*100,"-")</f>
        <v>92.706103651812938</v>
      </c>
      <c r="K40" s="101">
        <v>42603</v>
      </c>
      <c r="L40" s="102">
        <f>IF(D40&gt;0,K40/D40*100,"-")</f>
        <v>69.084452228059931</v>
      </c>
      <c r="M40" s="101">
        <v>0</v>
      </c>
      <c r="N40" s="102">
        <f>IF(D40&gt;0,M40/D40*100,"-")</f>
        <v>0</v>
      </c>
      <c r="O40" s="123">
        <v>2768</v>
      </c>
      <c r="P40" s="101">
        <f>SUM(Q40:S40)</f>
        <v>11799</v>
      </c>
      <c r="Q40" s="101">
        <v>7129</v>
      </c>
      <c r="R40" s="101">
        <v>4670</v>
      </c>
      <c r="S40" s="101">
        <v>0</v>
      </c>
      <c r="T40" s="102">
        <f>IF(D40&gt;0,P40/D40*100,"-")</f>
        <v>19.133099824868651</v>
      </c>
      <c r="U40" s="101">
        <v>674</v>
      </c>
      <c r="V40" s="99"/>
      <c r="W40" s="99" t="s">
        <v>263</v>
      </c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43</v>
      </c>
      <c r="B41" s="100" t="s">
        <v>328</v>
      </c>
      <c r="C41" s="99" t="s">
        <v>329</v>
      </c>
      <c r="D41" s="101">
        <f>+SUM(E41,+I41)</f>
        <v>100110</v>
      </c>
      <c r="E41" s="101">
        <f>+SUM(G41+H41)</f>
        <v>608</v>
      </c>
      <c r="F41" s="125">
        <f>IF(D41&gt;0,E41/D41*100,"-")</f>
        <v>0.60733193487164128</v>
      </c>
      <c r="G41" s="101">
        <v>608</v>
      </c>
      <c r="H41" s="101">
        <v>0</v>
      </c>
      <c r="I41" s="101">
        <f>+SUM(K41,+M41,O41+P41)</f>
        <v>99502</v>
      </c>
      <c r="J41" s="102">
        <f>IF(D41&gt;0,I41/D41*100,"-")</f>
        <v>99.392668065128348</v>
      </c>
      <c r="K41" s="101">
        <v>71314</v>
      </c>
      <c r="L41" s="102">
        <f>IF(D41&gt;0,K41/D41*100,"-")</f>
        <v>71.235640795125363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28188</v>
      </c>
      <c r="Q41" s="101">
        <v>9183</v>
      </c>
      <c r="R41" s="101">
        <v>19005</v>
      </c>
      <c r="S41" s="101">
        <v>0</v>
      </c>
      <c r="T41" s="102">
        <f>IF(D41&gt;0,P41/D41*100,"-")</f>
        <v>28.157027270002999</v>
      </c>
      <c r="U41" s="101">
        <v>2822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43</v>
      </c>
      <c r="B42" s="100" t="s">
        <v>330</v>
      </c>
      <c r="C42" s="99" t="s">
        <v>331</v>
      </c>
      <c r="D42" s="101">
        <f>+SUM(E42,+I42)</f>
        <v>49861</v>
      </c>
      <c r="E42" s="101">
        <f>+SUM(G42+H42)</f>
        <v>895</v>
      </c>
      <c r="F42" s="125">
        <f>IF(D42&gt;0,E42/D42*100,"-")</f>
        <v>1.7949900724012753</v>
      </c>
      <c r="G42" s="101">
        <v>895</v>
      </c>
      <c r="H42" s="101">
        <v>0</v>
      </c>
      <c r="I42" s="101">
        <f>+SUM(K42,+M42,O42+P42)</f>
        <v>48966</v>
      </c>
      <c r="J42" s="102">
        <f>IF(D42&gt;0,I42/D42*100,"-")</f>
        <v>98.205009927598724</v>
      </c>
      <c r="K42" s="101">
        <v>18944</v>
      </c>
      <c r="L42" s="102">
        <f>IF(D42&gt;0,K42/D42*100,"-")</f>
        <v>37.993622269910347</v>
      </c>
      <c r="M42" s="101">
        <v>0</v>
      </c>
      <c r="N42" s="102">
        <f>IF(D42&gt;0,M42/D42*100,"-")</f>
        <v>0</v>
      </c>
      <c r="O42" s="123">
        <v>359</v>
      </c>
      <c r="P42" s="101">
        <f>SUM(Q42:S42)</f>
        <v>29663</v>
      </c>
      <c r="Q42" s="101">
        <v>12208</v>
      </c>
      <c r="R42" s="101">
        <v>17455</v>
      </c>
      <c r="S42" s="101">
        <v>0</v>
      </c>
      <c r="T42" s="102">
        <f>IF(D42&gt;0,P42/D42*100,"-")</f>
        <v>59.491386053227977</v>
      </c>
      <c r="U42" s="101">
        <v>1143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43</v>
      </c>
      <c r="B43" s="100" t="s">
        <v>332</v>
      </c>
      <c r="C43" s="99" t="s">
        <v>333</v>
      </c>
      <c r="D43" s="101">
        <f>+SUM(E43,+I43)</f>
        <v>70067</v>
      </c>
      <c r="E43" s="101">
        <f>+SUM(G43+H43)</f>
        <v>313</v>
      </c>
      <c r="F43" s="125">
        <f>IF(D43&gt;0,E43/D43*100,"-")</f>
        <v>0.44671528679692296</v>
      </c>
      <c r="G43" s="101">
        <v>313</v>
      </c>
      <c r="H43" s="101">
        <v>0</v>
      </c>
      <c r="I43" s="101">
        <f>+SUM(K43,+M43,O43+P43)</f>
        <v>69754</v>
      </c>
      <c r="J43" s="102">
        <f>IF(D43&gt;0,I43/D43*100,"-")</f>
        <v>99.55328471320307</v>
      </c>
      <c r="K43" s="101">
        <v>60384</v>
      </c>
      <c r="L43" s="102">
        <f>IF(D43&gt;0,K43/D43*100,"-")</f>
        <v>86.180370217077936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9370</v>
      </c>
      <c r="Q43" s="101">
        <v>3967</v>
      </c>
      <c r="R43" s="101">
        <v>5403</v>
      </c>
      <c r="S43" s="101">
        <v>0</v>
      </c>
      <c r="T43" s="102">
        <f>IF(D43&gt;0,P43/D43*100,"-")</f>
        <v>13.372914496125137</v>
      </c>
      <c r="U43" s="101">
        <v>1608</v>
      </c>
      <c r="V43" s="99"/>
      <c r="W43" s="99"/>
      <c r="X43" s="99"/>
      <c r="Y43" s="99" t="s">
        <v>263</v>
      </c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43</v>
      </c>
      <c r="B44" s="100" t="s">
        <v>334</v>
      </c>
      <c r="C44" s="99" t="s">
        <v>335</v>
      </c>
      <c r="D44" s="101">
        <f>+SUM(E44,+I44)</f>
        <v>54978</v>
      </c>
      <c r="E44" s="101">
        <f>+SUM(G44+H44)</f>
        <v>284</v>
      </c>
      <c r="F44" s="125">
        <f>IF(D44&gt;0,E44/D44*100,"-")</f>
        <v>0.51657026446942411</v>
      </c>
      <c r="G44" s="101">
        <v>284</v>
      </c>
      <c r="H44" s="101">
        <v>0</v>
      </c>
      <c r="I44" s="101">
        <f>+SUM(K44,+M44,O44+P44)</f>
        <v>54694</v>
      </c>
      <c r="J44" s="102">
        <f>IF(D44&gt;0,I44/D44*100,"-")</f>
        <v>99.483429735530564</v>
      </c>
      <c r="K44" s="101">
        <v>39290</v>
      </c>
      <c r="L44" s="102">
        <f>IF(D44&gt;0,K44/D44*100,"-")</f>
        <v>71.46494961621012</v>
      </c>
      <c r="M44" s="101">
        <v>0</v>
      </c>
      <c r="N44" s="102">
        <f>IF(D44&gt;0,M44/D44*100,"-")</f>
        <v>0</v>
      </c>
      <c r="O44" s="123">
        <v>307</v>
      </c>
      <c r="P44" s="101">
        <f>SUM(Q44:S44)</f>
        <v>15097</v>
      </c>
      <c r="Q44" s="101">
        <v>3741</v>
      </c>
      <c r="R44" s="101">
        <v>11356</v>
      </c>
      <c r="S44" s="101">
        <v>0</v>
      </c>
      <c r="T44" s="102">
        <f>IF(D44&gt;0,P44/D44*100,"-")</f>
        <v>27.460074939066537</v>
      </c>
      <c r="U44" s="101">
        <v>861</v>
      </c>
      <c r="V44" s="99"/>
      <c r="W44" s="99"/>
      <c r="X44" s="99"/>
      <c r="Y44" s="99" t="s">
        <v>263</v>
      </c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43</v>
      </c>
      <c r="B45" s="100" t="s">
        <v>336</v>
      </c>
      <c r="C45" s="99" t="s">
        <v>337</v>
      </c>
      <c r="D45" s="101">
        <f>+SUM(E45,+I45)</f>
        <v>73043</v>
      </c>
      <c r="E45" s="101">
        <f>+SUM(G45+H45)</f>
        <v>348</v>
      </c>
      <c r="F45" s="125">
        <f>IF(D45&gt;0,E45/D45*100,"-")</f>
        <v>0.47643169092178583</v>
      </c>
      <c r="G45" s="101">
        <v>348</v>
      </c>
      <c r="H45" s="101">
        <v>0</v>
      </c>
      <c r="I45" s="101">
        <f>+SUM(K45,+M45,O45+P45)</f>
        <v>72695</v>
      </c>
      <c r="J45" s="102">
        <f>IF(D45&gt;0,I45/D45*100,"-")</f>
        <v>99.523568309078215</v>
      </c>
      <c r="K45" s="101">
        <v>59051</v>
      </c>
      <c r="L45" s="102">
        <f>IF(D45&gt;0,K45/D45*100,"-")</f>
        <v>80.844160289144753</v>
      </c>
      <c r="M45" s="101">
        <v>0</v>
      </c>
      <c r="N45" s="102">
        <f>IF(D45&gt;0,M45/D45*100,"-")</f>
        <v>0</v>
      </c>
      <c r="O45" s="123">
        <v>384</v>
      </c>
      <c r="P45" s="101">
        <f>SUM(Q45:S45)</f>
        <v>13260</v>
      </c>
      <c r="Q45" s="101">
        <v>5370</v>
      </c>
      <c r="R45" s="101">
        <v>4777</v>
      </c>
      <c r="S45" s="101">
        <v>3113</v>
      </c>
      <c r="T45" s="102">
        <f>IF(D45&gt;0,P45/D45*100,"-")</f>
        <v>18.153690292019771</v>
      </c>
      <c r="U45" s="101">
        <v>1751</v>
      </c>
      <c r="V45" s="99"/>
      <c r="W45" s="99" t="s">
        <v>263</v>
      </c>
      <c r="X45" s="99"/>
      <c r="Y45" s="99"/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43</v>
      </c>
      <c r="B46" s="100" t="s">
        <v>338</v>
      </c>
      <c r="C46" s="99" t="s">
        <v>339</v>
      </c>
      <c r="D46" s="101">
        <f>+SUM(E46,+I46)</f>
        <v>114380</v>
      </c>
      <c r="E46" s="101">
        <f>+SUM(G46+H46)</f>
        <v>223</v>
      </c>
      <c r="F46" s="125">
        <f>IF(D46&gt;0,E46/D46*100,"-")</f>
        <v>0.1949641545724777</v>
      </c>
      <c r="G46" s="101">
        <v>223</v>
      </c>
      <c r="H46" s="101">
        <v>0</v>
      </c>
      <c r="I46" s="101">
        <f>+SUM(K46,+M46,O46+P46)</f>
        <v>114157</v>
      </c>
      <c r="J46" s="102">
        <f>IF(D46&gt;0,I46/D46*100,"-")</f>
        <v>99.805035845427525</v>
      </c>
      <c r="K46" s="101">
        <v>104430</v>
      </c>
      <c r="L46" s="102">
        <f>IF(D46&gt;0,K46/D46*100,"-")</f>
        <v>91.300926735443255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9727</v>
      </c>
      <c r="Q46" s="101">
        <v>5056</v>
      </c>
      <c r="R46" s="101">
        <v>4307</v>
      </c>
      <c r="S46" s="101">
        <v>364</v>
      </c>
      <c r="T46" s="102">
        <f>IF(D46&gt;0,P46/D46*100,"-")</f>
        <v>8.5041091099842632</v>
      </c>
      <c r="U46" s="101">
        <v>3035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43</v>
      </c>
      <c r="B47" s="100" t="s">
        <v>340</v>
      </c>
      <c r="C47" s="99" t="s">
        <v>341</v>
      </c>
      <c r="D47" s="101">
        <f>+SUM(E47,+I47)</f>
        <v>52665</v>
      </c>
      <c r="E47" s="101">
        <f>+SUM(G47+H47)</f>
        <v>767</v>
      </c>
      <c r="F47" s="125">
        <f>IF(D47&gt;0,E47/D47*100,"-")</f>
        <v>1.4563752017468907</v>
      </c>
      <c r="G47" s="101">
        <v>767</v>
      </c>
      <c r="H47" s="101">
        <v>0</v>
      </c>
      <c r="I47" s="101">
        <f>+SUM(K47,+M47,O47+P47)</f>
        <v>51898</v>
      </c>
      <c r="J47" s="102">
        <f>IF(D47&gt;0,I47/D47*100,"-")</f>
        <v>98.543624798253106</v>
      </c>
      <c r="K47" s="101">
        <v>35366</v>
      </c>
      <c r="L47" s="102">
        <f>IF(D47&gt;0,K47/D47*100,"-")</f>
        <v>67.152757998670836</v>
      </c>
      <c r="M47" s="101">
        <v>0</v>
      </c>
      <c r="N47" s="102">
        <f>IF(D47&gt;0,M47/D47*100,"-")</f>
        <v>0</v>
      </c>
      <c r="O47" s="123">
        <v>0</v>
      </c>
      <c r="P47" s="101">
        <f>SUM(Q47:S47)</f>
        <v>16532</v>
      </c>
      <c r="Q47" s="101">
        <v>7299</v>
      </c>
      <c r="R47" s="101">
        <v>4914</v>
      </c>
      <c r="S47" s="101">
        <v>4319</v>
      </c>
      <c r="T47" s="102">
        <f>IF(D47&gt;0,P47/D47*100,"-")</f>
        <v>31.390866799582266</v>
      </c>
      <c r="U47" s="101">
        <v>681</v>
      </c>
      <c r="V47" s="99"/>
      <c r="W47" s="99" t="s">
        <v>263</v>
      </c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43</v>
      </c>
      <c r="B48" s="100" t="s">
        <v>342</v>
      </c>
      <c r="C48" s="99" t="s">
        <v>343</v>
      </c>
      <c r="D48" s="101">
        <f>+SUM(E48,+I48)</f>
        <v>45039</v>
      </c>
      <c r="E48" s="101">
        <f>+SUM(G48+H48)</f>
        <v>500</v>
      </c>
      <c r="F48" s="125">
        <f>IF(D48&gt;0,E48/D48*100,"-")</f>
        <v>1.1101489819933836</v>
      </c>
      <c r="G48" s="101">
        <v>500</v>
      </c>
      <c r="H48" s="101">
        <v>0</v>
      </c>
      <c r="I48" s="101">
        <f>+SUM(K48,+M48,O48+P48)</f>
        <v>44539</v>
      </c>
      <c r="J48" s="102">
        <f>IF(D48&gt;0,I48/D48*100,"-")</f>
        <v>98.88985101800661</v>
      </c>
      <c r="K48" s="101">
        <v>32245</v>
      </c>
      <c r="L48" s="102">
        <f>IF(D48&gt;0,K48/D48*100,"-")</f>
        <v>71.593507848753305</v>
      </c>
      <c r="M48" s="101">
        <v>0</v>
      </c>
      <c r="N48" s="102">
        <f>IF(D48&gt;0,M48/D48*100,"-")</f>
        <v>0</v>
      </c>
      <c r="O48" s="123">
        <v>0</v>
      </c>
      <c r="P48" s="101">
        <f>SUM(Q48:S48)</f>
        <v>12294</v>
      </c>
      <c r="Q48" s="101">
        <v>6620</v>
      </c>
      <c r="R48" s="101">
        <v>5674</v>
      </c>
      <c r="S48" s="101">
        <v>0</v>
      </c>
      <c r="T48" s="102">
        <f>IF(D48&gt;0,P48/D48*100,"-")</f>
        <v>27.296343169253312</v>
      </c>
      <c r="U48" s="101">
        <v>513</v>
      </c>
      <c r="V48" s="99"/>
      <c r="W48" s="99" t="s">
        <v>263</v>
      </c>
      <c r="X48" s="99"/>
      <c r="Y48" s="99"/>
      <c r="Z48" s="99"/>
      <c r="AA48" s="99"/>
      <c r="AB48" s="99"/>
      <c r="AC48" s="99" t="s">
        <v>263</v>
      </c>
      <c r="AD48" s="206" t="s">
        <v>262</v>
      </c>
      <c r="AE48" s="207"/>
    </row>
    <row r="49" spans="1:31" s="103" customFormat="1" ht="13.5" customHeight="1">
      <c r="A49" s="99" t="s">
        <v>43</v>
      </c>
      <c r="B49" s="100" t="s">
        <v>344</v>
      </c>
      <c r="C49" s="99" t="s">
        <v>345</v>
      </c>
      <c r="D49" s="101">
        <f>+SUM(E49,+I49)</f>
        <v>37987</v>
      </c>
      <c r="E49" s="101">
        <f>+SUM(G49+H49)</f>
        <v>57</v>
      </c>
      <c r="F49" s="125">
        <f>IF(D49&gt;0,E49/D49*100,"-")</f>
        <v>0.15005133335088322</v>
      </c>
      <c r="G49" s="101">
        <v>57</v>
      </c>
      <c r="H49" s="101">
        <v>0</v>
      </c>
      <c r="I49" s="101">
        <f>+SUM(K49,+M49,O49+P49)</f>
        <v>37930</v>
      </c>
      <c r="J49" s="102">
        <f>IF(D49&gt;0,I49/D49*100,"-")</f>
        <v>99.849948666649112</v>
      </c>
      <c r="K49" s="101">
        <v>35803</v>
      </c>
      <c r="L49" s="102">
        <f>IF(D49&gt;0,K49/D49*100,"-")</f>
        <v>94.250664701081959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2127</v>
      </c>
      <c r="Q49" s="101">
        <v>1373</v>
      </c>
      <c r="R49" s="101">
        <v>754</v>
      </c>
      <c r="S49" s="101">
        <v>0</v>
      </c>
      <c r="T49" s="102">
        <f>IF(D49&gt;0,P49/D49*100,"-")</f>
        <v>5.5992839655671682</v>
      </c>
      <c r="U49" s="101">
        <v>817</v>
      </c>
      <c r="V49" s="99"/>
      <c r="W49" s="99" t="s">
        <v>263</v>
      </c>
      <c r="X49" s="99"/>
      <c r="Y49" s="99"/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43</v>
      </c>
      <c r="B50" s="100" t="s">
        <v>346</v>
      </c>
      <c r="C50" s="99" t="s">
        <v>347</v>
      </c>
      <c r="D50" s="101">
        <f>+SUM(E50,+I50)</f>
        <v>33020</v>
      </c>
      <c r="E50" s="101">
        <f>+SUM(G50+H50)</f>
        <v>679</v>
      </c>
      <c r="F50" s="125">
        <f>IF(D50&gt;0,E50/D50*100,"-")</f>
        <v>2.0563294972743793</v>
      </c>
      <c r="G50" s="101">
        <v>679</v>
      </c>
      <c r="H50" s="101">
        <v>0</v>
      </c>
      <c r="I50" s="101">
        <f>+SUM(K50,+M50,O50+P50)</f>
        <v>32341</v>
      </c>
      <c r="J50" s="102">
        <f>IF(D50&gt;0,I50/D50*100,"-")</f>
        <v>97.943670502725624</v>
      </c>
      <c r="K50" s="101">
        <v>20156</v>
      </c>
      <c r="L50" s="102">
        <f>IF(D50&gt;0,K50/D50*100,"-")</f>
        <v>61.041792852816478</v>
      </c>
      <c r="M50" s="101">
        <v>0</v>
      </c>
      <c r="N50" s="102">
        <f>IF(D50&gt;0,M50/D50*100,"-")</f>
        <v>0</v>
      </c>
      <c r="O50" s="123">
        <v>542</v>
      </c>
      <c r="P50" s="101">
        <f>SUM(Q50:S50)</f>
        <v>11643</v>
      </c>
      <c r="Q50" s="101">
        <v>2624</v>
      </c>
      <c r="R50" s="101">
        <v>9019</v>
      </c>
      <c r="S50" s="101">
        <v>0</v>
      </c>
      <c r="T50" s="102">
        <f>IF(D50&gt;0,P50/D50*100,"-")</f>
        <v>35.260448213204121</v>
      </c>
      <c r="U50" s="101">
        <v>617</v>
      </c>
      <c r="V50" s="99"/>
      <c r="W50" s="99"/>
      <c r="X50" s="99"/>
      <c r="Y50" s="99" t="s">
        <v>263</v>
      </c>
      <c r="Z50" s="99"/>
      <c r="AA50" s="99"/>
      <c r="AB50" s="99"/>
      <c r="AC50" s="99" t="s">
        <v>263</v>
      </c>
      <c r="AD50" s="206" t="s">
        <v>262</v>
      </c>
      <c r="AE50" s="207"/>
    </row>
    <row r="51" spans="1:31" s="103" customFormat="1" ht="13.5" customHeight="1">
      <c r="A51" s="99" t="s">
        <v>43</v>
      </c>
      <c r="B51" s="100" t="s">
        <v>348</v>
      </c>
      <c r="C51" s="99" t="s">
        <v>349</v>
      </c>
      <c r="D51" s="101">
        <f>+SUM(E51,+I51)</f>
        <v>11260</v>
      </c>
      <c r="E51" s="101">
        <f>+SUM(G51+H51)</f>
        <v>192</v>
      </c>
      <c r="F51" s="125">
        <f>IF(D51&gt;0,E51/D51*100,"-")</f>
        <v>1.7051509769094138</v>
      </c>
      <c r="G51" s="101">
        <v>192</v>
      </c>
      <c r="H51" s="101">
        <v>0</v>
      </c>
      <c r="I51" s="101">
        <f>+SUM(K51,+M51,O51+P51)</f>
        <v>11068</v>
      </c>
      <c r="J51" s="102">
        <f>IF(D51&gt;0,I51/D51*100,"-")</f>
        <v>98.294849023090592</v>
      </c>
      <c r="K51" s="101">
        <v>4786</v>
      </c>
      <c r="L51" s="102">
        <f>IF(D51&gt;0,K51/D51*100,"-")</f>
        <v>42.5044404973357</v>
      </c>
      <c r="M51" s="101">
        <v>0</v>
      </c>
      <c r="N51" s="102">
        <f>IF(D51&gt;0,M51/D51*100,"-")</f>
        <v>0</v>
      </c>
      <c r="O51" s="123">
        <v>1139</v>
      </c>
      <c r="P51" s="101">
        <f>SUM(Q51:S51)</f>
        <v>5143</v>
      </c>
      <c r="Q51" s="101">
        <v>1818</v>
      </c>
      <c r="R51" s="101">
        <v>3325</v>
      </c>
      <c r="S51" s="101">
        <v>0</v>
      </c>
      <c r="T51" s="102">
        <f>IF(D51&gt;0,P51/D51*100,"-")</f>
        <v>45.674955595026645</v>
      </c>
      <c r="U51" s="101">
        <v>146</v>
      </c>
      <c r="V51" s="99"/>
      <c r="W51" s="99"/>
      <c r="X51" s="99"/>
      <c r="Y51" s="99" t="s">
        <v>263</v>
      </c>
      <c r="Z51" s="99"/>
      <c r="AA51" s="99"/>
      <c r="AB51" s="99"/>
      <c r="AC51" s="99" t="s">
        <v>263</v>
      </c>
      <c r="AD51" s="206" t="s">
        <v>262</v>
      </c>
      <c r="AE51" s="207"/>
    </row>
    <row r="52" spans="1:31" s="103" customFormat="1" ht="13.5" customHeight="1">
      <c r="A52" s="99" t="s">
        <v>43</v>
      </c>
      <c r="B52" s="100" t="s">
        <v>350</v>
      </c>
      <c r="C52" s="99" t="s">
        <v>351</v>
      </c>
      <c r="D52" s="101">
        <f>+SUM(E52,+I52)</f>
        <v>19658</v>
      </c>
      <c r="E52" s="101">
        <f>+SUM(G52+H52)</f>
        <v>712</v>
      </c>
      <c r="F52" s="125">
        <f>IF(D52&gt;0,E52/D52*100,"-")</f>
        <v>3.6219350900396781</v>
      </c>
      <c r="G52" s="101">
        <v>712</v>
      </c>
      <c r="H52" s="101">
        <v>0</v>
      </c>
      <c r="I52" s="101">
        <f>+SUM(K52,+M52,O52+P52)</f>
        <v>18946</v>
      </c>
      <c r="J52" s="102">
        <f>IF(D52&gt;0,I52/D52*100,"-")</f>
        <v>96.378064909960329</v>
      </c>
      <c r="K52" s="101">
        <v>10741</v>
      </c>
      <c r="L52" s="102">
        <f>IF(D52&gt;0,K52/D52*100,"-")</f>
        <v>54.639332587241839</v>
      </c>
      <c r="M52" s="101">
        <v>0</v>
      </c>
      <c r="N52" s="102">
        <f>IF(D52&gt;0,M52/D52*100,"-")</f>
        <v>0</v>
      </c>
      <c r="O52" s="123">
        <v>1270</v>
      </c>
      <c r="P52" s="101">
        <f>SUM(Q52:S52)</f>
        <v>6935</v>
      </c>
      <c r="Q52" s="101">
        <v>1296</v>
      </c>
      <c r="R52" s="101">
        <v>5639</v>
      </c>
      <c r="S52" s="101">
        <v>0</v>
      </c>
      <c r="T52" s="102">
        <f>IF(D52&gt;0,P52/D52*100,"-")</f>
        <v>35.27825821548479</v>
      </c>
      <c r="U52" s="101">
        <v>556</v>
      </c>
      <c r="V52" s="99" t="s">
        <v>263</v>
      </c>
      <c r="W52" s="99"/>
      <c r="X52" s="99"/>
      <c r="Y52" s="99"/>
      <c r="Z52" s="99"/>
      <c r="AA52" s="99"/>
      <c r="AB52" s="99"/>
      <c r="AC52" s="99" t="s">
        <v>263</v>
      </c>
      <c r="AD52" s="206" t="s">
        <v>262</v>
      </c>
      <c r="AE52" s="207"/>
    </row>
    <row r="53" spans="1:31" s="103" customFormat="1" ht="13.5" customHeight="1">
      <c r="A53" s="99" t="s">
        <v>43</v>
      </c>
      <c r="B53" s="100" t="s">
        <v>352</v>
      </c>
      <c r="C53" s="99" t="s">
        <v>353</v>
      </c>
      <c r="D53" s="101">
        <f>+SUM(E53,+I53)</f>
        <v>17693</v>
      </c>
      <c r="E53" s="101">
        <f>+SUM(G53+H53)</f>
        <v>288</v>
      </c>
      <c r="F53" s="125">
        <f>IF(D53&gt;0,E53/D53*100,"-")</f>
        <v>1.6277623919064039</v>
      </c>
      <c r="G53" s="101">
        <v>288</v>
      </c>
      <c r="H53" s="101">
        <v>0</v>
      </c>
      <c r="I53" s="101">
        <f>+SUM(K53,+M53,O53+P53)</f>
        <v>17405</v>
      </c>
      <c r="J53" s="102">
        <f>IF(D53&gt;0,I53/D53*100,"-")</f>
        <v>98.372237608093599</v>
      </c>
      <c r="K53" s="101">
        <v>10829</v>
      </c>
      <c r="L53" s="102">
        <f>IF(D53&gt;0,K53/D53*100,"-")</f>
        <v>61.204996326230713</v>
      </c>
      <c r="M53" s="101">
        <v>0</v>
      </c>
      <c r="N53" s="102">
        <f>IF(D53&gt;0,M53/D53*100,"-")</f>
        <v>0</v>
      </c>
      <c r="O53" s="123">
        <v>0</v>
      </c>
      <c r="P53" s="101">
        <f>SUM(Q53:S53)</f>
        <v>6576</v>
      </c>
      <c r="Q53" s="101">
        <v>2121</v>
      </c>
      <c r="R53" s="101">
        <v>4312</v>
      </c>
      <c r="S53" s="101">
        <v>143</v>
      </c>
      <c r="T53" s="102">
        <f>IF(D53&gt;0,P53/D53*100,"-")</f>
        <v>37.167241281862886</v>
      </c>
      <c r="U53" s="101">
        <v>545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43</v>
      </c>
      <c r="B54" s="100" t="s">
        <v>354</v>
      </c>
      <c r="C54" s="99" t="s">
        <v>355</v>
      </c>
      <c r="D54" s="101">
        <f>+SUM(E54,+I54)</f>
        <v>28770</v>
      </c>
      <c r="E54" s="101">
        <f>+SUM(G54+H54)</f>
        <v>3599</v>
      </c>
      <c r="F54" s="125">
        <f>IF(D54&gt;0,E54/D54*100,"-")</f>
        <v>12.509558567952727</v>
      </c>
      <c r="G54" s="101">
        <v>3599</v>
      </c>
      <c r="H54" s="101">
        <v>0</v>
      </c>
      <c r="I54" s="101">
        <f>+SUM(K54,+M54,O54+P54)</f>
        <v>25171</v>
      </c>
      <c r="J54" s="102">
        <f>IF(D54&gt;0,I54/D54*100,"-")</f>
        <v>87.490441432047277</v>
      </c>
      <c r="K54" s="101">
        <v>12717</v>
      </c>
      <c r="L54" s="102">
        <f>IF(D54&gt;0,K54/D54*100,"-")</f>
        <v>44.202294056308652</v>
      </c>
      <c r="M54" s="101">
        <v>0</v>
      </c>
      <c r="N54" s="102">
        <f>IF(D54&gt;0,M54/D54*100,"-")</f>
        <v>0</v>
      </c>
      <c r="O54" s="123">
        <v>1376</v>
      </c>
      <c r="P54" s="101">
        <f>SUM(Q54:S54)</f>
        <v>11078</v>
      </c>
      <c r="Q54" s="101">
        <v>5691</v>
      </c>
      <c r="R54" s="101">
        <v>5387</v>
      </c>
      <c r="S54" s="101">
        <v>0</v>
      </c>
      <c r="T54" s="102">
        <f>IF(D54&gt;0,P54/D54*100,"-")</f>
        <v>38.505387556482447</v>
      </c>
      <c r="U54" s="101">
        <v>307</v>
      </c>
      <c r="V54" s="99" t="s">
        <v>263</v>
      </c>
      <c r="W54" s="99"/>
      <c r="X54" s="99"/>
      <c r="Y54" s="99"/>
      <c r="Z54" s="99"/>
      <c r="AA54" s="99"/>
      <c r="AB54" s="99"/>
      <c r="AC54" s="99" t="s">
        <v>263</v>
      </c>
      <c r="AD54" s="206" t="s">
        <v>262</v>
      </c>
      <c r="AE54" s="207"/>
    </row>
    <row r="55" spans="1:31" s="103" customFormat="1" ht="13.5" customHeight="1">
      <c r="A55" s="99" t="s">
        <v>43</v>
      </c>
      <c r="B55" s="100" t="s">
        <v>356</v>
      </c>
      <c r="C55" s="99" t="s">
        <v>357</v>
      </c>
      <c r="D55" s="101">
        <f>+SUM(E55,+I55)</f>
        <v>19466</v>
      </c>
      <c r="E55" s="101">
        <f>+SUM(G55+H55)</f>
        <v>217</v>
      </c>
      <c r="F55" s="125">
        <f>IF(D55&gt;0,E55/D55*100,"-")</f>
        <v>1.1147642042535704</v>
      </c>
      <c r="G55" s="101">
        <v>217</v>
      </c>
      <c r="H55" s="101">
        <v>0</v>
      </c>
      <c r="I55" s="101">
        <f>+SUM(K55,+M55,O55+P55)</f>
        <v>19249</v>
      </c>
      <c r="J55" s="102">
        <f>IF(D55&gt;0,I55/D55*100,"-")</f>
        <v>98.885235795746425</v>
      </c>
      <c r="K55" s="101">
        <v>9751</v>
      </c>
      <c r="L55" s="102">
        <f>IF(D55&gt;0,K55/D55*100,"-")</f>
        <v>50.0924689201685</v>
      </c>
      <c r="M55" s="101">
        <v>0</v>
      </c>
      <c r="N55" s="102">
        <f>IF(D55&gt;0,M55/D55*100,"-")</f>
        <v>0</v>
      </c>
      <c r="O55" s="123">
        <v>0</v>
      </c>
      <c r="P55" s="101">
        <f>SUM(Q55:S55)</f>
        <v>9498</v>
      </c>
      <c r="Q55" s="101">
        <v>2048</v>
      </c>
      <c r="R55" s="101">
        <v>7179</v>
      </c>
      <c r="S55" s="101">
        <v>271</v>
      </c>
      <c r="T55" s="102">
        <f>IF(D55&gt;0,P55/D55*100,"-")</f>
        <v>48.792766875577932</v>
      </c>
      <c r="U55" s="101">
        <v>379</v>
      </c>
      <c r="V55" s="99"/>
      <c r="W55" s="99" t="s">
        <v>263</v>
      </c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43</v>
      </c>
      <c r="B56" s="100" t="s">
        <v>358</v>
      </c>
      <c r="C56" s="99" t="s">
        <v>359</v>
      </c>
      <c r="D56" s="101">
        <f>+SUM(E56,+I56)</f>
        <v>18447</v>
      </c>
      <c r="E56" s="101">
        <f>+SUM(G56+H56)</f>
        <v>366</v>
      </c>
      <c r="F56" s="125">
        <f>IF(D56&gt;0,E56/D56*100,"-")</f>
        <v>1.9840624491787282</v>
      </c>
      <c r="G56" s="101">
        <v>366</v>
      </c>
      <c r="H56" s="101">
        <v>0</v>
      </c>
      <c r="I56" s="101">
        <f>+SUM(K56,+M56,O56+P56)</f>
        <v>18081</v>
      </c>
      <c r="J56" s="102">
        <f>IF(D56&gt;0,I56/D56*100,"-")</f>
        <v>98.015937550821278</v>
      </c>
      <c r="K56" s="101">
        <v>4222</v>
      </c>
      <c r="L56" s="102">
        <f>IF(D56&gt;0,K56/D56*100,"-")</f>
        <v>22.887190329050792</v>
      </c>
      <c r="M56" s="101">
        <v>0</v>
      </c>
      <c r="N56" s="102">
        <f>IF(D56&gt;0,M56/D56*100,"-")</f>
        <v>0</v>
      </c>
      <c r="O56" s="123">
        <v>4884</v>
      </c>
      <c r="P56" s="101">
        <f>SUM(Q56:S56)</f>
        <v>8975</v>
      </c>
      <c r="Q56" s="101">
        <v>3201</v>
      </c>
      <c r="R56" s="101">
        <v>5774</v>
      </c>
      <c r="S56" s="101">
        <v>0</v>
      </c>
      <c r="T56" s="102">
        <f>IF(D56&gt;0,P56/D56*100,"-")</f>
        <v>48.652897490106795</v>
      </c>
      <c r="U56" s="101">
        <v>169</v>
      </c>
      <c r="V56" s="99"/>
      <c r="W56" s="99"/>
      <c r="X56" s="99"/>
      <c r="Y56" s="99" t="s">
        <v>263</v>
      </c>
      <c r="Z56" s="99"/>
      <c r="AA56" s="99"/>
      <c r="AB56" s="99"/>
      <c r="AC56" s="99" t="s">
        <v>263</v>
      </c>
      <c r="AD56" s="206" t="s">
        <v>262</v>
      </c>
      <c r="AE56" s="207"/>
    </row>
    <row r="57" spans="1:31" s="103" customFormat="1" ht="13.5" customHeight="1">
      <c r="A57" s="99" t="s">
        <v>43</v>
      </c>
      <c r="B57" s="100" t="s">
        <v>360</v>
      </c>
      <c r="C57" s="99" t="s">
        <v>361</v>
      </c>
      <c r="D57" s="101">
        <f>+SUM(E57,+I57)</f>
        <v>13206</v>
      </c>
      <c r="E57" s="101">
        <f>+SUM(G57+H57)</f>
        <v>98</v>
      </c>
      <c r="F57" s="125">
        <f>IF(D57&gt;0,E57/D57*100,"-")</f>
        <v>0.74208693018325</v>
      </c>
      <c r="G57" s="101">
        <v>98</v>
      </c>
      <c r="H57" s="101">
        <v>0</v>
      </c>
      <c r="I57" s="101">
        <f>+SUM(K57,+M57,O57+P57)</f>
        <v>13108</v>
      </c>
      <c r="J57" s="102">
        <f>IF(D57&gt;0,I57/D57*100,"-")</f>
        <v>99.257913069816752</v>
      </c>
      <c r="K57" s="101">
        <v>8585</v>
      </c>
      <c r="L57" s="102">
        <f>IF(D57&gt;0,K57/D57*100,"-")</f>
        <v>65.008329547175521</v>
      </c>
      <c r="M57" s="101">
        <v>0</v>
      </c>
      <c r="N57" s="102">
        <f>IF(D57&gt;0,M57/D57*100,"-")</f>
        <v>0</v>
      </c>
      <c r="O57" s="123">
        <v>754</v>
      </c>
      <c r="P57" s="101">
        <f>SUM(Q57:S57)</f>
        <v>3769</v>
      </c>
      <c r="Q57" s="101">
        <v>1434</v>
      </c>
      <c r="R57" s="101">
        <v>2335</v>
      </c>
      <c r="S57" s="101">
        <v>0</v>
      </c>
      <c r="T57" s="102">
        <f>IF(D57&gt;0,P57/D57*100,"-")</f>
        <v>28.540057549598668</v>
      </c>
      <c r="U57" s="101">
        <v>151</v>
      </c>
      <c r="V57" s="99"/>
      <c r="W57" s="99"/>
      <c r="X57" s="99"/>
      <c r="Y57" s="99" t="s">
        <v>263</v>
      </c>
      <c r="Z57" s="99"/>
      <c r="AA57" s="99"/>
      <c r="AB57" s="99"/>
      <c r="AC57" s="99" t="s">
        <v>263</v>
      </c>
      <c r="AD57" s="206" t="s">
        <v>262</v>
      </c>
      <c r="AE57" s="207"/>
    </row>
    <row r="58" spans="1:31" s="103" customFormat="1" ht="13.5" customHeight="1">
      <c r="A58" s="99" t="s">
        <v>43</v>
      </c>
      <c r="B58" s="100" t="s">
        <v>362</v>
      </c>
      <c r="C58" s="99" t="s">
        <v>363</v>
      </c>
      <c r="D58" s="101">
        <f>+SUM(E58,+I58)</f>
        <v>10728</v>
      </c>
      <c r="E58" s="101">
        <f>+SUM(G58+H58)</f>
        <v>706</v>
      </c>
      <c r="F58" s="125">
        <f>IF(D58&gt;0,E58/D58*100,"-")</f>
        <v>6.5809097688292324</v>
      </c>
      <c r="G58" s="101">
        <v>706</v>
      </c>
      <c r="H58" s="101">
        <v>0</v>
      </c>
      <c r="I58" s="101">
        <f>+SUM(K58,+M58,O58+P58)</f>
        <v>10022</v>
      </c>
      <c r="J58" s="102">
        <f>IF(D58&gt;0,I58/D58*100,"-")</f>
        <v>93.41909023117077</v>
      </c>
      <c r="K58" s="101">
        <v>0</v>
      </c>
      <c r="L58" s="102">
        <f>IF(D58&gt;0,K58/D58*100,"-")</f>
        <v>0</v>
      </c>
      <c r="M58" s="101">
        <v>0</v>
      </c>
      <c r="N58" s="102">
        <f>IF(D58&gt;0,M58/D58*100,"-")</f>
        <v>0</v>
      </c>
      <c r="O58" s="123">
        <v>0</v>
      </c>
      <c r="P58" s="101">
        <f>SUM(Q58:S58)</f>
        <v>10022</v>
      </c>
      <c r="Q58" s="101">
        <v>1797</v>
      </c>
      <c r="R58" s="101">
        <v>8225</v>
      </c>
      <c r="S58" s="101">
        <v>0</v>
      </c>
      <c r="T58" s="102">
        <f>IF(D58&gt;0,P58/D58*100,"-")</f>
        <v>93.41909023117077</v>
      </c>
      <c r="U58" s="101">
        <v>182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43</v>
      </c>
      <c r="B59" s="100" t="s">
        <v>364</v>
      </c>
      <c r="C59" s="99" t="s">
        <v>365</v>
      </c>
      <c r="D59" s="101">
        <f>+SUM(E59,+I59)</f>
        <v>8015</v>
      </c>
      <c r="E59" s="101">
        <f>+SUM(G59+H59)</f>
        <v>279</v>
      </c>
      <c r="F59" s="125">
        <f>IF(D59&gt;0,E59/D59*100,"-")</f>
        <v>3.4809731752963193</v>
      </c>
      <c r="G59" s="101">
        <v>278</v>
      </c>
      <c r="H59" s="101">
        <v>1</v>
      </c>
      <c r="I59" s="101">
        <f>+SUM(K59,+M59,O59+P59)</f>
        <v>7736</v>
      </c>
      <c r="J59" s="102">
        <f>IF(D59&gt;0,I59/D59*100,"-")</f>
        <v>96.519026824703673</v>
      </c>
      <c r="K59" s="101">
        <v>2715</v>
      </c>
      <c r="L59" s="102">
        <f>IF(D59&gt;0,K59/D59*100,"-")</f>
        <v>33.873986275732996</v>
      </c>
      <c r="M59" s="101">
        <v>0</v>
      </c>
      <c r="N59" s="102">
        <f>IF(D59&gt;0,M59/D59*100,"-")</f>
        <v>0</v>
      </c>
      <c r="O59" s="123">
        <v>0</v>
      </c>
      <c r="P59" s="101">
        <f>SUM(Q59:S59)</f>
        <v>5021</v>
      </c>
      <c r="Q59" s="101">
        <v>1418</v>
      </c>
      <c r="R59" s="101">
        <v>3603</v>
      </c>
      <c r="S59" s="101">
        <v>0</v>
      </c>
      <c r="T59" s="102">
        <f>IF(D59&gt;0,P59/D59*100,"-")</f>
        <v>62.645040548970677</v>
      </c>
      <c r="U59" s="101">
        <v>85</v>
      </c>
      <c r="V59" s="99" t="s">
        <v>263</v>
      </c>
      <c r="W59" s="99"/>
      <c r="X59" s="99"/>
      <c r="Y59" s="99"/>
      <c r="Z59" s="99"/>
      <c r="AA59" s="99"/>
      <c r="AB59" s="99"/>
      <c r="AC59" s="99" t="s">
        <v>263</v>
      </c>
      <c r="AD59" s="206" t="s">
        <v>262</v>
      </c>
      <c r="AE59" s="207"/>
    </row>
    <row r="60" spans="1:31" s="103" customFormat="1" ht="13.5" customHeight="1">
      <c r="A60" s="99" t="s">
        <v>43</v>
      </c>
      <c r="B60" s="100" t="s">
        <v>366</v>
      </c>
      <c r="C60" s="99" t="s">
        <v>367</v>
      </c>
      <c r="D60" s="101">
        <f>+SUM(E60,+I60)</f>
        <v>9319</v>
      </c>
      <c r="E60" s="101">
        <f>+SUM(G60+H60)</f>
        <v>852</v>
      </c>
      <c r="F60" s="125">
        <f>IF(D60&gt;0,E60/D60*100,"-")</f>
        <v>9.1426118682262043</v>
      </c>
      <c r="G60" s="101">
        <v>852</v>
      </c>
      <c r="H60" s="101">
        <v>0</v>
      </c>
      <c r="I60" s="101">
        <f>+SUM(K60,+M60,O60+P60)</f>
        <v>8467</v>
      </c>
      <c r="J60" s="102">
        <f>IF(D60&gt;0,I60/D60*100,"-")</f>
        <v>90.857388131773803</v>
      </c>
      <c r="K60" s="101">
        <v>4773</v>
      </c>
      <c r="L60" s="102">
        <f>IF(D60&gt;0,K60/D60*100,"-")</f>
        <v>51.217941839253136</v>
      </c>
      <c r="M60" s="101">
        <v>0</v>
      </c>
      <c r="N60" s="102">
        <f>IF(D60&gt;0,M60/D60*100,"-")</f>
        <v>0</v>
      </c>
      <c r="O60" s="123">
        <v>0</v>
      </c>
      <c r="P60" s="101">
        <f>SUM(Q60:S60)</f>
        <v>3694</v>
      </c>
      <c r="Q60" s="101">
        <v>141</v>
      </c>
      <c r="R60" s="101">
        <v>3553</v>
      </c>
      <c r="S60" s="101">
        <v>0</v>
      </c>
      <c r="T60" s="102">
        <f>IF(D60&gt;0,P60/D60*100,"-")</f>
        <v>39.63944629252066</v>
      </c>
      <c r="U60" s="101">
        <v>86</v>
      </c>
      <c r="V60" s="99" t="s">
        <v>263</v>
      </c>
      <c r="W60" s="99"/>
      <c r="X60" s="99"/>
      <c r="Y60" s="99"/>
      <c r="Z60" s="99"/>
      <c r="AA60" s="99"/>
      <c r="AB60" s="99"/>
      <c r="AC60" s="99" t="s">
        <v>263</v>
      </c>
      <c r="AD60" s="206" t="s">
        <v>262</v>
      </c>
      <c r="AE60" s="207"/>
    </row>
    <row r="61" spans="1:31" s="103" customFormat="1" ht="13.5" customHeight="1">
      <c r="A61" s="99" t="s">
        <v>43</v>
      </c>
      <c r="B61" s="100" t="s">
        <v>368</v>
      </c>
      <c r="C61" s="99" t="s">
        <v>369</v>
      </c>
      <c r="D61" s="101">
        <f>+SUM(E61,+I61)</f>
        <v>6778</v>
      </c>
      <c r="E61" s="101">
        <f>+SUM(G61+H61)</f>
        <v>30</v>
      </c>
      <c r="F61" s="125">
        <f>IF(D61&gt;0,E61/D61*100,"-")</f>
        <v>0.44260843906757152</v>
      </c>
      <c r="G61" s="101">
        <v>30</v>
      </c>
      <c r="H61" s="101">
        <v>0</v>
      </c>
      <c r="I61" s="101">
        <f>+SUM(K61,+M61,O61+P61)</f>
        <v>6748</v>
      </c>
      <c r="J61" s="102">
        <f>IF(D61&gt;0,I61/D61*100,"-")</f>
        <v>99.55739156093243</v>
      </c>
      <c r="K61" s="101">
        <v>4630</v>
      </c>
      <c r="L61" s="102">
        <f>IF(D61&gt;0,K61/D61*100,"-")</f>
        <v>68.309235762761872</v>
      </c>
      <c r="M61" s="101">
        <v>0</v>
      </c>
      <c r="N61" s="102">
        <f>IF(D61&gt;0,M61/D61*100,"-")</f>
        <v>0</v>
      </c>
      <c r="O61" s="123">
        <v>0</v>
      </c>
      <c r="P61" s="101">
        <f>SUM(Q61:S61)</f>
        <v>2118</v>
      </c>
      <c r="Q61" s="101">
        <v>424</v>
      </c>
      <c r="R61" s="101">
        <v>1691</v>
      </c>
      <c r="S61" s="101">
        <v>3</v>
      </c>
      <c r="T61" s="102">
        <f>IF(D61&gt;0,P61/D61*100,"-")</f>
        <v>31.248155798170551</v>
      </c>
      <c r="U61" s="101">
        <v>40</v>
      </c>
      <c r="V61" s="99" t="s">
        <v>263</v>
      </c>
      <c r="W61" s="99"/>
      <c r="X61" s="99"/>
      <c r="Y61" s="99"/>
      <c r="Z61" s="99"/>
      <c r="AA61" s="99"/>
      <c r="AB61" s="99"/>
      <c r="AC61" s="99" t="s">
        <v>263</v>
      </c>
      <c r="AD61" s="206" t="s">
        <v>262</v>
      </c>
      <c r="AE61" s="207"/>
    </row>
    <row r="62" spans="1:31" s="103" customFormat="1" ht="13.5" customHeight="1">
      <c r="A62" s="99" t="s">
        <v>43</v>
      </c>
      <c r="B62" s="100" t="s">
        <v>370</v>
      </c>
      <c r="C62" s="99" t="s">
        <v>371</v>
      </c>
      <c r="D62" s="101">
        <f>+SUM(E62,+I62)</f>
        <v>10955</v>
      </c>
      <c r="E62" s="101">
        <f>+SUM(G62+H62)</f>
        <v>569</v>
      </c>
      <c r="F62" s="125">
        <f>IF(D62&gt;0,E62/D62*100,"-")</f>
        <v>5.1939753537197628</v>
      </c>
      <c r="G62" s="101">
        <v>384</v>
      </c>
      <c r="H62" s="101">
        <v>185</v>
      </c>
      <c r="I62" s="101">
        <f>+SUM(K62,+M62,O62+P62)</f>
        <v>10386</v>
      </c>
      <c r="J62" s="102">
        <f>IF(D62&gt;0,I62/D62*100,"-")</f>
        <v>94.806024646280235</v>
      </c>
      <c r="K62" s="101">
        <v>0</v>
      </c>
      <c r="L62" s="102">
        <f>IF(D62&gt;0,K62/D62*100,"-")</f>
        <v>0</v>
      </c>
      <c r="M62" s="101">
        <v>0</v>
      </c>
      <c r="N62" s="102">
        <f>IF(D62&gt;0,M62/D62*100,"-")</f>
        <v>0</v>
      </c>
      <c r="O62" s="123">
        <v>0</v>
      </c>
      <c r="P62" s="101">
        <f>SUM(Q62:S62)</f>
        <v>10386</v>
      </c>
      <c r="Q62" s="101">
        <v>2427</v>
      </c>
      <c r="R62" s="101">
        <v>7959</v>
      </c>
      <c r="S62" s="101">
        <v>0</v>
      </c>
      <c r="T62" s="102">
        <f>IF(D62&gt;0,P62/D62*100,"-")</f>
        <v>94.806024646280235</v>
      </c>
      <c r="U62" s="101">
        <v>120</v>
      </c>
      <c r="V62" s="99" t="s">
        <v>263</v>
      </c>
      <c r="W62" s="99"/>
      <c r="X62" s="99"/>
      <c r="Y62" s="99"/>
      <c r="Z62" s="99" t="s">
        <v>263</v>
      </c>
      <c r="AA62" s="99"/>
      <c r="AB62" s="99"/>
      <c r="AC62" s="99"/>
      <c r="AD62" s="206" t="s">
        <v>262</v>
      </c>
      <c r="AE62" s="207"/>
    </row>
    <row r="63" spans="1:31" s="103" customFormat="1" ht="13.5" customHeight="1">
      <c r="A63" s="99" t="s">
        <v>43</v>
      </c>
      <c r="B63" s="100" t="s">
        <v>372</v>
      </c>
      <c r="C63" s="99" t="s">
        <v>373</v>
      </c>
      <c r="D63" s="101">
        <f>+SUM(E63,+I63)</f>
        <v>2612</v>
      </c>
      <c r="E63" s="101">
        <f>+SUM(G63+H63)</f>
        <v>209</v>
      </c>
      <c r="F63" s="125">
        <f>IF(D63&gt;0,E63/D63*100,"-")</f>
        <v>8.0015313935681469</v>
      </c>
      <c r="G63" s="101">
        <v>164</v>
      </c>
      <c r="H63" s="101">
        <v>45</v>
      </c>
      <c r="I63" s="101">
        <f>+SUM(K63,+M63,O63+P63)</f>
        <v>2403</v>
      </c>
      <c r="J63" s="102">
        <f>IF(D63&gt;0,I63/D63*100,"-")</f>
        <v>91.998468606431842</v>
      </c>
      <c r="K63" s="101">
        <v>0</v>
      </c>
      <c r="L63" s="102">
        <f>IF(D63&gt;0,K63/D63*100,"-")</f>
        <v>0</v>
      </c>
      <c r="M63" s="101">
        <v>0</v>
      </c>
      <c r="N63" s="102">
        <f>IF(D63&gt;0,M63/D63*100,"-")</f>
        <v>0</v>
      </c>
      <c r="O63" s="123">
        <v>0</v>
      </c>
      <c r="P63" s="101">
        <f>SUM(Q63:S63)</f>
        <v>2403</v>
      </c>
      <c r="Q63" s="101">
        <v>941</v>
      </c>
      <c r="R63" s="101">
        <v>1462</v>
      </c>
      <c r="S63" s="101">
        <v>0</v>
      </c>
      <c r="T63" s="102">
        <f>IF(D63&gt;0,P63/D63*100,"-")</f>
        <v>91.998468606431842</v>
      </c>
      <c r="U63" s="101">
        <v>11</v>
      </c>
      <c r="V63" s="99" t="s">
        <v>263</v>
      </c>
      <c r="W63" s="99"/>
      <c r="X63" s="99"/>
      <c r="Y63" s="99"/>
      <c r="Z63" s="99" t="s">
        <v>263</v>
      </c>
      <c r="AA63" s="99"/>
      <c r="AB63" s="99"/>
      <c r="AC63" s="99"/>
      <c r="AD63" s="206" t="s">
        <v>262</v>
      </c>
      <c r="AE63" s="207"/>
    </row>
    <row r="64" spans="1:31" s="103" customFormat="1" ht="13.5" customHeight="1">
      <c r="A64" s="99" t="s">
        <v>43</v>
      </c>
      <c r="B64" s="100" t="s">
        <v>374</v>
      </c>
      <c r="C64" s="99" t="s">
        <v>375</v>
      </c>
      <c r="D64" s="101">
        <f>+SUM(E64,+I64)</f>
        <v>11033</v>
      </c>
      <c r="E64" s="101">
        <f>+SUM(G64+H64)</f>
        <v>401</v>
      </c>
      <c r="F64" s="125">
        <f>IF(D64&gt;0,E64/D64*100,"-")</f>
        <v>3.6345508927762173</v>
      </c>
      <c r="G64" s="101">
        <v>401</v>
      </c>
      <c r="H64" s="101">
        <v>0</v>
      </c>
      <c r="I64" s="101">
        <f>+SUM(K64,+M64,O64+P64)</f>
        <v>10632</v>
      </c>
      <c r="J64" s="102">
        <f>IF(D64&gt;0,I64/D64*100,"-")</f>
        <v>96.365449107223782</v>
      </c>
      <c r="K64" s="101">
        <v>254</v>
      </c>
      <c r="L64" s="102">
        <f>IF(D64&gt;0,K64/D64*100,"-")</f>
        <v>2.3021843560228406</v>
      </c>
      <c r="M64" s="101">
        <v>0</v>
      </c>
      <c r="N64" s="102">
        <f>IF(D64&gt;0,M64/D64*100,"-")</f>
        <v>0</v>
      </c>
      <c r="O64" s="123">
        <v>4056</v>
      </c>
      <c r="P64" s="101">
        <f>SUM(Q64:S64)</f>
        <v>6322</v>
      </c>
      <c r="Q64" s="101">
        <v>2709</v>
      </c>
      <c r="R64" s="101">
        <v>3613</v>
      </c>
      <c r="S64" s="101">
        <v>0</v>
      </c>
      <c r="T64" s="102">
        <f>IF(D64&gt;0,P64/D64*100,"-")</f>
        <v>57.300824798332272</v>
      </c>
      <c r="U64" s="101">
        <v>172</v>
      </c>
      <c r="V64" s="99" t="s">
        <v>263</v>
      </c>
      <c r="W64" s="99"/>
      <c r="X64" s="99"/>
      <c r="Y64" s="99"/>
      <c r="Z64" s="99" t="s">
        <v>263</v>
      </c>
      <c r="AA64" s="99"/>
      <c r="AB64" s="99"/>
      <c r="AC64" s="99"/>
      <c r="AD64" s="206" t="s">
        <v>262</v>
      </c>
      <c r="AE64" s="207"/>
    </row>
    <row r="65" spans="1:31" s="103" customFormat="1" ht="13.5" customHeight="1">
      <c r="A65" s="99" t="s">
        <v>43</v>
      </c>
      <c r="B65" s="100" t="s">
        <v>376</v>
      </c>
      <c r="C65" s="99" t="s">
        <v>377</v>
      </c>
      <c r="D65" s="101">
        <f>+SUM(E65,+I65)</f>
        <v>13218</v>
      </c>
      <c r="E65" s="101">
        <f>+SUM(G65+H65)</f>
        <v>701</v>
      </c>
      <c r="F65" s="125">
        <f>IF(D65&gt;0,E65/D65*100,"-")</f>
        <v>5.303374186715085</v>
      </c>
      <c r="G65" s="101">
        <v>701</v>
      </c>
      <c r="H65" s="101">
        <v>0</v>
      </c>
      <c r="I65" s="101">
        <f>+SUM(K65,+M65,O65+P65)</f>
        <v>12517</v>
      </c>
      <c r="J65" s="102">
        <f>IF(D65&gt;0,I65/D65*100,"-")</f>
        <v>94.696625813284925</v>
      </c>
      <c r="K65" s="101">
        <v>963</v>
      </c>
      <c r="L65" s="102">
        <f>IF(D65&gt;0,K65/D65*100,"-")</f>
        <v>7.2855197458011807</v>
      </c>
      <c r="M65" s="101">
        <v>0</v>
      </c>
      <c r="N65" s="102">
        <f>IF(D65&gt;0,M65/D65*100,"-")</f>
        <v>0</v>
      </c>
      <c r="O65" s="123">
        <v>0</v>
      </c>
      <c r="P65" s="101">
        <f>SUM(Q65:S65)</f>
        <v>11554</v>
      </c>
      <c r="Q65" s="101">
        <v>2983</v>
      </c>
      <c r="R65" s="101">
        <v>8571</v>
      </c>
      <c r="S65" s="101">
        <v>0</v>
      </c>
      <c r="T65" s="102">
        <f>IF(D65&gt;0,P65/D65*100,"-")</f>
        <v>87.411106067483729</v>
      </c>
      <c r="U65" s="101">
        <v>447</v>
      </c>
      <c r="V65" s="99" t="s">
        <v>263</v>
      </c>
      <c r="W65" s="99"/>
      <c r="X65" s="99"/>
      <c r="Y65" s="99"/>
      <c r="Z65" s="99"/>
      <c r="AA65" s="99"/>
      <c r="AB65" s="99"/>
      <c r="AC65" s="99" t="s">
        <v>263</v>
      </c>
      <c r="AD65" s="206" t="s">
        <v>262</v>
      </c>
      <c r="AE65" s="207"/>
    </row>
    <row r="66" spans="1:31" s="103" customFormat="1" ht="13.5" customHeight="1">
      <c r="A66" s="99" t="s">
        <v>43</v>
      </c>
      <c r="B66" s="100" t="s">
        <v>378</v>
      </c>
      <c r="C66" s="99" t="s">
        <v>379</v>
      </c>
      <c r="D66" s="101">
        <f>+SUM(E66,+I66)</f>
        <v>30627</v>
      </c>
      <c r="E66" s="101">
        <f>+SUM(G66+H66)</f>
        <v>1293</v>
      </c>
      <c r="F66" s="125">
        <f>IF(D66&gt;0,E66/D66*100,"-")</f>
        <v>4.2217651092173565</v>
      </c>
      <c r="G66" s="101">
        <v>1293</v>
      </c>
      <c r="H66" s="101">
        <v>0</v>
      </c>
      <c r="I66" s="101">
        <f>+SUM(K66,+M66,O66+P66)</f>
        <v>29334</v>
      </c>
      <c r="J66" s="102">
        <f>IF(D66&gt;0,I66/D66*100,"-")</f>
        <v>95.778234890782642</v>
      </c>
      <c r="K66" s="101">
        <v>2395</v>
      </c>
      <c r="L66" s="102">
        <f>IF(D66&gt;0,K66/D66*100,"-")</f>
        <v>7.8198974760831943</v>
      </c>
      <c r="M66" s="101">
        <v>0</v>
      </c>
      <c r="N66" s="102">
        <f>IF(D66&gt;0,M66/D66*100,"-")</f>
        <v>0</v>
      </c>
      <c r="O66" s="123">
        <v>0</v>
      </c>
      <c r="P66" s="101">
        <f>SUM(Q66:S66)</f>
        <v>26939</v>
      </c>
      <c r="Q66" s="101">
        <v>6882</v>
      </c>
      <c r="R66" s="101">
        <v>20057</v>
      </c>
      <c r="S66" s="101">
        <v>0</v>
      </c>
      <c r="T66" s="102">
        <f>IF(D66&gt;0,P66/D66*100,"-")</f>
        <v>87.958337414699457</v>
      </c>
      <c r="U66" s="101">
        <v>1173</v>
      </c>
      <c r="V66" s="99"/>
      <c r="W66" s="99"/>
      <c r="X66" s="99"/>
      <c r="Y66" s="99" t="s">
        <v>263</v>
      </c>
      <c r="Z66" s="99"/>
      <c r="AA66" s="99"/>
      <c r="AB66" s="99"/>
      <c r="AC66" s="99" t="s">
        <v>263</v>
      </c>
      <c r="AD66" s="206" t="s">
        <v>262</v>
      </c>
      <c r="AE66" s="207"/>
    </row>
    <row r="67" spans="1:31" s="103" customFormat="1" ht="13.5" customHeight="1">
      <c r="A67" s="99" t="s">
        <v>43</v>
      </c>
      <c r="B67" s="100" t="s">
        <v>380</v>
      </c>
      <c r="C67" s="99" t="s">
        <v>381</v>
      </c>
      <c r="D67" s="101">
        <f>+SUM(E67,+I67)</f>
        <v>32545</v>
      </c>
      <c r="E67" s="101">
        <f>+SUM(G67+H67)</f>
        <v>1472</v>
      </c>
      <c r="F67" s="125">
        <f>IF(D67&gt;0,E67/D67*100,"-")</f>
        <v>4.5229681978798588</v>
      </c>
      <c r="G67" s="101">
        <v>1472</v>
      </c>
      <c r="H67" s="101">
        <v>0</v>
      </c>
      <c r="I67" s="101">
        <f>+SUM(K67,+M67,O67+P67)</f>
        <v>31073</v>
      </c>
      <c r="J67" s="102">
        <f>IF(D67&gt;0,I67/D67*100,"-")</f>
        <v>95.477031802120138</v>
      </c>
      <c r="K67" s="101">
        <v>7494</v>
      </c>
      <c r="L67" s="102">
        <f>IF(D67&gt;0,K67/D67*100,"-")</f>
        <v>23.02657858349977</v>
      </c>
      <c r="M67" s="101">
        <v>0</v>
      </c>
      <c r="N67" s="102">
        <f>IF(D67&gt;0,M67/D67*100,"-")</f>
        <v>0</v>
      </c>
      <c r="O67" s="123">
        <v>2024</v>
      </c>
      <c r="P67" s="101">
        <f>SUM(Q67:S67)</f>
        <v>21555</v>
      </c>
      <c r="Q67" s="101">
        <v>7268</v>
      </c>
      <c r="R67" s="101">
        <v>14287</v>
      </c>
      <c r="S67" s="101">
        <v>0</v>
      </c>
      <c r="T67" s="102">
        <f>IF(D67&gt;0,P67/D67*100,"-")</f>
        <v>66.23137194653556</v>
      </c>
      <c r="U67" s="101">
        <v>546</v>
      </c>
      <c r="V67" s="99" t="s">
        <v>263</v>
      </c>
      <c r="W67" s="99"/>
      <c r="X67" s="99"/>
      <c r="Y67" s="99"/>
      <c r="Z67" s="99" t="s">
        <v>263</v>
      </c>
      <c r="AA67" s="99"/>
      <c r="AB67" s="99"/>
      <c r="AC67" s="99"/>
      <c r="AD67" s="206" t="s">
        <v>262</v>
      </c>
      <c r="AE67" s="207"/>
    </row>
    <row r="68" spans="1:31" s="103" customFormat="1" ht="13.5" customHeight="1">
      <c r="A68" s="99" t="s">
        <v>43</v>
      </c>
      <c r="B68" s="100" t="s">
        <v>382</v>
      </c>
      <c r="C68" s="99" t="s">
        <v>383</v>
      </c>
      <c r="D68" s="101">
        <f>+SUM(E68,+I68)</f>
        <v>33700</v>
      </c>
      <c r="E68" s="101">
        <f>+SUM(G68+H68)</f>
        <v>371</v>
      </c>
      <c r="F68" s="125">
        <f>IF(D68&gt;0,E68/D68*100,"-")</f>
        <v>1.1008902077151335</v>
      </c>
      <c r="G68" s="101">
        <v>371</v>
      </c>
      <c r="H68" s="101">
        <v>0</v>
      </c>
      <c r="I68" s="101">
        <f>+SUM(K68,+M68,O68+P68)</f>
        <v>33329</v>
      </c>
      <c r="J68" s="102">
        <f>IF(D68&gt;0,I68/D68*100,"-")</f>
        <v>98.899109792284861</v>
      </c>
      <c r="K68" s="101">
        <v>23632</v>
      </c>
      <c r="L68" s="102">
        <f>IF(D68&gt;0,K68/D68*100,"-")</f>
        <v>70.124629080118694</v>
      </c>
      <c r="M68" s="101">
        <v>0</v>
      </c>
      <c r="N68" s="102">
        <f>IF(D68&gt;0,M68/D68*100,"-")</f>
        <v>0</v>
      </c>
      <c r="O68" s="123">
        <v>716</v>
      </c>
      <c r="P68" s="101">
        <f>SUM(Q68:S68)</f>
        <v>8981</v>
      </c>
      <c r="Q68" s="101">
        <v>3725</v>
      </c>
      <c r="R68" s="101">
        <v>5256</v>
      </c>
      <c r="S68" s="101">
        <v>0</v>
      </c>
      <c r="T68" s="102">
        <f>IF(D68&gt;0,P68/D68*100,"-")</f>
        <v>26.649851632047479</v>
      </c>
      <c r="U68" s="101">
        <v>450</v>
      </c>
      <c r="V68" s="99"/>
      <c r="W68" s="99" t="s">
        <v>263</v>
      </c>
      <c r="X68" s="99"/>
      <c r="Y68" s="99"/>
      <c r="Z68" s="99"/>
      <c r="AA68" s="99"/>
      <c r="AB68" s="99"/>
      <c r="AC68" s="99" t="s">
        <v>263</v>
      </c>
      <c r="AD68" s="206" t="s">
        <v>262</v>
      </c>
      <c r="AE68" s="207"/>
    </row>
    <row r="69" spans="1:31" s="103" customFormat="1" ht="13.5" customHeight="1">
      <c r="A69" s="99" t="s">
        <v>43</v>
      </c>
      <c r="B69" s="100" t="s">
        <v>384</v>
      </c>
      <c r="C69" s="99" t="s">
        <v>385</v>
      </c>
      <c r="D69" s="101">
        <f>+SUM(E69,+I69)</f>
        <v>44253</v>
      </c>
      <c r="E69" s="101">
        <f>+SUM(G69+H69)</f>
        <v>332</v>
      </c>
      <c r="F69" s="125">
        <f>IF(D69&gt;0,E69/D69*100,"-")</f>
        <v>0.75023162271484423</v>
      </c>
      <c r="G69" s="101">
        <v>332</v>
      </c>
      <c r="H69" s="101">
        <v>0</v>
      </c>
      <c r="I69" s="101">
        <f>+SUM(K69,+M69,O69+P69)</f>
        <v>43921</v>
      </c>
      <c r="J69" s="102">
        <f>IF(D69&gt;0,I69/D69*100,"-")</f>
        <v>99.24976837728515</v>
      </c>
      <c r="K69" s="101">
        <v>28738</v>
      </c>
      <c r="L69" s="102">
        <f>IF(D69&gt;0,K69/D69*100,"-")</f>
        <v>64.940230040901184</v>
      </c>
      <c r="M69" s="101">
        <v>0</v>
      </c>
      <c r="N69" s="102">
        <f>IF(D69&gt;0,M69/D69*100,"-")</f>
        <v>0</v>
      </c>
      <c r="O69" s="123">
        <v>0</v>
      </c>
      <c r="P69" s="101">
        <f>SUM(Q69:S69)</f>
        <v>15183</v>
      </c>
      <c r="Q69" s="101">
        <v>6858</v>
      </c>
      <c r="R69" s="101">
        <v>8325</v>
      </c>
      <c r="S69" s="101">
        <v>0</v>
      </c>
      <c r="T69" s="102">
        <f>IF(D69&gt;0,P69/D69*100,"-")</f>
        <v>34.309538336383973</v>
      </c>
      <c r="U69" s="101">
        <v>601</v>
      </c>
      <c r="V69" s="99"/>
      <c r="W69" s="99" t="s">
        <v>263</v>
      </c>
      <c r="X69" s="99"/>
      <c r="Y69" s="99"/>
      <c r="Z69" s="99"/>
      <c r="AA69" s="99"/>
      <c r="AB69" s="99"/>
      <c r="AC69" s="99" t="s">
        <v>263</v>
      </c>
      <c r="AD69" s="206" t="s">
        <v>262</v>
      </c>
      <c r="AE69" s="207"/>
    </row>
    <row r="70" spans="1:31" s="103" customFormat="1" ht="13.5" customHeight="1">
      <c r="A70" s="99" t="s">
        <v>43</v>
      </c>
      <c r="B70" s="100" t="s">
        <v>386</v>
      </c>
      <c r="C70" s="99" t="s">
        <v>387</v>
      </c>
      <c r="D70" s="101">
        <f>+SUM(E70,+I70)</f>
        <v>28582</v>
      </c>
      <c r="E70" s="101">
        <f>+SUM(G70+H70)</f>
        <v>738</v>
      </c>
      <c r="F70" s="125">
        <f>IF(D70&gt;0,E70/D70*100,"-")</f>
        <v>2.582044643481912</v>
      </c>
      <c r="G70" s="101">
        <v>738</v>
      </c>
      <c r="H70" s="101">
        <v>0</v>
      </c>
      <c r="I70" s="101">
        <f>+SUM(K70,+M70,O70+P70)</f>
        <v>27844</v>
      </c>
      <c r="J70" s="102">
        <f>IF(D70&gt;0,I70/D70*100,"-")</f>
        <v>97.417955356518092</v>
      </c>
      <c r="K70" s="101">
        <v>16775</v>
      </c>
      <c r="L70" s="102">
        <f>IF(D70&gt;0,K70/D70*100,"-")</f>
        <v>58.690784409768384</v>
      </c>
      <c r="M70" s="101">
        <v>0</v>
      </c>
      <c r="N70" s="102">
        <f>IF(D70&gt;0,M70/D70*100,"-")</f>
        <v>0</v>
      </c>
      <c r="O70" s="123">
        <v>126</v>
      </c>
      <c r="P70" s="101">
        <f>SUM(Q70:S70)</f>
        <v>10943</v>
      </c>
      <c r="Q70" s="101">
        <v>6622</v>
      </c>
      <c r="R70" s="101">
        <v>4010</v>
      </c>
      <c r="S70" s="101">
        <v>311</v>
      </c>
      <c r="T70" s="102">
        <f>IF(D70&gt;0,P70/D70*100,"-")</f>
        <v>38.286334056399134</v>
      </c>
      <c r="U70" s="101">
        <v>407</v>
      </c>
      <c r="V70" s="99" t="s">
        <v>263</v>
      </c>
      <c r="W70" s="99"/>
      <c r="X70" s="99"/>
      <c r="Y70" s="99"/>
      <c r="Z70" s="99"/>
      <c r="AA70" s="99"/>
      <c r="AB70" s="99"/>
      <c r="AC70" s="99" t="s">
        <v>263</v>
      </c>
      <c r="AD70" s="206" t="s">
        <v>262</v>
      </c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70">
    <sortCondition ref="A8:A70"/>
    <sortCondition ref="B8:B70"/>
    <sortCondition ref="C8:C70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埼玉県</v>
      </c>
      <c r="B7" s="105" t="str">
        <f>水洗化人口等!B7</f>
        <v>11000</v>
      </c>
      <c r="C7" s="104" t="s">
        <v>199</v>
      </c>
      <c r="D7" s="106">
        <f>SUM(E7,+H7,+K7)</f>
        <v>783885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55457</v>
      </c>
      <c r="I7" s="106">
        <f>SUM(I$8:I$207)</f>
        <v>36606</v>
      </c>
      <c r="J7" s="106">
        <f>SUM(J$8:J$207)</f>
        <v>18851</v>
      </c>
      <c r="K7" s="106">
        <f>SUM(L7:M7)</f>
        <v>728428</v>
      </c>
      <c r="L7" s="106">
        <f>SUM(L$8:L$207)</f>
        <v>46518</v>
      </c>
      <c r="M7" s="106">
        <f>SUM(M$8:M$207)</f>
        <v>681910</v>
      </c>
      <c r="N7" s="106">
        <f>SUM(O7,+V7,+AC7)</f>
        <v>784344</v>
      </c>
      <c r="O7" s="106">
        <f>SUM(P7:U7)</f>
        <v>83124</v>
      </c>
      <c r="P7" s="106">
        <f t="shared" ref="P7:U7" si="0">SUM(P$8:P$207)</f>
        <v>83124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700761</v>
      </c>
      <c r="W7" s="106">
        <f t="shared" ref="W7:AB7" si="1">SUM(W$8:W$207)</f>
        <v>700761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459</v>
      </c>
      <c r="AD7" s="106">
        <f>SUM(AD$8:AD$207)</f>
        <v>459</v>
      </c>
      <c r="AE7" s="106">
        <f>SUM(AE$8:AE$207)</f>
        <v>0</v>
      </c>
      <c r="AF7" s="106">
        <f>SUM(AG7:AI7)</f>
        <v>20212</v>
      </c>
      <c r="AG7" s="106">
        <f>SUM(AG$8:AG$207)</f>
        <v>20212</v>
      </c>
      <c r="AH7" s="106">
        <f>SUM(AH$8:AH$207)</f>
        <v>0</v>
      </c>
      <c r="AI7" s="106">
        <f>SUM(AI$8:AI$207)</f>
        <v>0</v>
      </c>
      <c r="AJ7" s="106">
        <f>SUM(AK7:AS7)</f>
        <v>24066</v>
      </c>
      <c r="AK7" s="106">
        <f t="shared" ref="AK7:AS7" si="2">SUM(AK$8:AK$207)</f>
        <v>3938</v>
      </c>
      <c r="AL7" s="106">
        <f t="shared" si="2"/>
        <v>107</v>
      </c>
      <c r="AM7" s="106">
        <f t="shared" si="2"/>
        <v>8038</v>
      </c>
      <c r="AN7" s="106">
        <f t="shared" si="2"/>
        <v>5359</v>
      </c>
      <c r="AO7" s="106">
        <f t="shared" si="2"/>
        <v>0</v>
      </c>
      <c r="AP7" s="106">
        <f t="shared" si="2"/>
        <v>0</v>
      </c>
      <c r="AQ7" s="106">
        <f t="shared" si="2"/>
        <v>1073</v>
      </c>
      <c r="AR7" s="106">
        <f t="shared" si="2"/>
        <v>89</v>
      </c>
      <c r="AS7" s="106">
        <f t="shared" si="2"/>
        <v>5462</v>
      </c>
      <c r="AT7" s="106">
        <f>SUM(AU7:AY7)</f>
        <v>197</v>
      </c>
      <c r="AU7" s="106">
        <f>SUM(AU$8:AU$207)</f>
        <v>191</v>
      </c>
      <c r="AV7" s="106">
        <f>SUM(AV$8:AV$207)</f>
        <v>0</v>
      </c>
      <c r="AW7" s="106">
        <f>SUM(AW$8:AW$207)</f>
        <v>6</v>
      </c>
      <c r="AX7" s="106">
        <f>SUM(AX$8:AX$207)</f>
        <v>0</v>
      </c>
      <c r="AY7" s="106">
        <f>SUM(AY$8:AY$207)</f>
        <v>0</v>
      </c>
      <c r="AZ7" s="106">
        <f>SUM(BA7:BC7)</f>
        <v>271</v>
      </c>
      <c r="BA7" s="106">
        <f>SUM(BA$8:BA$207)</f>
        <v>271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43</v>
      </c>
      <c r="B8" s="111" t="s">
        <v>260</v>
      </c>
      <c r="C8" s="99" t="s">
        <v>261</v>
      </c>
      <c r="D8" s="101">
        <f>SUM(E8,+H8,+K8)</f>
        <v>48853</v>
      </c>
      <c r="E8" s="101">
        <f>SUM(F8:G8)</f>
        <v>0</v>
      </c>
      <c r="F8" s="101">
        <v>0</v>
      </c>
      <c r="G8" s="101">
        <v>0</v>
      </c>
      <c r="H8" s="101">
        <f>SUM(I8:J8)</f>
        <v>7590</v>
      </c>
      <c r="I8" s="101">
        <v>7590</v>
      </c>
      <c r="J8" s="101">
        <v>0</v>
      </c>
      <c r="K8" s="101">
        <f>SUM(L8:M8)</f>
        <v>41263</v>
      </c>
      <c r="L8" s="101">
        <v>0</v>
      </c>
      <c r="M8" s="101">
        <v>41263</v>
      </c>
      <c r="N8" s="101">
        <f>SUM(O8,+V8,+AC8)</f>
        <v>48853</v>
      </c>
      <c r="O8" s="101">
        <f>SUM(P8:U8)</f>
        <v>7590</v>
      </c>
      <c r="P8" s="101">
        <v>7590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41263</v>
      </c>
      <c r="W8" s="101">
        <v>41263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1335</v>
      </c>
      <c r="AG8" s="101">
        <v>1335</v>
      </c>
      <c r="AH8" s="101">
        <v>0</v>
      </c>
      <c r="AI8" s="101">
        <v>0</v>
      </c>
      <c r="AJ8" s="101">
        <f>SUM(AK8:AS8)</f>
        <v>1425</v>
      </c>
      <c r="AK8" s="101">
        <v>0</v>
      </c>
      <c r="AL8" s="101">
        <v>90</v>
      </c>
      <c r="AM8" s="101">
        <v>1335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90</v>
      </c>
      <c r="BA8" s="101">
        <v>90</v>
      </c>
      <c r="BB8" s="101">
        <v>0</v>
      </c>
      <c r="BC8" s="101">
        <v>0</v>
      </c>
    </row>
    <row r="9" spans="1:55" s="103" customFormat="1" ht="13.5" customHeight="1">
      <c r="A9" s="113" t="s">
        <v>43</v>
      </c>
      <c r="B9" s="111" t="s">
        <v>264</v>
      </c>
      <c r="C9" s="99" t="s">
        <v>265</v>
      </c>
      <c r="D9" s="101">
        <f>SUM(E9,+H9,+K9)</f>
        <v>36912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36912</v>
      </c>
      <c r="L9" s="101">
        <v>2277</v>
      </c>
      <c r="M9" s="101">
        <v>34635</v>
      </c>
      <c r="N9" s="101">
        <f>SUM(O9,+V9,+AC9)</f>
        <v>36929</v>
      </c>
      <c r="O9" s="101">
        <f>SUM(P9:U9)</f>
        <v>2277</v>
      </c>
      <c r="P9" s="101">
        <v>2277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34635</v>
      </c>
      <c r="W9" s="101">
        <v>34635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17</v>
      </c>
      <c r="AD9" s="101">
        <v>17</v>
      </c>
      <c r="AE9" s="101">
        <v>0</v>
      </c>
      <c r="AF9" s="101">
        <f>SUM(AG9:AI9)</f>
        <v>1042</v>
      </c>
      <c r="AG9" s="101">
        <v>1042</v>
      </c>
      <c r="AH9" s="101">
        <v>0</v>
      </c>
      <c r="AI9" s="101">
        <v>0</v>
      </c>
      <c r="AJ9" s="101">
        <f>SUM(AK9:AS9)</f>
        <v>1042</v>
      </c>
      <c r="AK9" s="101">
        <v>0</v>
      </c>
      <c r="AL9" s="101">
        <v>0</v>
      </c>
      <c r="AM9" s="101">
        <v>1042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43</v>
      </c>
      <c r="B10" s="111" t="s">
        <v>266</v>
      </c>
      <c r="C10" s="99" t="s">
        <v>267</v>
      </c>
      <c r="D10" s="101">
        <f>SUM(E10,+H10,+K10)</f>
        <v>78508</v>
      </c>
      <c r="E10" s="101">
        <f>SUM(F10:G10)</f>
        <v>0</v>
      </c>
      <c r="F10" s="101">
        <v>0</v>
      </c>
      <c r="G10" s="101">
        <v>0</v>
      </c>
      <c r="H10" s="101">
        <f>SUM(I10:J10)</f>
        <v>32</v>
      </c>
      <c r="I10" s="101">
        <v>32</v>
      </c>
      <c r="J10" s="101">
        <v>0</v>
      </c>
      <c r="K10" s="101">
        <f>SUM(L10:M10)</f>
        <v>78476</v>
      </c>
      <c r="L10" s="101">
        <v>18920</v>
      </c>
      <c r="M10" s="101">
        <v>59556</v>
      </c>
      <c r="N10" s="101">
        <f>SUM(O10,+V10,+AC10)</f>
        <v>78508</v>
      </c>
      <c r="O10" s="101">
        <f>SUM(P10:U10)</f>
        <v>18952</v>
      </c>
      <c r="P10" s="101">
        <v>18952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59556</v>
      </c>
      <c r="W10" s="101">
        <v>59556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1312</v>
      </c>
      <c r="AG10" s="101">
        <v>1312</v>
      </c>
      <c r="AH10" s="101">
        <v>0</v>
      </c>
      <c r="AI10" s="101">
        <v>0</v>
      </c>
      <c r="AJ10" s="101">
        <f>SUM(AK10:AS10)</f>
        <v>1681</v>
      </c>
      <c r="AK10" s="101">
        <v>352</v>
      </c>
      <c r="AL10" s="101">
        <v>17</v>
      </c>
      <c r="AM10" s="101">
        <v>22</v>
      </c>
      <c r="AN10" s="101">
        <v>0</v>
      </c>
      <c r="AO10" s="101">
        <v>0</v>
      </c>
      <c r="AP10" s="101">
        <v>0</v>
      </c>
      <c r="AQ10" s="101">
        <v>0</v>
      </c>
      <c r="AR10" s="101">
        <v>7</v>
      </c>
      <c r="AS10" s="101">
        <v>1283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17</v>
      </c>
      <c r="BA10" s="101">
        <v>17</v>
      </c>
      <c r="BB10" s="101">
        <v>0</v>
      </c>
      <c r="BC10" s="101">
        <v>0</v>
      </c>
    </row>
    <row r="11" spans="1:55" s="103" customFormat="1" ht="13.5" customHeight="1">
      <c r="A11" s="113" t="s">
        <v>43</v>
      </c>
      <c r="B11" s="111" t="s">
        <v>268</v>
      </c>
      <c r="C11" s="99" t="s">
        <v>269</v>
      </c>
      <c r="D11" s="101">
        <f>SUM(E11,+H11,+K11)</f>
        <v>36572</v>
      </c>
      <c r="E11" s="101">
        <f>SUM(F11:G11)</f>
        <v>0</v>
      </c>
      <c r="F11" s="101">
        <v>0</v>
      </c>
      <c r="G11" s="101">
        <v>0</v>
      </c>
      <c r="H11" s="101">
        <f>SUM(I11:J11)</f>
        <v>730</v>
      </c>
      <c r="I11" s="101">
        <v>730</v>
      </c>
      <c r="J11" s="101">
        <v>0</v>
      </c>
      <c r="K11" s="101">
        <f>SUM(L11:M11)</f>
        <v>35842</v>
      </c>
      <c r="L11" s="101">
        <v>2554</v>
      </c>
      <c r="M11" s="101">
        <v>33288</v>
      </c>
      <c r="N11" s="101">
        <f>SUM(O11,+V11,+AC11)</f>
        <v>36572</v>
      </c>
      <c r="O11" s="101">
        <f>SUM(P11:U11)</f>
        <v>3284</v>
      </c>
      <c r="P11" s="101">
        <v>3284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33288</v>
      </c>
      <c r="W11" s="101">
        <v>33288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906</v>
      </c>
      <c r="AG11" s="101">
        <v>906</v>
      </c>
      <c r="AH11" s="101">
        <v>0</v>
      </c>
      <c r="AI11" s="101">
        <v>0</v>
      </c>
      <c r="AJ11" s="101">
        <f>SUM(AK11:AS11)</f>
        <v>906</v>
      </c>
      <c r="AK11" s="101">
        <v>0</v>
      </c>
      <c r="AL11" s="101">
        <v>0</v>
      </c>
      <c r="AM11" s="101">
        <v>55</v>
      </c>
      <c r="AN11" s="101">
        <v>812</v>
      </c>
      <c r="AO11" s="101">
        <v>0</v>
      </c>
      <c r="AP11" s="101">
        <v>0</v>
      </c>
      <c r="AQ11" s="101">
        <v>0</v>
      </c>
      <c r="AR11" s="101">
        <v>0</v>
      </c>
      <c r="AS11" s="101">
        <v>39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43</v>
      </c>
      <c r="B12" s="111" t="s">
        <v>270</v>
      </c>
      <c r="C12" s="99" t="s">
        <v>271</v>
      </c>
      <c r="D12" s="101">
        <f>SUM(E12,+H12,+K12)</f>
        <v>20200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20200</v>
      </c>
      <c r="L12" s="101">
        <v>1306</v>
      </c>
      <c r="M12" s="101">
        <v>18894</v>
      </c>
      <c r="N12" s="101">
        <f>SUM(O12,+V12,+AC12)</f>
        <v>20200</v>
      </c>
      <c r="O12" s="101">
        <f>SUM(P12:U12)</f>
        <v>1306</v>
      </c>
      <c r="P12" s="101">
        <v>1306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18894</v>
      </c>
      <c r="W12" s="101">
        <v>18894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23</v>
      </c>
      <c r="AG12" s="101">
        <v>23</v>
      </c>
      <c r="AH12" s="101">
        <v>0</v>
      </c>
      <c r="AI12" s="101">
        <v>0</v>
      </c>
      <c r="AJ12" s="101">
        <f>SUM(AK12:AS12)</f>
        <v>23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23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43</v>
      </c>
      <c r="B13" s="111" t="s">
        <v>272</v>
      </c>
      <c r="C13" s="99" t="s">
        <v>273</v>
      </c>
      <c r="D13" s="101">
        <f>SUM(E13,+H13,+K13)</f>
        <v>11145</v>
      </c>
      <c r="E13" s="101">
        <f>SUM(F13:G13)</f>
        <v>0</v>
      </c>
      <c r="F13" s="101">
        <v>0</v>
      </c>
      <c r="G13" s="101">
        <v>0</v>
      </c>
      <c r="H13" s="101">
        <f>SUM(I13:J13)</f>
        <v>1224</v>
      </c>
      <c r="I13" s="101">
        <v>1224</v>
      </c>
      <c r="J13" s="101">
        <v>0</v>
      </c>
      <c r="K13" s="101">
        <f>SUM(L13:M13)</f>
        <v>9921</v>
      </c>
      <c r="L13" s="101">
        <v>0</v>
      </c>
      <c r="M13" s="101">
        <v>9921</v>
      </c>
      <c r="N13" s="101">
        <f>SUM(O13,+V13,+AC13)</f>
        <v>11145</v>
      </c>
      <c r="O13" s="101">
        <f>SUM(P13:U13)</f>
        <v>1224</v>
      </c>
      <c r="P13" s="101">
        <v>1224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9921</v>
      </c>
      <c r="W13" s="101">
        <v>9921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14</v>
      </c>
      <c r="AG13" s="101">
        <v>14</v>
      </c>
      <c r="AH13" s="101">
        <v>0</v>
      </c>
      <c r="AI13" s="101">
        <v>0</v>
      </c>
      <c r="AJ13" s="101">
        <f>SUM(AK13:AS13)</f>
        <v>14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14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127</v>
      </c>
      <c r="BA13" s="101">
        <v>127</v>
      </c>
      <c r="BB13" s="101">
        <v>0</v>
      </c>
      <c r="BC13" s="101">
        <v>0</v>
      </c>
    </row>
    <row r="14" spans="1:55" s="103" customFormat="1" ht="13.5" customHeight="1">
      <c r="A14" s="113" t="s">
        <v>43</v>
      </c>
      <c r="B14" s="111" t="s">
        <v>274</v>
      </c>
      <c r="C14" s="99" t="s">
        <v>275</v>
      </c>
      <c r="D14" s="101">
        <f>SUM(E14,+H14,+K14)</f>
        <v>19584</v>
      </c>
      <c r="E14" s="101">
        <f>SUM(F14:G14)</f>
        <v>0</v>
      </c>
      <c r="F14" s="101">
        <v>0</v>
      </c>
      <c r="G14" s="101">
        <v>0</v>
      </c>
      <c r="H14" s="101">
        <f>SUM(I14:J14)</f>
        <v>580</v>
      </c>
      <c r="I14" s="101">
        <v>580</v>
      </c>
      <c r="J14" s="101">
        <v>0</v>
      </c>
      <c r="K14" s="101">
        <f>SUM(L14:M14)</f>
        <v>19004</v>
      </c>
      <c r="L14" s="101">
        <v>1046</v>
      </c>
      <c r="M14" s="101">
        <v>17958</v>
      </c>
      <c r="N14" s="101">
        <f>SUM(O14,+V14,+AC14)</f>
        <v>19584</v>
      </c>
      <c r="O14" s="101">
        <f>SUM(P14:U14)</f>
        <v>1626</v>
      </c>
      <c r="P14" s="101">
        <v>1626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17958</v>
      </c>
      <c r="W14" s="101">
        <v>17958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314</v>
      </c>
      <c r="AG14" s="101">
        <v>314</v>
      </c>
      <c r="AH14" s="101">
        <v>0</v>
      </c>
      <c r="AI14" s="101">
        <v>0</v>
      </c>
      <c r="AJ14" s="101">
        <f>SUM(AK14:AS14)</f>
        <v>314</v>
      </c>
      <c r="AK14" s="101">
        <v>0</v>
      </c>
      <c r="AL14" s="101">
        <v>0</v>
      </c>
      <c r="AM14" s="101">
        <v>314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43</v>
      </c>
      <c r="B15" s="111" t="s">
        <v>276</v>
      </c>
      <c r="C15" s="99" t="s">
        <v>277</v>
      </c>
      <c r="D15" s="101">
        <f>SUM(E15,+H15,+K15)</f>
        <v>22033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22033</v>
      </c>
      <c r="L15" s="101">
        <v>2481</v>
      </c>
      <c r="M15" s="101">
        <v>19552</v>
      </c>
      <c r="N15" s="101">
        <f>SUM(O15,+V15,+AC15)</f>
        <v>22033</v>
      </c>
      <c r="O15" s="101">
        <f>SUM(P15:U15)</f>
        <v>2481</v>
      </c>
      <c r="P15" s="101">
        <v>2481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19552</v>
      </c>
      <c r="W15" s="101">
        <v>19552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522</v>
      </c>
      <c r="AG15" s="101">
        <v>522</v>
      </c>
      <c r="AH15" s="101">
        <v>0</v>
      </c>
      <c r="AI15" s="101">
        <v>0</v>
      </c>
      <c r="AJ15" s="101">
        <f>SUM(AK15:AS15)</f>
        <v>522</v>
      </c>
      <c r="AK15" s="101">
        <v>0</v>
      </c>
      <c r="AL15" s="101">
        <v>0</v>
      </c>
      <c r="AM15" s="101">
        <v>17</v>
      </c>
      <c r="AN15" s="101">
        <v>502</v>
      </c>
      <c r="AO15" s="101">
        <v>0</v>
      </c>
      <c r="AP15" s="101">
        <v>0</v>
      </c>
      <c r="AQ15" s="101">
        <v>0</v>
      </c>
      <c r="AR15" s="101">
        <v>3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43</v>
      </c>
      <c r="B16" s="111" t="s">
        <v>278</v>
      </c>
      <c r="C16" s="99" t="s">
        <v>279</v>
      </c>
      <c r="D16" s="101">
        <f>SUM(E16,+H16,+K16)</f>
        <v>32332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32332</v>
      </c>
      <c r="L16" s="101">
        <v>1112</v>
      </c>
      <c r="M16" s="101">
        <v>31220</v>
      </c>
      <c r="N16" s="101">
        <f>SUM(O16,+V16,+AC16)</f>
        <v>32332</v>
      </c>
      <c r="O16" s="101">
        <f>SUM(P16:U16)</f>
        <v>1112</v>
      </c>
      <c r="P16" s="101">
        <v>1112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31220</v>
      </c>
      <c r="W16" s="101">
        <v>31220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99</v>
      </c>
      <c r="AG16" s="101">
        <v>99</v>
      </c>
      <c r="AH16" s="101">
        <v>0</v>
      </c>
      <c r="AI16" s="101">
        <v>0</v>
      </c>
      <c r="AJ16" s="101">
        <f>SUM(AK16:AS16)</f>
        <v>1590</v>
      </c>
      <c r="AK16" s="101">
        <v>1491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99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43</v>
      </c>
      <c r="B17" s="111" t="s">
        <v>280</v>
      </c>
      <c r="C17" s="99" t="s">
        <v>281</v>
      </c>
      <c r="D17" s="101">
        <f>SUM(E17,+H17,+K17)</f>
        <v>16395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16395</v>
      </c>
      <c r="L17" s="101">
        <v>1219</v>
      </c>
      <c r="M17" s="101">
        <v>15176</v>
      </c>
      <c r="N17" s="101">
        <f>SUM(O17,+V17,+AC17)</f>
        <v>16395</v>
      </c>
      <c r="O17" s="101">
        <f>SUM(P17:U17)</f>
        <v>1219</v>
      </c>
      <c r="P17" s="101">
        <v>1219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15176</v>
      </c>
      <c r="W17" s="101">
        <v>15176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119</v>
      </c>
      <c r="AG17" s="101">
        <v>119</v>
      </c>
      <c r="AH17" s="101">
        <v>0</v>
      </c>
      <c r="AI17" s="101">
        <v>0</v>
      </c>
      <c r="AJ17" s="101">
        <f>SUM(AK17:AS17)</f>
        <v>897</v>
      </c>
      <c r="AK17" s="101">
        <v>860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37</v>
      </c>
      <c r="AT17" s="101">
        <f>SUM(AU17:AY17)</f>
        <v>82</v>
      </c>
      <c r="AU17" s="101">
        <v>82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43</v>
      </c>
      <c r="B18" s="111" t="s">
        <v>282</v>
      </c>
      <c r="C18" s="99" t="s">
        <v>283</v>
      </c>
      <c r="D18" s="101">
        <f>SUM(E18,+H18,+K18)</f>
        <v>19168</v>
      </c>
      <c r="E18" s="101">
        <f>SUM(F18:G18)</f>
        <v>0</v>
      </c>
      <c r="F18" s="101">
        <v>0</v>
      </c>
      <c r="G18" s="101">
        <v>0</v>
      </c>
      <c r="H18" s="101">
        <f>SUM(I18:J18)</f>
        <v>1520</v>
      </c>
      <c r="I18" s="101">
        <v>1520</v>
      </c>
      <c r="J18" s="101">
        <v>0</v>
      </c>
      <c r="K18" s="101">
        <f>SUM(L18:M18)</f>
        <v>17648</v>
      </c>
      <c r="L18" s="101">
        <v>0</v>
      </c>
      <c r="M18" s="101">
        <v>17648</v>
      </c>
      <c r="N18" s="101">
        <f>SUM(O18,+V18,+AC18)</f>
        <v>19168</v>
      </c>
      <c r="O18" s="101">
        <f>SUM(P18:U18)</f>
        <v>1520</v>
      </c>
      <c r="P18" s="101">
        <v>1520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17648</v>
      </c>
      <c r="W18" s="101">
        <v>17648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539</v>
      </c>
      <c r="AG18" s="101">
        <v>539</v>
      </c>
      <c r="AH18" s="101">
        <v>0</v>
      </c>
      <c r="AI18" s="101">
        <v>0</v>
      </c>
      <c r="AJ18" s="101">
        <f>SUM(AK18:AS18)</f>
        <v>539</v>
      </c>
      <c r="AK18" s="101">
        <v>0</v>
      </c>
      <c r="AL18" s="101">
        <v>0</v>
      </c>
      <c r="AM18" s="101">
        <v>17</v>
      </c>
      <c r="AN18" s="101">
        <v>520</v>
      </c>
      <c r="AO18" s="101">
        <v>0</v>
      </c>
      <c r="AP18" s="101">
        <v>0</v>
      </c>
      <c r="AQ18" s="101">
        <v>0</v>
      </c>
      <c r="AR18" s="101">
        <v>2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43</v>
      </c>
      <c r="B19" s="111" t="s">
        <v>284</v>
      </c>
      <c r="C19" s="99" t="s">
        <v>285</v>
      </c>
      <c r="D19" s="101">
        <f>SUM(E19,+H19,+K19)</f>
        <v>20449</v>
      </c>
      <c r="E19" s="101">
        <f>SUM(F19:G19)</f>
        <v>0</v>
      </c>
      <c r="F19" s="101">
        <v>0</v>
      </c>
      <c r="G19" s="101">
        <v>0</v>
      </c>
      <c r="H19" s="101">
        <f>SUM(I19:J19)</f>
        <v>1427</v>
      </c>
      <c r="I19" s="101">
        <v>1427</v>
      </c>
      <c r="J19" s="101">
        <v>0</v>
      </c>
      <c r="K19" s="101">
        <f>SUM(L19:M19)</f>
        <v>19022</v>
      </c>
      <c r="L19" s="101">
        <v>597</v>
      </c>
      <c r="M19" s="101">
        <v>18425</v>
      </c>
      <c r="N19" s="101">
        <f>SUM(O19,+V19,+AC19)</f>
        <v>20449</v>
      </c>
      <c r="O19" s="101">
        <f>SUM(P19:U19)</f>
        <v>2024</v>
      </c>
      <c r="P19" s="101">
        <v>2024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18425</v>
      </c>
      <c r="W19" s="101">
        <v>18425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697</v>
      </c>
      <c r="AG19" s="101">
        <v>697</v>
      </c>
      <c r="AH19" s="101">
        <v>0</v>
      </c>
      <c r="AI19" s="101">
        <v>0</v>
      </c>
      <c r="AJ19" s="101">
        <f>SUM(AK19:AS19)</f>
        <v>697</v>
      </c>
      <c r="AK19" s="101">
        <v>0</v>
      </c>
      <c r="AL19" s="101">
        <v>0</v>
      </c>
      <c r="AM19" s="101">
        <v>697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43</v>
      </c>
      <c r="B20" s="111" t="s">
        <v>286</v>
      </c>
      <c r="C20" s="99" t="s">
        <v>287</v>
      </c>
      <c r="D20" s="101">
        <f>SUM(E20,+H20,+K20)</f>
        <v>7414</v>
      </c>
      <c r="E20" s="101">
        <f>SUM(F20:G20)</f>
        <v>0</v>
      </c>
      <c r="F20" s="101">
        <v>0</v>
      </c>
      <c r="G20" s="101">
        <v>0</v>
      </c>
      <c r="H20" s="101">
        <f>SUM(I20:J20)</f>
        <v>377</v>
      </c>
      <c r="I20" s="101">
        <v>377</v>
      </c>
      <c r="J20" s="101">
        <v>0</v>
      </c>
      <c r="K20" s="101">
        <f>SUM(L20:M20)</f>
        <v>7037</v>
      </c>
      <c r="L20" s="101">
        <v>647</v>
      </c>
      <c r="M20" s="101">
        <v>6390</v>
      </c>
      <c r="N20" s="101">
        <f>SUM(O20,+V20,+AC20)</f>
        <v>7414</v>
      </c>
      <c r="O20" s="101">
        <f>SUM(P20:U20)</f>
        <v>1024</v>
      </c>
      <c r="P20" s="101">
        <v>1024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6390</v>
      </c>
      <c r="W20" s="101">
        <v>6390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306</v>
      </c>
      <c r="AG20" s="101">
        <v>306</v>
      </c>
      <c r="AH20" s="101">
        <v>0</v>
      </c>
      <c r="AI20" s="101">
        <v>0</v>
      </c>
      <c r="AJ20" s="101">
        <f>SUM(AK20:AS20)</f>
        <v>306</v>
      </c>
      <c r="AK20" s="101">
        <v>0</v>
      </c>
      <c r="AL20" s="101">
        <v>0</v>
      </c>
      <c r="AM20" s="101">
        <v>88</v>
      </c>
      <c r="AN20" s="101">
        <v>218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5</v>
      </c>
      <c r="AU20" s="101">
        <v>0</v>
      </c>
      <c r="AV20" s="101">
        <v>0</v>
      </c>
      <c r="AW20" s="101">
        <v>5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43</v>
      </c>
      <c r="B21" s="111" t="s">
        <v>288</v>
      </c>
      <c r="C21" s="99" t="s">
        <v>289</v>
      </c>
      <c r="D21" s="101">
        <f>SUM(E21,+H21,+K21)</f>
        <v>19119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19119</v>
      </c>
      <c r="L21" s="101">
        <v>2046</v>
      </c>
      <c r="M21" s="101">
        <v>17073</v>
      </c>
      <c r="N21" s="101">
        <f>SUM(O21,+V21,+AC21)</f>
        <v>19119</v>
      </c>
      <c r="O21" s="101">
        <f>SUM(P21:U21)</f>
        <v>2046</v>
      </c>
      <c r="P21" s="101">
        <v>2046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17073</v>
      </c>
      <c r="W21" s="101">
        <v>17073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13</v>
      </c>
      <c r="AG21" s="101">
        <v>13</v>
      </c>
      <c r="AH21" s="101">
        <v>0</v>
      </c>
      <c r="AI21" s="101">
        <v>0</v>
      </c>
      <c r="AJ21" s="101">
        <f>SUM(AK21:AS21)</f>
        <v>13</v>
      </c>
      <c r="AK21" s="101">
        <v>0</v>
      </c>
      <c r="AL21" s="101">
        <v>0</v>
      </c>
      <c r="AM21" s="101">
        <v>13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43</v>
      </c>
      <c r="B22" s="111" t="s">
        <v>290</v>
      </c>
      <c r="C22" s="99" t="s">
        <v>291</v>
      </c>
      <c r="D22" s="101">
        <f>SUM(E22,+H22,+K22)</f>
        <v>11835</v>
      </c>
      <c r="E22" s="101">
        <f>SUM(F22:G22)</f>
        <v>0</v>
      </c>
      <c r="F22" s="101">
        <v>0</v>
      </c>
      <c r="G22" s="101">
        <v>0</v>
      </c>
      <c r="H22" s="101">
        <f>SUM(I22:J22)</f>
        <v>1107</v>
      </c>
      <c r="I22" s="101">
        <v>1107</v>
      </c>
      <c r="J22" s="101">
        <v>0</v>
      </c>
      <c r="K22" s="101">
        <f>SUM(L22:M22)</f>
        <v>10728</v>
      </c>
      <c r="L22" s="101">
        <v>0</v>
      </c>
      <c r="M22" s="101">
        <v>10728</v>
      </c>
      <c r="N22" s="101">
        <f>SUM(O22,+V22,+AC22)</f>
        <v>11835</v>
      </c>
      <c r="O22" s="101">
        <f>SUM(P22:U22)</f>
        <v>1107</v>
      </c>
      <c r="P22" s="101">
        <v>1107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10728</v>
      </c>
      <c r="W22" s="101">
        <v>10728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696</v>
      </c>
      <c r="AG22" s="101">
        <v>696</v>
      </c>
      <c r="AH22" s="101">
        <v>0</v>
      </c>
      <c r="AI22" s="101">
        <v>0</v>
      </c>
      <c r="AJ22" s="101">
        <f>SUM(AK22:AS22)</f>
        <v>696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657</v>
      </c>
      <c r="AR22" s="101">
        <v>0</v>
      </c>
      <c r="AS22" s="101">
        <v>39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43</v>
      </c>
      <c r="B23" s="111" t="s">
        <v>292</v>
      </c>
      <c r="C23" s="99" t="s">
        <v>293</v>
      </c>
      <c r="D23" s="101">
        <f>SUM(E23,+H23,+K23)</f>
        <v>36878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36878</v>
      </c>
      <c r="L23" s="101">
        <v>3453</v>
      </c>
      <c r="M23" s="101">
        <v>33425</v>
      </c>
      <c r="N23" s="101">
        <f>SUM(O23,+V23,+AC23)</f>
        <v>36878</v>
      </c>
      <c r="O23" s="101">
        <f>SUM(P23:U23)</f>
        <v>3453</v>
      </c>
      <c r="P23" s="101">
        <v>3453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33425</v>
      </c>
      <c r="W23" s="101">
        <v>33425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1416</v>
      </c>
      <c r="AG23" s="101">
        <v>1416</v>
      </c>
      <c r="AH23" s="101">
        <v>0</v>
      </c>
      <c r="AI23" s="101">
        <v>0</v>
      </c>
      <c r="AJ23" s="101">
        <f>SUM(AK23:AS23)</f>
        <v>1416</v>
      </c>
      <c r="AK23" s="101">
        <v>0</v>
      </c>
      <c r="AL23" s="101">
        <v>0</v>
      </c>
      <c r="AM23" s="101">
        <v>60</v>
      </c>
      <c r="AN23" s="101">
        <v>1356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43</v>
      </c>
      <c r="B24" s="111" t="s">
        <v>294</v>
      </c>
      <c r="C24" s="99" t="s">
        <v>295</v>
      </c>
      <c r="D24" s="101">
        <f>SUM(E24,+H24,+K24)</f>
        <v>15074</v>
      </c>
      <c r="E24" s="101">
        <f>SUM(F24:G24)</f>
        <v>0</v>
      </c>
      <c r="F24" s="101">
        <v>0</v>
      </c>
      <c r="G24" s="101">
        <v>0</v>
      </c>
      <c r="H24" s="101">
        <f>SUM(I24:J24)</f>
        <v>761</v>
      </c>
      <c r="I24" s="101">
        <v>761</v>
      </c>
      <c r="J24" s="101">
        <v>0</v>
      </c>
      <c r="K24" s="101">
        <f>SUM(L24:M24)</f>
        <v>14313</v>
      </c>
      <c r="L24" s="101">
        <v>0</v>
      </c>
      <c r="M24" s="101">
        <v>14313</v>
      </c>
      <c r="N24" s="101">
        <f>SUM(O24,+V24,+AC24)</f>
        <v>15074</v>
      </c>
      <c r="O24" s="101">
        <f>SUM(P24:U24)</f>
        <v>761</v>
      </c>
      <c r="P24" s="101">
        <v>761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14313</v>
      </c>
      <c r="W24" s="101">
        <v>14313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676</v>
      </c>
      <c r="AG24" s="101">
        <v>676</v>
      </c>
      <c r="AH24" s="101">
        <v>0</v>
      </c>
      <c r="AI24" s="101">
        <v>0</v>
      </c>
      <c r="AJ24" s="101">
        <f>SUM(AK24:AS24)</f>
        <v>676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45</v>
      </c>
      <c r="AS24" s="101">
        <v>631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43</v>
      </c>
      <c r="B25" s="111" t="s">
        <v>296</v>
      </c>
      <c r="C25" s="99" t="s">
        <v>297</v>
      </c>
      <c r="D25" s="101">
        <f>SUM(E25,+H25,+K25)</f>
        <v>7181</v>
      </c>
      <c r="E25" s="101">
        <f>SUM(F25:G25)</f>
        <v>0</v>
      </c>
      <c r="F25" s="101">
        <v>0</v>
      </c>
      <c r="G25" s="101">
        <v>0</v>
      </c>
      <c r="H25" s="101">
        <f>SUM(I25:J25)</f>
        <v>1092</v>
      </c>
      <c r="I25" s="101">
        <v>1092</v>
      </c>
      <c r="J25" s="101">
        <v>0</v>
      </c>
      <c r="K25" s="101">
        <f>SUM(L25:M25)</f>
        <v>6089</v>
      </c>
      <c r="L25" s="101">
        <v>0</v>
      </c>
      <c r="M25" s="101">
        <v>6089</v>
      </c>
      <c r="N25" s="101">
        <f>SUM(O25,+V25,+AC25)</f>
        <v>7181</v>
      </c>
      <c r="O25" s="101">
        <f>SUM(P25:U25)</f>
        <v>1092</v>
      </c>
      <c r="P25" s="101">
        <v>1092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6089</v>
      </c>
      <c r="W25" s="101">
        <v>6089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406</v>
      </c>
      <c r="AG25" s="101">
        <v>406</v>
      </c>
      <c r="AH25" s="101">
        <v>0</v>
      </c>
      <c r="AI25" s="101">
        <v>0</v>
      </c>
      <c r="AJ25" s="101">
        <f>SUM(AK25:AS25)</f>
        <v>406</v>
      </c>
      <c r="AK25" s="101">
        <v>0</v>
      </c>
      <c r="AL25" s="101">
        <v>0</v>
      </c>
      <c r="AM25" s="101">
        <v>406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43</v>
      </c>
      <c r="B26" s="111" t="s">
        <v>298</v>
      </c>
      <c r="C26" s="99" t="s">
        <v>299</v>
      </c>
      <c r="D26" s="101">
        <f>SUM(E26,+H26,+K26)</f>
        <v>27923</v>
      </c>
      <c r="E26" s="101">
        <f>SUM(F26:G26)</f>
        <v>0</v>
      </c>
      <c r="F26" s="101">
        <v>0</v>
      </c>
      <c r="G26" s="101">
        <v>0</v>
      </c>
      <c r="H26" s="101">
        <f>SUM(I26:J26)</f>
        <v>4710</v>
      </c>
      <c r="I26" s="101">
        <v>4710</v>
      </c>
      <c r="J26" s="101">
        <v>0</v>
      </c>
      <c r="K26" s="101">
        <f>SUM(L26:M26)</f>
        <v>23213</v>
      </c>
      <c r="L26" s="101">
        <v>0</v>
      </c>
      <c r="M26" s="101">
        <v>23213</v>
      </c>
      <c r="N26" s="101">
        <f>SUM(O26,+V26,+AC26)</f>
        <v>27923</v>
      </c>
      <c r="O26" s="101">
        <f>SUM(P26:U26)</f>
        <v>4710</v>
      </c>
      <c r="P26" s="101">
        <v>4710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23213</v>
      </c>
      <c r="W26" s="101">
        <v>23213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1194</v>
      </c>
      <c r="AG26" s="101">
        <v>1194</v>
      </c>
      <c r="AH26" s="101">
        <v>0</v>
      </c>
      <c r="AI26" s="101">
        <v>0</v>
      </c>
      <c r="AJ26" s="101">
        <f>SUM(AK26:AS26)</f>
        <v>1194</v>
      </c>
      <c r="AK26" s="101">
        <v>0</v>
      </c>
      <c r="AL26" s="101">
        <v>0</v>
      </c>
      <c r="AM26" s="101">
        <v>1194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43</v>
      </c>
      <c r="B27" s="111" t="s">
        <v>300</v>
      </c>
      <c r="C27" s="99" t="s">
        <v>301</v>
      </c>
      <c r="D27" s="101">
        <f>SUM(E27,+H27,+K27)</f>
        <v>806</v>
      </c>
      <c r="E27" s="101">
        <f>SUM(F27:G27)</f>
        <v>0</v>
      </c>
      <c r="F27" s="101">
        <v>0</v>
      </c>
      <c r="G27" s="101">
        <v>0</v>
      </c>
      <c r="H27" s="101">
        <f>SUM(I27:J27)</f>
        <v>218</v>
      </c>
      <c r="I27" s="101">
        <v>218</v>
      </c>
      <c r="J27" s="101">
        <v>0</v>
      </c>
      <c r="K27" s="101">
        <f>SUM(L27:M27)</f>
        <v>588</v>
      </c>
      <c r="L27" s="101">
        <v>0</v>
      </c>
      <c r="M27" s="101">
        <v>588</v>
      </c>
      <c r="N27" s="101">
        <f>SUM(O27,+V27,+AC27)</f>
        <v>806</v>
      </c>
      <c r="O27" s="101">
        <f>SUM(P27:U27)</f>
        <v>218</v>
      </c>
      <c r="P27" s="101">
        <v>218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588</v>
      </c>
      <c r="W27" s="101">
        <v>588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29</v>
      </c>
      <c r="AG27" s="101">
        <v>29</v>
      </c>
      <c r="AH27" s="101">
        <v>0</v>
      </c>
      <c r="AI27" s="101">
        <v>0</v>
      </c>
      <c r="AJ27" s="101">
        <f>SUM(AK27:AS27)</f>
        <v>29</v>
      </c>
      <c r="AK27" s="101">
        <v>0</v>
      </c>
      <c r="AL27" s="101">
        <v>0</v>
      </c>
      <c r="AM27" s="101">
        <v>29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43</v>
      </c>
      <c r="B28" s="111" t="s">
        <v>302</v>
      </c>
      <c r="C28" s="99" t="s">
        <v>303</v>
      </c>
      <c r="D28" s="101">
        <f>SUM(E28,+H28,+K28)</f>
        <v>5102</v>
      </c>
      <c r="E28" s="101">
        <f>SUM(F28:G28)</f>
        <v>0</v>
      </c>
      <c r="F28" s="101">
        <v>0</v>
      </c>
      <c r="G28" s="101">
        <v>0</v>
      </c>
      <c r="H28" s="101">
        <f>SUM(I28:J28)</f>
        <v>219</v>
      </c>
      <c r="I28" s="101">
        <v>219</v>
      </c>
      <c r="J28" s="101">
        <v>0</v>
      </c>
      <c r="K28" s="101">
        <f>SUM(L28:M28)</f>
        <v>4883</v>
      </c>
      <c r="L28" s="101">
        <v>0</v>
      </c>
      <c r="M28" s="101">
        <v>4883</v>
      </c>
      <c r="N28" s="101">
        <f>SUM(O28,+V28,+AC28)</f>
        <v>5102</v>
      </c>
      <c r="O28" s="101">
        <f>SUM(P28:U28)</f>
        <v>219</v>
      </c>
      <c r="P28" s="101">
        <v>219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4883</v>
      </c>
      <c r="W28" s="101">
        <v>4883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185</v>
      </c>
      <c r="AG28" s="101">
        <v>185</v>
      </c>
      <c r="AH28" s="101">
        <v>0</v>
      </c>
      <c r="AI28" s="101">
        <v>0</v>
      </c>
      <c r="AJ28" s="101">
        <f>SUM(AK28:AS28)</f>
        <v>185</v>
      </c>
      <c r="AK28" s="101">
        <v>0</v>
      </c>
      <c r="AL28" s="101">
        <v>0</v>
      </c>
      <c r="AM28" s="101">
        <v>185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43</v>
      </c>
      <c r="B29" s="111" t="s">
        <v>304</v>
      </c>
      <c r="C29" s="99" t="s">
        <v>305</v>
      </c>
      <c r="D29" s="101">
        <f>SUM(E29,+H29,+K29)</f>
        <v>13127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13127</v>
      </c>
      <c r="L29" s="101">
        <v>727</v>
      </c>
      <c r="M29" s="101">
        <v>12400</v>
      </c>
      <c r="N29" s="101">
        <f>SUM(O29,+V29,+AC29)</f>
        <v>13127</v>
      </c>
      <c r="O29" s="101">
        <f>SUM(P29:U29)</f>
        <v>727</v>
      </c>
      <c r="P29" s="101">
        <v>727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12400</v>
      </c>
      <c r="W29" s="101">
        <v>12400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605</v>
      </c>
      <c r="AG29" s="101">
        <v>605</v>
      </c>
      <c r="AH29" s="101">
        <v>0</v>
      </c>
      <c r="AI29" s="101">
        <v>0</v>
      </c>
      <c r="AJ29" s="101">
        <f>SUM(AK29:AS29)</f>
        <v>605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605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43</v>
      </c>
      <c r="B30" s="111" t="s">
        <v>306</v>
      </c>
      <c r="C30" s="99" t="s">
        <v>307</v>
      </c>
      <c r="D30" s="101">
        <f>SUM(E30,+H30,+K30)</f>
        <v>2912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2912</v>
      </c>
      <c r="L30" s="101">
        <v>462</v>
      </c>
      <c r="M30" s="101">
        <v>2450</v>
      </c>
      <c r="N30" s="101">
        <f>SUM(O30,+V30,+AC30)</f>
        <v>2912</v>
      </c>
      <c r="O30" s="101">
        <f>SUM(P30:U30)</f>
        <v>462</v>
      </c>
      <c r="P30" s="101">
        <v>462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2450</v>
      </c>
      <c r="W30" s="101">
        <v>2450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2</v>
      </c>
      <c r="AG30" s="101">
        <v>2</v>
      </c>
      <c r="AH30" s="101">
        <v>0</v>
      </c>
      <c r="AI30" s="101">
        <v>0</v>
      </c>
      <c r="AJ30" s="101">
        <f>SUM(AK30:AS30)</f>
        <v>2</v>
      </c>
      <c r="AK30" s="101">
        <v>0</v>
      </c>
      <c r="AL30" s="101">
        <v>0</v>
      </c>
      <c r="AM30" s="101">
        <v>2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43</v>
      </c>
      <c r="B31" s="111" t="s">
        <v>308</v>
      </c>
      <c r="C31" s="99" t="s">
        <v>309</v>
      </c>
      <c r="D31" s="101">
        <f>SUM(E31,+H31,+K31)</f>
        <v>824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824</v>
      </c>
      <c r="L31" s="101">
        <v>127</v>
      </c>
      <c r="M31" s="101">
        <v>697</v>
      </c>
      <c r="N31" s="101">
        <f>SUM(O31,+V31,+AC31)</f>
        <v>824</v>
      </c>
      <c r="O31" s="101">
        <f>SUM(P31:U31)</f>
        <v>127</v>
      </c>
      <c r="P31" s="101">
        <v>127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697</v>
      </c>
      <c r="W31" s="101">
        <v>697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0</v>
      </c>
      <c r="AG31" s="101">
        <v>0</v>
      </c>
      <c r="AH31" s="101">
        <v>0</v>
      </c>
      <c r="AI31" s="101">
        <v>0</v>
      </c>
      <c r="AJ31" s="101">
        <f>SUM(AK31:AS31)</f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43</v>
      </c>
      <c r="B32" s="111" t="s">
        <v>310</v>
      </c>
      <c r="C32" s="99" t="s">
        <v>311</v>
      </c>
      <c r="D32" s="101">
        <f>SUM(E32,+H32,+K32)</f>
        <v>2072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2072</v>
      </c>
      <c r="L32" s="101">
        <v>327</v>
      </c>
      <c r="M32" s="101">
        <v>1745</v>
      </c>
      <c r="N32" s="101">
        <f>SUM(O32,+V32,+AC32)</f>
        <v>2072</v>
      </c>
      <c r="O32" s="101">
        <f>SUM(P32:U32)</f>
        <v>327</v>
      </c>
      <c r="P32" s="101">
        <v>327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1745</v>
      </c>
      <c r="W32" s="101">
        <v>1745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</v>
      </c>
      <c r="AG32" s="101">
        <v>1</v>
      </c>
      <c r="AH32" s="101">
        <v>0</v>
      </c>
      <c r="AI32" s="101">
        <v>0</v>
      </c>
      <c r="AJ32" s="101">
        <f>SUM(AK32:AS32)</f>
        <v>1</v>
      </c>
      <c r="AK32" s="101">
        <v>0</v>
      </c>
      <c r="AL32" s="101">
        <v>0</v>
      </c>
      <c r="AM32" s="101">
        <v>1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43</v>
      </c>
      <c r="B33" s="111" t="s">
        <v>312</v>
      </c>
      <c r="C33" s="99" t="s">
        <v>313</v>
      </c>
      <c r="D33" s="101">
        <f>SUM(E33,+H33,+K33)</f>
        <v>4210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4210</v>
      </c>
      <c r="L33" s="101">
        <v>655</v>
      </c>
      <c r="M33" s="101">
        <v>3555</v>
      </c>
      <c r="N33" s="101">
        <f>SUM(O33,+V33,+AC33)</f>
        <v>4210</v>
      </c>
      <c r="O33" s="101">
        <f>SUM(P33:U33)</f>
        <v>655</v>
      </c>
      <c r="P33" s="101">
        <v>655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3555</v>
      </c>
      <c r="W33" s="101">
        <v>3555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2</v>
      </c>
      <c r="AG33" s="101">
        <v>2</v>
      </c>
      <c r="AH33" s="101">
        <v>0</v>
      </c>
      <c r="AI33" s="101">
        <v>0</v>
      </c>
      <c r="AJ33" s="101">
        <f>SUM(AK33:AS33)</f>
        <v>2</v>
      </c>
      <c r="AK33" s="101">
        <v>0</v>
      </c>
      <c r="AL33" s="101">
        <v>0</v>
      </c>
      <c r="AM33" s="101">
        <v>2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1</v>
      </c>
      <c r="AU33" s="101">
        <v>0</v>
      </c>
      <c r="AV33" s="101">
        <v>0</v>
      </c>
      <c r="AW33" s="101">
        <v>1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43</v>
      </c>
      <c r="B34" s="111" t="s">
        <v>314</v>
      </c>
      <c r="C34" s="99" t="s">
        <v>315</v>
      </c>
      <c r="D34" s="101">
        <f>SUM(E34,+H34,+K34)</f>
        <v>6406</v>
      </c>
      <c r="E34" s="101">
        <f>SUM(F34:G34)</f>
        <v>0</v>
      </c>
      <c r="F34" s="101">
        <v>0</v>
      </c>
      <c r="G34" s="101">
        <v>0</v>
      </c>
      <c r="H34" s="101">
        <f>SUM(I34:J34)</f>
        <v>464</v>
      </c>
      <c r="I34" s="101">
        <v>464</v>
      </c>
      <c r="J34" s="101">
        <v>0</v>
      </c>
      <c r="K34" s="101">
        <f>SUM(L34:M34)</f>
        <v>5942</v>
      </c>
      <c r="L34" s="101">
        <v>0</v>
      </c>
      <c r="M34" s="101">
        <v>5942</v>
      </c>
      <c r="N34" s="101">
        <f>SUM(O34,+V34,+AC34)</f>
        <v>6406</v>
      </c>
      <c r="O34" s="101">
        <f>SUM(P34:U34)</f>
        <v>464</v>
      </c>
      <c r="P34" s="101">
        <v>464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5942</v>
      </c>
      <c r="W34" s="101">
        <v>5942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286</v>
      </c>
      <c r="AG34" s="101">
        <v>286</v>
      </c>
      <c r="AH34" s="101">
        <v>0</v>
      </c>
      <c r="AI34" s="101">
        <v>0</v>
      </c>
      <c r="AJ34" s="101">
        <f>SUM(AK34:AS34)</f>
        <v>286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19</v>
      </c>
      <c r="AS34" s="101">
        <v>267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43</v>
      </c>
      <c r="B35" s="111" t="s">
        <v>316</v>
      </c>
      <c r="C35" s="99" t="s">
        <v>317</v>
      </c>
      <c r="D35" s="101">
        <f>SUM(E35,+H35,+K35)</f>
        <v>22713</v>
      </c>
      <c r="E35" s="101">
        <f>SUM(F35:G35)</f>
        <v>0</v>
      </c>
      <c r="F35" s="101">
        <v>0</v>
      </c>
      <c r="G35" s="101">
        <v>0</v>
      </c>
      <c r="H35" s="101">
        <f>SUM(I35:J35)</f>
        <v>738</v>
      </c>
      <c r="I35" s="101">
        <v>738</v>
      </c>
      <c r="J35" s="101">
        <v>0</v>
      </c>
      <c r="K35" s="101">
        <f>SUM(L35:M35)</f>
        <v>21975</v>
      </c>
      <c r="L35" s="101">
        <v>245</v>
      </c>
      <c r="M35" s="101">
        <v>21730</v>
      </c>
      <c r="N35" s="101">
        <f>SUM(O35,+V35,+AC35)</f>
        <v>22713</v>
      </c>
      <c r="O35" s="101">
        <f>SUM(P35:U35)</f>
        <v>983</v>
      </c>
      <c r="P35" s="101">
        <v>983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21730</v>
      </c>
      <c r="W35" s="101">
        <v>21730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544</v>
      </c>
      <c r="AG35" s="101">
        <v>544</v>
      </c>
      <c r="AH35" s="101">
        <v>0</v>
      </c>
      <c r="AI35" s="101">
        <v>0</v>
      </c>
      <c r="AJ35" s="101">
        <f>SUM(AK35:AS35)</f>
        <v>736</v>
      </c>
      <c r="AK35" s="101">
        <v>192</v>
      </c>
      <c r="AL35" s="101">
        <v>0</v>
      </c>
      <c r="AM35" s="101">
        <v>0</v>
      </c>
      <c r="AN35" s="101">
        <v>504</v>
      </c>
      <c r="AO35" s="101">
        <v>0</v>
      </c>
      <c r="AP35" s="101">
        <v>0</v>
      </c>
      <c r="AQ35" s="101">
        <v>0</v>
      </c>
      <c r="AR35" s="101">
        <v>0</v>
      </c>
      <c r="AS35" s="101">
        <v>40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43</v>
      </c>
      <c r="B36" s="111" t="s">
        <v>318</v>
      </c>
      <c r="C36" s="99" t="s">
        <v>319</v>
      </c>
      <c r="D36" s="101">
        <f>SUM(E36,+H36,+K36)</f>
        <v>5165</v>
      </c>
      <c r="E36" s="101">
        <f>SUM(F36:G36)</f>
        <v>0</v>
      </c>
      <c r="F36" s="101">
        <v>0</v>
      </c>
      <c r="G36" s="101">
        <v>0</v>
      </c>
      <c r="H36" s="101">
        <f>SUM(I36:J36)</f>
        <v>288</v>
      </c>
      <c r="I36" s="101">
        <v>288</v>
      </c>
      <c r="J36" s="101">
        <v>0</v>
      </c>
      <c r="K36" s="101">
        <f>SUM(L36:M36)</f>
        <v>4877</v>
      </c>
      <c r="L36" s="101">
        <v>0</v>
      </c>
      <c r="M36" s="101">
        <v>4877</v>
      </c>
      <c r="N36" s="101">
        <f>SUM(O36,+V36,+AC36)</f>
        <v>5165</v>
      </c>
      <c r="O36" s="101">
        <f>SUM(P36:U36)</f>
        <v>288</v>
      </c>
      <c r="P36" s="101">
        <v>288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4877</v>
      </c>
      <c r="W36" s="101">
        <v>4877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303</v>
      </c>
      <c r="AG36" s="101">
        <v>303</v>
      </c>
      <c r="AH36" s="101">
        <v>0</v>
      </c>
      <c r="AI36" s="101">
        <v>0</v>
      </c>
      <c r="AJ36" s="101">
        <f>SUM(AK36:AS36)</f>
        <v>303</v>
      </c>
      <c r="AK36" s="101">
        <v>0</v>
      </c>
      <c r="AL36" s="101">
        <v>0</v>
      </c>
      <c r="AM36" s="101">
        <v>0</v>
      </c>
      <c r="AN36" s="101">
        <v>286</v>
      </c>
      <c r="AO36" s="101">
        <v>0</v>
      </c>
      <c r="AP36" s="101">
        <v>0</v>
      </c>
      <c r="AQ36" s="101">
        <v>0</v>
      </c>
      <c r="AR36" s="101">
        <v>0</v>
      </c>
      <c r="AS36" s="101">
        <v>17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43</v>
      </c>
      <c r="B37" s="111" t="s">
        <v>320</v>
      </c>
      <c r="C37" s="99" t="s">
        <v>321</v>
      </c>
      <c r="D37" s="101">
        <f>SUM(E37,+H37,+K37)</f>
        <v>12987</v>
      </c>
      <c r="E37" s="101">
        <f>SUM(F37:G37)</f>
        <v>0</v>
      </c>
      <c r="F37" s="101">
        <v>0</v>
      </c>
      <c r="G37" s="101">
        <v>0</v>
      </c>
      <c r="H37" s="101">
        <f>SUM(I37:J37)</f>
        <v>1418</v>
      </c>
      <c r="I37" s="101">
        <v>1418</v>
      </c>
      <c r="J37" s="101">
        <v>0</v>
      </c>
      <c r="K37" s="101">
        <f>SUM(L37:M37)</f>
        <v>11569</v>
      </c>
      <c r="L37" s="101">
        <v>0</v>
      </c>
      <c r="M37" s="101">
        <v>11569</v>
      </c>
      <c r="N37" s="101">
        <f>SUM(O37,+V37,+AC37)</f>
        <v>12987</v>
      </c>
      <c r="O37" s="101">
        <f>SUM(P37:U37)</f>
        <v>1418</v>
      </c>
      <c r="P37" s="101">
        <v>1418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11569</v>
      </c>
      <c r="W37" s="101">
        <v>11569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556</v>
      </c>
      <c r="AG37" s="101">
        <v>556</v>
      </c>
      <c r="AH37" s="101">
        <v>0</v>
      </c>
      <c r="AI37" s="101">
        <v>0</v>
      </c>
      <c r="AJ37" s="101">
        <f>SUM(AK37:AS37)</f>
        <v>556</v>
      </c>
      <c r="AK37" s="101">
        <v>0</v>
      </c>
      <c r="AL37" s="101">
        <v>0</v>
      </c>
      <c r="AM37" s="101">
        <v>556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43</v>
      </c>
      <c r="B38" s="111" t="s">
        <v>322</v>
      </c>
      <c r="C38" s="99" t="s">
        <v>323</v>
      </c>
      <c r="D38" s="101">
        <f>SUM(E38,+H38,+K38)</f>
        <v>2192</v>
      </c>
      <c r="E38" s="101">
        <f>SUM(F38:G38)</f>
        <v>0</v>
      </c>
      <c r="F38" s="101">
        <v>0</v>
      </c>
      <c r="G38" s="101">
        <v>0</v>
      </c>
      <c r="H38" s="101">
        <f>SUM(I38:J38)</f>
        <v>203</v>
      </c>
      <c r="I38" s="101">
        <v>203</v>
      </c>
      <c r="J38" s="101">
        <v>0</v>
      </c>
      <c r="K38" s="101">
        <f>SUM(L38:M38)</f>
        <v>1989</v>
      </c>
      <c r="L38" s="101">
        <v>324</v>
      </c>
      <c r="M38" s="101">
        <v>1665</v>
      </c>
      <c r="N38" s="101">
        <f>SUM(O38,+V38,+AC38)</f>
        <v>2192</v>
      </c>
      <c r="O38" s="101">
        <f>SUM(P38:U38)</f>
        <v>527</v>
      </c>
      <c r="P38" s="101">
        <v>527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1665</v>
      </c>
      <c r="W38" s="101">
        <v>1665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4</v>
      </c>
      <c r="AG38" s="101">
        <v>4</v>
      </c>
      <c r="AH38" s="101">
        <v>0</v>
      </c>
      <c r="AI38" s="101">
        <v>0</v>
      </c>
      <c r="AJ38" s="101">
        <f>SUM(AK38:AS38)</f>
        <v>4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4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43</v>
      </c>
      <c r="B39" s="111" t="s">
        <v>324</v>
      </c>
      <c r="C39" s="99" t="s">
        <v>325</v>
      </c>
      <c r="D39" s="101">
        <f>SUM(E39,+H39,+K39)</f>
        <v>14811</v>
      </c>
      <c r="E39" s="101">
        <f>SUM(F39:G39)</f>
        <v>0</v>
      </c>
      <c r="F39" s="101">
        <v>0</v>
      </c>
      <c r="G39" s="101">
        <v>0</v>
      </c>
      <c r="H39" s="101">
        <f>SUM(I39:J39)</f>
        <v>2056</v>
      </c>
      <c r="I39" s="101">
        <v>2056</v>
      </c>
      <c r="J39" s="101">
        <v>0</v>
      </c>
      <c r="K39" s="101">
        <f>SUM(L39:M39)</f>
        <v>12755</v>
      </c>
      <c r="L39" s="101">
        <v>0</v>
      </c>
      <c r="M39" s="101">
        <v>12755</v>
      </c>
      <c r="N39" s="101">
        <f>SUM(O39,+V39,+AC39)</f>
        <v>14811</v>
      </c>
      <c r="O39" s="101">
        <f>SUM(P39:U39)</f>
        <v>2056</v>
      </c>
      <c r="P39" s="101">
        <v>2056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12755</v>
      </c>
      <c r="W39" s="101">
        <v>12755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633</v>
      </c>
      <c r="AG39" s="101">
        <v>633</v>
      </c>
      <c r="AH39" s="101">
        <v>0</v>
      </c>
      <c r="AI39" s="101">
        <v>0</v>
      </c>
      <c r="AJ39" s="101">
        <f>SUM(AK39:AS39)</f>
        <v>633</v>
      </c>
      <c r="AK39" s="101">
        <v>0</v>
      </c>
      <c r="AL39" s="101">
        <v>0</v>
      </c>
      <c r="AM39" s="101">
        <v>633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43</v>
      </c>
      <c r="B40" s="111" t="s">
        <v>326</v>
      </c>
      <c r="C40" s="99" t="s">
        <v>327</v>
      </c>
      <c r="D40" s="101">
        <f>SUM(E40,+H40,+K40)</f>
        <v>8895</v>
      </c>
      <c r="E40" s="101">
        <f>SUM(F40:G40)</f>
        <v>0</v>
      </c>
      <c r="F40" s="101">
        <v>0</v>
      </c>
      <c r="G40" s="101">
        <v>0</v>
      </c>
      <c r="H40" s="101">
        <f>SUM(I40:J40)</f>
        <v>762</v>
      </c>
      <c r="I40" s="101">
        <v>762</v>
      </c>
      <c r="J40" s="101">
        <v>0</v>
      </c>
      <c r="K40" s="101">
        <f>SUM(L40:M40)</f>
        <v>8133</v>
      </c>
      <c r="L40" s="101">
        <v>0</v>
      </c>
      <c r="M40" s="101">
        <v>8133</v>
      </c>
      <c r="N40" s="101">
        <f>SUM(O40,+V40,+AC40)</f>
        <v>8895</v>
      </c>
      <c r="O40" s="101">
        <f>SUM(P40:U40)</f>
        <v>762</v>
      </c>
      <c r="P40" s="101">
        <v>762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8133</v>
      </c>
      <c r="W40" s="101">
        <v>8133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522</v>
      </c>
      <c r="AG40" s="101">
        <v>522</v>
      </c>
      <c r="AH40" s="101">
        <v>0</v>
      </c>
      <c r="AI40" s="101">
        <v>0</v>
      </c>
      <c r="AJ40" s="101">
        <f>SUM(AK40:AS40)</f>
        <v>522</v>
      </c>
      <c r="AK40" s="101">
        <v>0</v>
      </c>
      <c r="AL40" s="101">
        <v>0</v>
      </c>
      <c r="AM40" s="101">
        <v>0</v>
      </c>
      <c r="AN40" s="101">
        <v>522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43</v>
      </c>
      <c r="B41" s="111" t="s">
        <v>328</v>
      </c>
      <c r="C41" s="99" t="s">
        <v>329</v>
      </c>
      <c r="D41" s="101">
        <f>SUM(E41,+H41,+K41)</f>
        <v>16578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16578</v>
      </c>
      <c r="L41" s="101">
        <v>1223</v>
      </c>
      <c r="M41" s="101">
        <v>15355</v>
      </c>
      <c r="N41" s="101">
        <f>SUM(O41,+V41,+AC41)</f>
        <v>16578</v>
      </c>
      <c r="O41" s="101">
        <f>SUM(P41:U41)</f>
        <v>1223</v>
      </c>
      <c r="P41" s="101">
        <v>1223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15355</v>
      </c>
      <c r="W41" s="101">
        <v>15355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43</v>
      </c>
      <c r="B42" s="111" t="s">
        <v>330</v>
      </c>
      <c r="C42" s="99" t="s">
        <v>331</v>
      </c>
      <c r="D42" s="101">
        <f>SUM(E42,+H42,+K42)</f>
        <v>13868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13868</v>
      </c>
      <c r="L42" s="101">
        <v>249</v>
      </c>
      <c r="M42" s="101">
        <v>13619</v>
      </c>
      <c r="N42" s="101">
        <f>SUM(O42,+V42,+AC42)</f>
        <v>13868</v>
      </c>
      <c r="O42" s="101">
        <f>SUM(P42:U42)</f>
        <v>249</v>
      </c>
      <c r="P42" s="101">
        <v>249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13619</v>
      </c>
      <c r="W42" s="101">
        <v>13619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430</v>
      </c>
      <c r="AG42" s="101">
        <v>430</v>
      </c>
      <c r="AH42" s="101">
        <v>0</v>
      </c>
      <c r="AI42" s="101">
        <v>0</v>
      </c>
      <c r="AJ42" s="101">
        <f>SUM(AK42:AS42)</f>
        <v>430</v>
      </c>
      <c r="AK42" s="101">
        <v>0</v>
      </c>
      <c r="AL42" s="101">
        <v>0</v>
      </c>
      <c r="AM42" s="101">
        <v>13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417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43</v>
      </c>
      <c r="B43" s="111" t="s">
        <v>332</v>
      </c>
      <c r="C43" s="99" t="s">
        <v>333</v>
      </c>
      <c r="D43" s="101">
        <f>SUM(E43,+H43,+K43)</f>
        <v>8773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8773</v>
      </c>
      <c r="L43" s="101">
        <v>410</v>
      </c>
      <c r="M43" s="101">
        <v>8363</v>
      </c>
      <c r="N43" s="101">
        <f>SUM(O43,+V43,+AC43)</f>
        <v>8773</v>
      </c>
      <c r="O43" s="101">
        <f>SUM(P43:U43)</f>
        <v>410</v>
      </c>
      <c r="P43" s="101">
        <v>410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8363</v>
      </c>
      <c r="W43" s="101">
        <v>8363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0</v>
      </c>
      <c r="AG43" s="101">
        <v>0</v>
      </c>
      <c r="AH43" s="101">
        <v>0</v>
      </c>
      <c r="AI43" s="101">
        <v>0</v>
      </c>
      <c r="AJ43" s="101">
        <f>SUM(AK43:AS43)</f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43</v>
      </c>
      <c r="B44" s="111" t="s">
        <v>334</v>
      </c>
      <c r="C44" s="99" t="s">
        <v>335</v>
      </c>
      <c r="D44" s="101">
        <f>SUM(E44,+H44,+K44)</f>
        <v>11066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11066</v>
      </c>
      <c r="L44" s="101">
        <v>868</v>
      </c>
      <c r="M44" s="101">
        <v>10198</v>
      </c>
      <c r="N44" s="101">
        <f>SUM(O44,+V44,+AC44)</f>
        <v>11066</v>
      </c>
      <c r="O44" s="101">
        <f>SUM(P44:U44)</f>
        <v>868</v>
      </c>
      <c r="P44" s="101">
        <v>868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10198</v>
      </c>
      <c r="W44" s="101">
        <v>10198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509</v>
      </c>
      <c r="AG44" s="101">
        <v>509</v>
      </c>
      <c r="AH44" s="101">
        <v>0</v>
      </c>
      <c r="AI44" s="101">
        <v>0</v>
      </c>
      <c r="AJ44" s="101">
        <f>SUM(AK44:AS44)</f>
        <v>509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509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43</v>
      </c>
      <c r="B45" s="111" t="s">
        <v>336</v>
      </c>
      <c r="C45" s="99" t="s">
        <v>337</v>
      </c>
      <c r="D45" s="101">
        <f>SUM(E45,+H45,+K45)</f>
        <v>6344</v>
      </c>
      <c r="E45" s="101">
        <f>SUM(F45:G45)</f>
        <v>0</v>
      </c>
      <c r="F45" s="101">
        <v>0</v>
      </c>
      <c r="G45" s="101">
        <v>0</v>
      </c>
      <c r="H45" s="101">
        <f>SUM(I45:J45)</f>
        <v>622</v>
      </c>
      <c r="I45" s="101">
        <v>622</v>
      </c>
      <c r="J45" s="101">
        <v>0</v>
      </c>
      <c r="K45" s="101">
        <f>SUM(L45:M45)</f>
        <v>5722</v>
      </c>
      <c r="L45" s="101">
        <v>0</v>
      </c>
      <c r="M45" s="101">
        <v>5722</v>
      </c>
      <c r="N45" s="101">
        <f>SUM(O45,+V45,+AC45)</f>
        <v>6344</v>
      </c>
      <c r="O45" s="101">
        <f>SUM(P45:U45)</f>
        <v>622</v>
      </c>
      <c r="P45" s="101">
        <v>622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5722</v>
      </c>
      <c r="W45" s="101">
        <v>5722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271</v>
      </c>
      <c r="AG45" s="101">
        <v>271</v>
      </c>
      <c r="AH45" s="101">
        <v>0</v>
      </c>
      <c r="AI45" s="101">
        <v>0</v>
      </c>
      <c r="AJ45" s="101">
        <f>SUM(AK45:AS45)</f>
        <v>271</v>
      </c>
      <c r="AK45" s="101">
        <v>0</v>
      </c>
      <c r="AL45" s="101">
        <v>0</v>
      </c>
      <c r="AM45" s="101">
        <v>271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43</v>
      </c>
      <c r="B46" s="111" t="s">
        <v>338</v>
      </c>
      <c r="C46" s="99" t="s">
        <v>339</v>
      </c>
      <c r="D46" s="101">
        <f>SUM(E46,+H46,+K46)</f>
        <v>3618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3618</v>
      </c>
      <c r="L46" s="101">
        <v>430</v>
      </c>
      <c r="M46" s="101">
        <v>3188</v>
      </c>
      <c r="N46" s="101">
        <f>SUM(O46,+V46,+AC46)</f>
        <v>3618</v>
      </c>
      <c r="O46" s="101">
        <f>SUM(P46:U46)</f>
        <v>430</v>
      </c>
      <c r="P46" s="101">
        <v>430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3188</v>
      </c>
      <c r="W46" s="101">
        <v>3188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29</v>
      </c>
      <c r="AG46" s="101">
        <v>29</v>
      </c>
      <c r="AH46" s="101">
        <v>0</v>
      </c>
      <c r="AI46" s="101">
        <v>0</v>
      </c>
      <c r="AJ46" s="101">
        <f>SUM(AK46:AS46)</f>
        <v>29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29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43</v>
      </c>
      <c r="B47" s="111" t="s">
        <v>340</v>
      </c>
      <c r="C47" s="99" t="s">
        <v>341</v>
      </c>
      <c r="D47" s="101">
        <f>SUM(E47,+H47,+K47)</f>
        <v>6950</v>
      </c>
      <c r="E47" s="101">
        <f>SUM(F47:G47)</f>
        <v>0</v>
      </c>
      <c r="F47" s="101">
        <v>0</v>
      </c>
      <c r="G47" s="101">
        <v>0</v>
      </c>
      <c r="H47" s="101">
        <f>SUM(I47:J47)</f>
        <v>589</v>
      </c>
      <c r="I47" s="101">
        <v>589</v>
      </c>
      <c r="J47" s="101">
        <v>0</v>
      </c>
      <c r="K47" s="101">
        <f>SUM(L47:M47)</f>
        <v>6361</v>
      </c>
      <c r="L47" s="101">
        <v>0</v>
      </c>
      <c r="M47" s="101">
        <v>6361</v>
      </c>
      <c r="N47" s="101">
        <f>SUM(O47,+V47,+AC47)</f>
        <v>6950</v>
      </c>
      <c r="O47" s="101">
        <f>SUM(P47:U47)</f>
        <v>589</v>
      </c>
      <c r="P47" s="101">
        <v>589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6361</v>
      </c>
      <c r="W47" s="101">
        <v>6361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411</v>
      </c>
      <c r="AG47" s="101">
        <v>411</v>
      </c>
      <c r="AH47" s="101">
        <v>0</v>
      </c>
      <c r="AI47" s="101">
        <v>0</v>
      </c>
      <c r="AJ47" s="101">
        <f>SUM(AK47:AS47)</f>
        <v>411</v>
      </c>
      <c r="AK47" s="101">
        <v>0</v>
      </c>
      <c r="AL47" s="101">
        <v>0</v>
      </c>
      <c r="AM47" s="101">
        <v>0</v>
      </c>
      <c r="AN47" s="101">
        <v>411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43</v>
      </c>
      <c r="B48" s="111" t="s">
        <v>342</v>
      </c>
      <c r="C48" s="99" t="s">
        <v>343</v>
      </c>
      <c r="D48" s="101">
        <f>SUM(E48,+H48,+K48)</f>
        <v>4413</v>
      </c>
      <c r="E48" s="101">
        <f>SUM(F48:G48)</f>
        <v>0</v>
      </c>
      <c r="F48" s="101">
        <v>0</v>
      </c>
      <c r="G48" s="101">
        <v>0</v>
      </c>
      <c r="H48" s="101">
        <f>SUM(I48:J48)</f>
        <v>494</v>
      </c>
      <c r="I48" s="101">
        <v>494</v>
      </c>
      <c r="J48" s="101">
        <v>0</v>
      </c>
      <c r="K48" s="101">
        <f>SUM(L48:M48)</f>
        <v>3919</v>
      </c>
      <c r="L48" s="101">
        <v>0</v>
      </c>
      <c r="M48" s="101">
        <v>3919</v>
      </c>
      <c r="N48" s="101">
        <f>SUM(O48,+V48,+AC48)</f>
        <v>4413</v>
      </c>
      <c r="O48" s="101">
        <f>SUM(P48:U48)</f>
        <v>494</v>
      </c>
      <c r="P48" s="101">
        <v>494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3919</v>
      </c>
      <c r="W48" s="101">
        <v>3919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197</v>
      </c>
      <c r="AG48" s="101">
        <v>197</v>
      </c>
      <c r="AH48" s="101">
        <v>0</v>
      </c>
      <c r="AI48" s="101">
        <v>0</v>
      </c>
      <c r="AJ48" s="101">
        <f>SUM(AK48:AS48)</f>
        <v>197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13</v>
      </c>
      <c r="AS48" s="101">
        <v>184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 t="s">
        <v>43</v>
      </c>
      <c r="B49" s="111" t="s">
        <v>344</v>
      </c>
      <c r="C49" s="99" t="s">
        <v>345</v>
      </c>
      <c r="D49" s="101">
        <f>SUM(E49,+H49,+K49)</f>
        <v>2849</v>
      </c>
      <c r="E49" s="101">
        <f>SUM(F49:G49)</f>
        <v>0</v>
      </c>
      <c r="F49" s="101">
        <v>0</v>
      </c>
      <c r="G49" s="101">
        <v>0</v>
      </c>
      <c r="H49" s="101">
        <f>SUM(I49:J49)</f>
        <v>62</v>
      </c>
      <c r="I49" s="101">
        <v>62</v>
      </c>
      <c r="J49" s="101">
        <v>0</v>
      </c>
      <c r="K49" s="101">
        <f>SUM(L49:M49)</f>
        <v>2787</v>
      </c>
      <c r="L49" s="101">
        <v>47</v>
      </c>
      <c r="M49" s="101">
        <v>2740</v>
      </c>
      <c r="N49" s="101">
        <f>SUM(O49,+V49,+AC49)</f>
        <v>2849</v>
      </c>
      <c r="O49" s="101">
        <f>SUM(P49:U49)</f>
        <v>109</v>
      </c>
      <c r="P49" s="101">
        <v>109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2740</v>
      </c>
      <c r="W49" s="101">
        <v>2740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6</v>
      </c>
      <c r="AG49" s="101">
        <v>6</v>
      </c>
      <c r="AH49" s="101">
        <v>0</v>
      </c>
      <c r="AI49" s="101">
        <v>0</v>
      </c>
      <c r="AJ49" s="101">
        <f>SUM(AK49:AS49)</f>
        <v>6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6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 t="s">
        <v>43</v>
      </c>
      <c r="B50" s="111" t="s">
        <v>346</v>
      </c>
      <c r="C50" s="99" t="s">
        <v>347</v>
      </c>
      <c r="D50" s="101">
        <f>SUM(E50,+H50,+K50)</f>
        <v>6731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6731</v>
      </c>
      <c r="L50" s="101">
        <v>593</v>
      </c>
      <c r="M50" s="101">
        <v>6138</v>
      </c>
      <c r="N50" s="101">
        <f>SUM(O50,+V50,+AC50)</f>
        <v>6731</v>
      </c>
      <c r="O50" s="101">
        <f>SUM(P50:U50)</f>
        <v>593</v>
      </c>
      <c r="P50" s="101">
        <v>593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6138</v>
      </c>
      <c r="W50" s="101">
        <v>6138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0</v>
      </c>
      <c r="AG50" s="101">
        <v>0</v>
      </c>
      <c r="AH50" s="101">
        <v>0</v>
      </c>
      <c r="AI50" s="101">
        <v>0</v>
      </c>
      <c r="AJ50" s="101">
        <f>SUM(AK50:AS50)</f>
        <v>0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>
      <c r="A51" s="113" t="s">
        <v>43</v>
      </c>
      <c r="B51" s="111" t="s">
        <v>348</v>
      </c>
      <c r="C51" s="99" t="s">
        <v>349</v>
      </c>
      <c r="D51" s="101">
        <f>SUM(E51,+H51,+K51)</f>
        <v>2891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2891</v>
      </c>
      <c r="L51" s="101">
        <v>176</v>
      </c>
      <c r="M51" s="101">
        <v>2715</v>
      </c>
      <c r="N51" s="101">
        <f>SUM(O51,+V51,+AC51)</f>
        <v>2891</v>
      </c>
      <c r="O51" s="101">
        <f>SUM(P51:U51)</f>
        <v>176</v>
      </c>
      <c r="P51" s="101">
        <v>176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2715</v>
      </c>
      <c r="W51" s="101">
        <v>2715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0</v>
      </c>
      <c r="AG51" s="101">
        <v>0</v>
      </c>
      <c r="AH51" s="101">
        <v>0</v>
      </c>
      <c r="AI51" s="101">
        <v>0</v>
      </c>
      <c r="AJ51" s="101">
        <f>SUM(AK51:AS51)</f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0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 t="s">
        <v>43</v>
      </c>
      <c r="B52" s="111" t="s">
        <v>350</v>
      </c>
      <c r="C52" s="99" t="s">
        <v>351</v>
      </c>
      <c r="D52" s="101">
        <f>SUM(E52,+H52,+K52)</f>
        <v>5267</v>
      </c>
      <c r="E52" s="101">
        <f>SUM(F52:G52)</f>
        <v>0</v>
      </c>
      <c r="F52" s="101">
        <v>0</v>
      </c>
      <c r="G52" s="101">
        <v>0</v>
      </c>
      <c r="H52" s="101">
        <f>SUM(I52:J52)</f>
        <v>250</v>
      </c>
      <c r="I52" s="101">
        <v>250</v>
      </c>
      <c r="J52" s="101">
        <v>0</v>
      </c>
      <c r="K52" s="101">
        <f>SUM(L52:M52)</f>
        <v>5017</v>
      </c>
      <c r="L52" s="101">
        <v>0</v>
      </c>
      <c r="M52" s="101">
        <v>5017</v>
      </c>
      <c r="N52" s="101">
        <f>SUM(O52,+V52,+AC52)</f>
        <v>5267</v>
      </c>
      <c r="O52" s="101">
        <f>SUM(P52:U52)</f>
        <v>250</v>
      </c>
      <c r="P52" s="101">
        <v>250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5017</v>
      </c>
      <c r="W52" s="101">
        <v>5017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151</v>
      </c>
      <c r="AG52" s="101">
        <v>151</v>
      </c>
      <c r="AH52" s="101">
        <v>0</v>
      </c>
      <c r="AI52" s="101">
        <v>0</v>
      </c>
      <c r="AJ52" s="101">
        <f>SUM(AK52:AS52)</f>
        <v>151</v>
      </c>
      <c r="AK52" s="101">
        <v>0</v>
      </c>
      <c r="AL52" s="101">
        <v>0</v>
      </c>
      <c r="AM52" s="101">
        <v>149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2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 t="s">
        <v>43</v>
      </c>
      <c r="B53" s="111" t="s">
        <v>352</v>
      </c>
      <c r="C53" s="99" t="s">
        <v>353</v>
      </c>
      <c r="D53" s="101">
        <f>SUM(E53,+H53,+K53)</f>
        <v>5598</v>
      </c>
      <c r="E53" s="101">
        <f>SUM(F53:G53)</f>
        <v>0</v>
      </c>
      <c r="F53" s="101">
        <v>0</v>
      </c>
      <c r="G53" s="101">
        <v>0</v>
      </c>
      <c r="H53" s="101">
        <f>SUM(I53:J53)</f>
        <v>231</v>
      </c>
      <c r="I53" s="101">
        <v>231</v>
      </c>
      <c r="J53" s="101">
        <v>0</v>
      </c>
      <c r="K53" s="101">
        <f>SUM(L53:M53)</f>
        <v>5367</v>
      </c>
      <c r="L53" s="101">
        <v>0</v>
      </c>
      <c r="M53" s="101">
        <v>5367</v>
      </c>
      <c r="N53" s="101">
        <f>SUM(O53,+V53,+AC53)</f>
        <v>5598</v>
      </c>
      <c r="O53" s="101">
        <f>SUM(P53:U53)</f>
        <v>231</v>
      </c>
      <c r="P53" s="101">
        <v>231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>SUM(W53:AB53)</f>
        <v>5367</v>
      </c>
      <c r="W53" s="101">
        <v>5367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160</v>
      </c>
      <c r="AG53" s="101">
        <v>160</v>
      </c>
      <c r="AH53" s="101">
        <v>0</v>
      </c>
      <c r="AI53" s="101">
        <v>0</v>
      </c>
      <c r="AJ53" s="101">
        <f>SUM(AK53:AS53)</f>
        <v>160</v>
      </c>
      <c r="AK53" s="101">
        <v>0</v>
      </c>
      <c r="AL53" s="101">
        <v>0</v>
      </c>
      <c r="AM53" s="101">
        <v>158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2</v>
      </c>
      <c r="AT53" s="101">
        <f>SUM(AU53:AY53)</f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43</v>
      </c>
      <c r="B54" s="111" t="s">
        <v>354</v>
      </c>
      <c r="C54" s="99" t="s">
        <v>355</v>
      </c>
      <c r="D54" s="101">
        <f>SUM(E54,+H54,+K54)</f>
        <v>9136</v>
      </c>
      <c r="E54" s="101">
        <f>SUM(F54:G54)</f>
        <v>0</v>
      </c>
      <c r="F54" s="101">
        <v>0</v>
      </c>
      <c r="G54" s="101">
        <v>0</v>
      </c>
      <c r="H54" s="101">
        <f>SUM(I54:J54)</f>
        <v>771</v>
      </c>
      <c r="I54" s="101">
        <v>771</v>
      </c>
      <c r="J54" s="101">
        <v>0</v>
      </c>
      <c r="K54" s="101">
        <f>SUM(L54:M54)</f>
        <v>8365</v>
      </c>
      <c r="L54" s="101">
        <v>0</v>
      </c>
      <c r="M54" s="101">
        <v>8365</v>
      </c>
      <c r="N54" s="101">
        <f>SUM(O54,+V54,+AC54)</f>
        <v>9136</v>
      </c>
      <c r="O54" s="101">
        <f>SUM(P54:U54)</f>
        <v>771</v>
      </c>
      <c r="P54" s="101">
        <v>771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8365</v>
      </c>
      <c r="W54" s="101">
        <v>8365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263</v>
      </c>
      <c r="AG54" s="101">
        <v>263</v>
      </c>
      <c r="AH54" s="101">
        <v>0</v>
      </c>
      <c r="AI54" s="101">
        <v>0</v>
      </c>
      <c r="AJ54" s="101">
        <f>SUM(AK54:AS54)</f>
        <v>263</v>
      </c>
      <c r="AK54" s="101">
        <v>0</v>
      </c>
      <c r="AL54" s="101">
        <v>0</v>
      </c>
      <c r="AM54" s="101">
        <v>259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4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43</v>
      </c>
      <c r="B55" s="111" t="s">
        <v>356</v>
      </c>
      <c r="C55" s="99" t="s">
        <v>357</v>
      </c>
      <c r="D55" s="101">
        <f>SUM(E55,+H55,+K55)</f>
        <v>5540</v>
      </c>
      <c r="E55" s="101">
        <f>SUM(F55:G55)</f>
        <v>0</v>
      </c>
      <c r="F55" s="101">
        <v>0</v>
      </c>
      <c r="G55" s="101">
        <v>0</v>
      </c>
      <c r="H55" s="101">
        <f>SUM(I55:J55)</f>
        <v>0</v>
      </c>
      <c r="I55" s="101">
        <v>0</v>
      </c>
      <c r="J55" s="101">
        <v>0</v>
      </c>
      <c r="K55" s="101">
        <f>SUM(L55:M55)</f>
        <v>5540</v>
      </c>
      <c r="L55" s="101">
        <v>211</v>
      </c>
      <c r="M55" s="101">
        <v>5329</v>
      </c>
      <c r="N55" s="101">
        <f>SUM(O55,+V55,+AC55)</f>
        <v>5540</v>
      </c>
      <c r="O55" s="101">
        <f>SUM(P55:U55)</f>
        <v>211</v>
      </c>
      <c r="P55" s="101">
        <v>211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5329</v>
      </c>
      <c r="W55" s="101">
        <v>5329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0</v>
      </c>
      <c r="AD55" s="101">
        <v>0</v>
      </c>
      <c r="AE55" s="101">
        <v>0</v>
      </c>
      <c r="AF55" s="101">
        <f>SUM(AG55:AI55)</f>
        <v>4</v>
      </c>
      <c r="AG55" s="101">
        <v>4</v>
      </c>
      <c r="AH55" s="101">
        <v>0</v>
      </c>
      <c r="AI55" s="101">
        <v>0</v>
      </c>
      <c r="AJ55" s="101">
        <f>SUM(AK55:AS55)</f>
        <v>4</v>
      </c>
      <c r="AK55" s="101">
        <v>0</v>
      </c>
      <c r="AL55" s="101">
        <v>0</v>
      </c>
      <c r="AM55" s="101">
        <v>4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0</v>
      </c>
      <c r="BA55" s="101">
        <v>0</v>
      </c>
      <c r="BB55" s="101">
        <v>0</v>
      </c>
      <c r="BC55" s="101">
        <v>0</v>
      </c>
    </row>
    <row r="56" spans="1:55" s="103" customFormat="1" ht="13.5" customHeight="1">
      <c r="A56" s="113" t="s">
        <v>43</v>
      </c>
      <c r="B56" s="111" t="s">
        <v>358</v>
      </c>
      <c r="C56" s="99" t="s">
        <v>359</v>
      </c>
      <c r="D56" s="101">
        <f>SUM(E56,+H56,+K56)</f>
        <v>5829</v>
      </c>
      <c r="E56" s="101">
        <f>SUM(F56:G56)</f>
        <v>0</v>
      </c>
      <c r="F56" s="101">
        <v>0</v>
      </c>
      <c r="G56" s="101">
        <v>0</v>
      </c>
      <c r="H56" s="101">
        <f>SUM(I56:J56)</f>
        <v>0</v>
      </c>
      <c r="I56" s="101">
        <v>0</v>
      </c>
      <c r="J56" s="101">
        <v>0</v>
      </c>
      <c r="K56" s="101">
        <f>SUM(L56:M56)</f>
        <v>5829</v>
      </c>
      <c r="L56" s="101">
        <v>705</v>
      </c>
      <c r="M56" s="101">
        <v>5124</v>
      </c>
      <c r="N56" s="101">
        <f>SUM(O56,+V56,+AC56)</f>
        <v>5829</v>
      </c>
      <c r="O56" s="101">
        <f>SUM(P56:U56)</f>
        <v>705</v>
      </c>
      <c r="P56" s="101">
        <v>705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5124</v>
      </c>
      <c r="W56" s="101">
        <v>5124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343</v>
      </c>
      <c r="AG56" s="101">
        <v>343</v>
      </c>
      <c r="AH56" s="101">
        <v>0</v>
      </c>
      <c r="AI56" s="101">
        <v>0</v>
      </c>
      <c r="AJ56" s="101">
        <f>SUM(AK56:AS56)</f>
        <v>343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v>323</v>
      </c>
      <c r="AR56" s="101">
        <v>0</v>
      </c>
      <c r="AS56" s="101">
        <v>20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0</v>
      </c>
      <c r="BA56" s="101">
        <v>0</v>
      </c>
      <c r="BB56" s="101">
        <v>0</v>
      </c>
      <c r="BC56" s="101">
        <v>0</v>
      </c>
    </row>
    <row r="57" spans="1:55" s="103" customFormat="1" ht="13.5" customHeight="1">
      <c r="A57" s="113" t="s">
        <v>43</v>
      </c>
      <c r="B57" s="111" t="s">
        <v>360</v>
      </c>
      <c r="C57" s="99" t="s">
        <v>361</v>
      </c>
      <c r="D57" s="101">
        <f>SUM(E57,+H57,+K57)</f>
        <v>4621</v>
      </c>
      <c r="E57" s="101">
        <f>SUM(F57:G57)</f>
        <v>0</v>
      </c>
      <c r="F57" s="101">
        <v>0</v>
      </c>
      <c r="G57" s="101">
        <v>0</v>
      </c>
      <c r="H57" s="101">
        <f>SUM(I57:J57)</f>
        <v>0</v>
      </c>
      <c r="I57" s="101">
        <v>0</v>
      </c>
      <c r="J57" s="101">
        <v>0</v>
      </c>
      <c r="K57" s="101">
        <f>SUM(L57:M57)</f>
        <v>4621</v>
      </c>
      <c r="L57" s="101">
        <v>564</v>
      </c>
      <c r="M57" s="101">
        <v>4057</v>
      </c>
      <c r="N57" s="101">
        <f>SUM(O57,+V57,+AC57)</f>
        <v>4621</v>
      </c>
      <c r="O57" s="101">
        <f>SUM(P57:U57)</f>
        <v>564</v>
      </c>
      <c r="P57" s="101">
        <v>564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4057</v>
      </c>
      <c r="W57" s="101">
        <v>4057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0</v>
      </c>
      <c r="AG57" s="101">
        <v>0</v>
      </c>
      <c r="AH57" s="101">
        <v>0</v>
      </c>
      <c r="AI57" s="101">
        <v>0</v>
      </c>
      <c r="AJ57" s="101">
        <f>SUM(AK57:AS57)</f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  <c r="AQ57" s="101">
        <v>0</v>
      </c>
      <c r="AR57" s="101">
        <v>0</v>
      </c>
      <c r="AS57" s="101">
        <v>0</v>
      </c>
      <c r="AT57" s="101">
        <f>SUM(AU57:AY57)</f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43</v>
      </c>
      <c r="B58" s="111" t="s">
        <v>362</v>
      </c>
      <c r="C58" s="99" t="s">
        <v>363</v>
      </c>
      <c r="D58" s="101">
        <f>SUM(E58,+H58,+K58)</f>
        <v>7376</v>
      </c>
      <c r="E58" s="101">
        <f>SUM(F58:G58)</f>
        <v>0</v>
      </c>
      <c r="F58" s="101">
        <v>0</v>
      </c>
      <c r="G58" s="101">
        <v>0</v>
      </c>
      <c r="H58" s="101">
        <f>SUM(I58:J58)</f>
        <v>574</v>
      </c>
      <c r="I58" s="101">
        <v>574</v>
      </c>
      <c r="J58" s="101">
        <v>0</v>
      </c>
      <c r="K58" s="101">
        <f>SUM(L58:M58)</f>
        <v>6802</v>
      </c>
      <c r="L58" s="101">
        <v>0</v>
      </c>
      <c r="M58" s="101">
        <v>6802</v>
      </c>
      <c r="N58" s="101">
        <f>SUM(O58,+V58,+AC58)</f>
        <v>7376</v>
      </c>
      <c r="O58" s="101">
        <f>SUM(P58:U58)</f>
        <v>574</v>
      </c>
      <c r="P58" s="101">
        <v>574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f>SUM(W58:AB58)</f>
        <v>6802</v>
      </c>
      <c r="W58" s="101">
        <v>6802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211</v>
      </c>
      <c r="AG58" s="101">
        <v>211</v>
      </c>
      <c r="AH58" s="101">
        <v>0</v>
      </c>
      <c r="AI58" s="101">
        <v>0</v>
      </c>
      <c r="AJ58" s="101">
        <f>SUM(AK58:AS58)</f>
        <v>211</v>
      </c>
      <c r="AK58" s="101">
        <v>0</v>
      </c>
      <c r="AL58" s="101">
        <v>0</v>
      </c>
      <c r="AM58" s="101">
        <v>208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3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43</v>
      </c>
      <c r="B59" s="111" t="s">
        <v>364</v>
      </c>
      <c r="C59" s="99" t="s">
        <v>365</v>
      </c>
      <c r="D59" s="101">
        <f>SUM(E59,+H59,+K59)</f>
        <v>2271</v>
      </c>
      <c r="E59" s="101">
        <f>SUM(F59:G59)</f>
        <v>0</v>
      </c>
      <c r="F59" s="101">
        <v>0</v>
      </c>
      <c r="G59" s="101">
        <v>0</v>
      </c>
      <c r="H59" s="101">
        <f>SUM(I59:J59)</f>
        <v>176</v>
      </c>
      <c r="I59" s="101">
        <v>176</v>
      </c>
      <c r="J59" s="101">
        <v>0</v>
      </c>
      <c r="K59" s="101">
        <f>SUM(L59:M59)</f>
        <v>2095</v>
      </c>
      <c r="L59" s="101">
        <v>0</v>
      </c>
      <c r="M59" s="101">
        <v>2095</v>
      </c>
      <c r="N59" s="101">
        <f>SUM(O59,+V59,+AC59)</f>
        <v>2272</v>
      </c>
      <c r="O59" s="101">
        <f>SUM(P59:U59)</f>
        <v>176</v>
      </c>
      <c r="P59" s="101">
        <v>176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f>SUM(W59:AB59)</f>
        <v>2095</v>
      </c>
      <c r="W59" s="101">
        <v>2095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f>SUM(AD59:AE59)</f>
        <v>1</v>
      </c>
      <c r="AD59" s="101">
        <v>1</v>
      </c>
      <c r="AE59" s="101">
        <v>0</v>
      </c>
      <c r="AF59" s="101">
        <f>SUM(AG59:AI59)</f>
        <v>3</v>
      </c>
      <c r="AG59" s="101">
        <v>3</v>
      </c>
      <c r="AH59" s="101">
        <v>0</v>
      </c>
      <c r="AI59" s="101">
        <v>0</v>
      </c>
      <c r="AJ59" s="101">
        <f>SUM(AK59:AS59)</f>
        <v>3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3</v>
      </c>
      <c r="AT59" s="101">
        <f>SUM(AU59:AY59)</f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26</v>
      </c>
      <c r="BA59" s="101">
        <v>26</v>
      </c>
      <c r="BB59" s="101">
        <v>0</v>
      </c>
      <c r="BC59" s="101">
        <v>0</v>
      </c>
    </row>
    <row r="60" spans="1:55" s="103" customFormat="1" ht="13.5" customHeight="1">
      <c r="A60" s="113" t="s">
        <v>43</v>
      </c>
      <c r="B60" s="111" t="s">
        <v>366</v>
      </c>
      <c r="C60" s="99" t="s">
        <v>367</v>
      </c>
      <c r="D60" s="101">
        <f>SUM(E60,+H60,+K60)</f>
        <v>2002</v>
      </c>
      <c r="E60" s="101">
        <f>SUM(F60:G60)</f>
        <v>0</v>
      </c>
      <c r="F60" s="101">
        <v>0</v>
      </c>
      <c r="G60" s="101">
        <v>0</v>
      </c>
      <c r="H60" s="101">
        <f>SUM(I60:J60)</f>
        <v>429</v>
      </c>
      <c r="I60" s="101">
        <v>429</v>
      </c>
      <c r="J60" s="101">
        <v>0</v>
      </c>
      <c r="K60" s="101">
        <f>SUM(L60:M60)</f>
        <v>1573</v>
      </c>
      <c r="L60" s="101">
        <v>0</v>
      </c>
      <c r="M60" s="101">
        <v>1573</v>
      </c>
      <c r="N60" s="101">
        <f>SUM(O60,+V60,+AC60)</f>
        <v>2002</v>
      </c>
      <c r="O60" s="101">
        <f>SUM(P60:U60)</f>
        <v>429</v>
      </c>
      <c r="P60" s="101">
        <v>429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f>SUM(W60:AB60)</f>
        <v>1573</v>
      </c>
      <c r="W60" s="101">
        <v>1573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0</v>
      </c>
      <c r="AD60" s="101">
        <v>0</v>
      </c>
      <c r="AE60" s="101">
        <v>0</v>
      </c>
      <c r="AF60" s="101">
        <f>SUM(AG60:AI60)</f>
        <v>98</v>
      </c>
      <c r="AG60" s="101">
        <v>98</v>
      </c>
      <c r="AH60" s="101">
        <v>0</v>
      </c>
      <c r="AI60" s="101">
        <v>0</v>
      </c>
      <c r="AJ60" s="101">
        <f>SUM(AK60:AS60)</f>
        <v>98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53</v>
      </c>
      <c r="AR60" s="101">
        <v>0</v>
      </c>
      <c r="AS60" s="101">
        <v>45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0</v>
      </c>
      <c r="BA60" s="101">
        <v>0</v>
      </c>
      <c r="BB60" s="101">
        <v>0</v>
      </c>
      <c r="BC60" s="101">
        <v>0</v>
      </c>
    </row>
    <row r="61" spans="1:55" s="103" customFormat="1" ht="13.5" customHeight="1">
      <c r="A61" s="113" t="s">
        <v>43</v>
      </c>
      <c r="B61" s="111" t="s">
        <v>368</v>
      </c>
      <c r="C61" s="99" t="s">
        <v>369</v>
      </c>
      <c r="D61" s="101">
        <f>SUM(E61,+H61,+K61)</f>
        <v>1481</v>
      </c>
      <c r="E61" s="101">
        <f>SUM(F61:G61)</f>
        <v>0</v>
      </c>
      <c r="F61" s="101">
        <v>0</v>
      </c>
      <c r="G61" s="101">
        <v>0</v>
      </c>
      <c r="H61" s="101">
        <f>SUM(I61:J61)</f>
        <v>256</v>
      </c>
      <c r="I61" s="101">
        <v>256</v>
      </c>
      <c r="J61" s="101">
        <v>0</v>
      </c>
      <c r="K61" s="101">
        <f>SUM(L61:M61)</f>
        <v>1225</v>
      </c>
      <c r="L61" s="101">
        <v>0</v>
      </c>
      <c r="M61" s="101">
        <v>1225</v>
      </c>
      <c r="N61" s="101">
        <f>SUM(O61,+V61,+AC61)</f>
        <v>1481</v>
      </c>
      <c r="O61" s="101">
        <f>SUM(P61:U61)</f>
        <v>256</v>
      </c>
      <c r="P61" s="101">
        <v>256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1225</v>
      </c>
      <c r="W61" s="101">
        <v>1225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74</v>
      </c>
      <c r="AG61" s="101">
        <v>74</v>
      </c>
      <c r="AH61" s="101">
        <v>0</v>
      </c>
      <c r="AI61" s="101">
        <v>0</v>
      </c>
      <c r="AJ61" s="101">
        <f>SUM(AK61:AS61)</f>
        <v>74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40</v>
      </c>
      <c r="AR61" s="101">
        <v>0</v>
      </c>
      <c r="AS61" s="101">
        <v>34</v>
      </c>
      <c r="AT61" s="101">
        <f>SUM(AU61:AY61)</f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0</v>
      </c>
      <c r="BA61" s="101">
        <v>0</v>
      </c>
      <c r="BB61" s="101">
        <v>0</v>
      </c>
      <c r="BC61" s="101">
        <v>0</v>
      </c>
    </row>
    <row r="62" spans="1:55" s="103" customFormat="1" ht="13.5" customHeight="1">
      <c r="A62" s="113" t="s">
        <v>43</v>
      </c>
      <c r="B62" s="111" t="s">
        <v>370</v>
      </c>
      <c r="C62" s="99" t="s">
        <v>371</v>
      </c>
      <c r="D62" s="101">
        <f>SUM(E62,+H62,+K62)</f>
        <v>5074</v>
      </c>
      <c r="E62" s="101">
        <f>SUM(F62:G62)</f>
        <v>0</v>
      </c>
      <c r="F62" s="101">
        <v>0</v>
      </c>
      <c r="G62" s="101">
        <v>0</v>
      </c>
      <c r="H62" s="101">
        <f>SUM(I62:J62)</f>
        <v>5074</v>
      </c>
      <c r="I62" s="101">
        <v>823</v>
      </c>
      <c r="J62" s="101">
        <v>4251</v>
      </c>
      <c r="K62" s="101">
        <f>SUM(L62:M62)</f>
        <v>0</v>
      </c>
      <c r="L62" s="101">
        <v>0</v>
      </c>
      <c r="M62" s="101">
        <v>0</v>
      </c>
      <c r="N62" s="101">
        <f>SUM(O62,+V62,+AC62)</f>
        <v>5470</v>
      </c>
      <c r="O62" s="101">
        <f>SUM(P62:U62)</f>
        <v>823</v>
      </c>
      <c r="P62" s="101">
        <v>823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f>SUM(W62:AB62)</f>
        <v>4251</v>
      </c>
      <c r="W62" s="101">
        <v>4251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f>SUM(AD62:AE62)</f>
        <v>396</v>
      </c>
      <c r="AD62" s="101">
        <v>396</v>
      </c>
      <c r="AE62" s="101">
        <v>0</v>
      </c>
      <c r="AF62" s="101">
        <f>SUM(AG62:AI62)</f>
        <v>11</v>
      </c>
      <c r="AG62" s="101">
        <v>11</v>
      </c>
      <c r="AH62" s="101">
        <v>0</v>
      </c>
      <c r="AI62" s="101">
        <v>0</v>
      </c>
      <c r="AJ62" s="101">
        <f>SUM(AK62:AS62)</f>
        <v>11</v>
      </c>
      <c r="AK62" s="101">
        <v>11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0</v>
      </c>
      <c r="AT62" s="101">
        <f>SUM(AU62:AY62)</f>
        <v>11</v>
      </c>
      <c r="AU62" s="101">
        <v>11</v>
      </c>
      <c r="AV62" s="101">
        <v>0</v>
      </c>
      <c r="AW62" s="101">
        <v>0</v>
      </c>
      <c r="AX62" s="101">
        <v>0</v>
      </c>
      <c r="AY62" s="101">
        <v>0</v>
      </c>
      <c r="AZ62" s="101">
        <f>SUM(BA62:BC62)</f>
        <v>11</v>
      </c>
      <c r="BA62" s="101">
        <v>11</v>
      </c>
      <c r="BB62" s="101">
        <v>0</v>
      </c>
      <c r="BC62" s="101">
        <v>0</v>
      </c>
    </row>
    <row r="63" spans="1:55" s="103" customFormat="1" ht="13.5" customHeight="1">
      <c r="A63" s="113" t="s">
        <v>43</v>
      </c>
      <c r="B63" s="111" t="s">
        <v>372</v>
      </c>
      <c r="C63" s="99" t="s">
        <v>373</v>
      </c>
      <c r="D63" s="101">
        <f>SUM(E63,+H63,+K63)</f>
        <v>2227</v>
      </c>
      <c r="E63" s="101">
        <f>SUM(F63:G63)</f>
        <v>0</v>
      </c>
      <c r="F63" s="101">
        <v>0</v>
      </c>
      <c r="G63" s="101">
        <v>0</v>
      </c>
      <c r="H63" s="101">
        <f>SUM(I63:J63)</f>
        <v>108</v>
      </c>
      <c r="I63" s="101">
        <v>108</v>
      </c>
      <c r="J63" s="101">
        <v>0</v>
      </c>
      <c r="K63" s="101">
        <f>SUM(L63:M63)</f>
        <v>2119</v>
      </c>
      <c r="L63" s="101">
        <v>0</v>
      </c>
      <c r="M63" s="101">
        <v>2119</v>
      </c>
      <c r="N63" s="101">
        <f>SUM(O63,+V63,+AC63)</f>
        <v>2272</v>
      </c>
      <c r="O63" s="101">
        <f>SUM(P63:U63)</f>
        <v>108</v>
      </c>
      <c r="P63" s="101">
        <v>108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f>SUM(W63:AB63)</f>
        <v>2119</v>
      </c>
      <c r="W63" s="101">
        <v>2119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f>SUM(AD63:AE63)</f>
        <v>45</v>
      </c>
      <c r="AD63" s="101">
        <v>45</v>
      </c>
      <c r="AE63" s="101">
        <v>0</v>
      </c>
      <c r="AF63" s="101">
        <f>SUM(AG63:AI63)</f>
        <v>64</v>
      </c>
      <c r="AG63" s="101">
        <v>64</v>
      </c>
      <c r="AH63" s="101">
        <v>0</v>
      </c>
      <c r="AI63" s="101">
        <v>0</v>
      </c>
      <c r="AJ63" s="101">
        <f>SUM(AK63:AS63)</f>
        <v>64</v>
      </c>
      <c r="AK63" s="101">
        <v>0</v>
      </c>
      <c r="AL63" s="101">
        <v>0</v>
      </c>
      <c r="AM63" s="101">
        <v>63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1</v>
      </c>
      <c r="AT63" s="101">
        <f>SUM(AU63:AY63)</f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f>SUM(BA63:BC63)</f>
        <v>0</v>
      </c>
      <c r="BA63" s="101">
        <v>0</v>
      </c>
      <c r="BB63" s="101">
        <v>0</v>
      </c>
      <c r="BC63" s="101">
        <v>0</v>
      </c>
    </row>
    <row r="64" spans="1:55" s="103" customFormat="1" ht="13.5" customHeight="1">
      <c r="A64" s="113" t="s">
        <v>43</v>
      </c>
      <c r="B64" s="111" t="s">
        <v>374</v>
      </c>
      <c r="C64" s="99" t="s">
        <v>375</v>
      </c>
      <c r="D64" s="101">
        <f>SUM(E64,+H64,+K64)</f>
        <v>3778</v>
      </c>
      <c r="E64" s="101">
        <f>SUM(F64:G64)</f>
        <v>0</v>
      </c>
      <c r="F64" s="101">
        <v>0</v>
      </c>
      <c r="G64" s="101">
        <v>0</v>
      </c>
      <c r="H64" s="101">
        <f>SUM(I64:J64)</f>
        <v>81</v>
      </c>
      <c r="I64" s="101">
        <v>81</v>
      </c>
      <c r="J64" s="101">
        <v>0</v>
      </c>
      <c r="K64" s="101">
        <f>SUM(L64:M64)</f>
        <v>3697</v>
      </c>
      <c r="L64" s="101">
        <v>0</v>
      </c>
      <c r="M64" s="101">
        <v>3697</v>
      </c>
      <c r="N64" s="101">
        <f>SUM(O64,+V64,+AC64)</f>
        <v>3778</v>
      </c>
      <c r="O64" s="101">
        <f>SUM(P64:U64)</f>
        <v>81</v>
      </c>
      <c r="P64" s="101">
        <v>81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f>SUM(W64:AB64)</f>
        <v>3697</v>
      </c>
      <c r="W64" s="101">
        <v>3697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f>SUM(AD64:AE64)</f>
        <v>0</v>
      </c>
      <c r="AD64" s="101">
        <v>0</v>
      </c>
      <c r="AE64" s="101">
        <v>0</v>
      </c>
      <c r="AF64" s="101">
        <f>SUM(AG64:AI64)</f>
        <v>28</v>
      </c>
      <c r="AG64" s="101">
        <v>28</v>
      </c>
      <c r="AH64" s="101">
        <v>0</v>
      </c>
      <c r="AI64" s="101">
        <v>0</v>
      </c>
      <c r="AJ64" s="101">
        <f>SUM(AK64:AS64)</f>
        <v>207</v>
      </c>
      <c r="AK64" s="101">
        <v>198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  <c r="AQ64" s="101">
        <v>0</v>
      </c>
      <c r="AR64" s="101">
        <v>0</v>
      </c>
      <c r="AS64" s="101">
        <v>9</v>
      </c>
      <c r="AT64" s="101">
        <f>SUM(AU64:AY64)</f>
        <v>19</v>
      </c>
      <c r="AU64" s="101">
        <v>19</v>
      </c>
      <c r="AV64" s="101">
        <v>0</v>
      </c>
      <c r="AW64" s="101">
        <v>0</v>
      </c>
      <c r="AX64" s="101">
        <v>0</v>
      </c>
      <c r="AY64" s="101">
        <v>0</v>
      </c>
      <c r="AZ64" s="101">
        <f>SUM(BA64:BC64)</f>
        <v>0</v>
      </c>
      <c r="BA64" s="101">
        <v>0</v>
      </c>
      <c r="BB64" s="101">
        <v>0</v>
      </c>
      <c r="BC64" s="101">
        <v>0</v>
      </c>
    </row>
    <row r="65" spans="1:55" s="103" customFormat="1" ht="13.5" customHeight="1">
      <c r="A65" s="113" t="s">
        <v>43</v>
      </c>
      <c r="B65" s="111" t="s">
        <v>376</v>
      </c>
      <c r="C65" s="99" t="s">
        <v>377</v>
      </c>
      <c r="D65" s="101">
        <f>SUM(E65,+H65,+K65)</f>
        <v>4391</v>
      </c>
      <c r="E65" s="101">
        <f>SUM(F65:G65)</f>
        <v>0</v>
      </c>
      <c r="F65" s="101">
        <v>0</v>
      </c>
      <c r="G65" s="101">
        <v>0</v>
      </c>
      <c r="H65" s="101">
        <f>SUM(I65:J65)</f>
        <v>131</v>
      </c>
      <c r="I65" s="101">
        <v>131</v>
      </c>
      <c r="J65" s="101">
        <v>0</v>
      </c>
      <c r="K65" s="101">
        <f>SUM(L65:M65)</f>
        <v>4260</v>
      </c>
      <c r="L65" s="101">
        <v>0</v>
      </c>
      <c r="M65" s="101">
        <v>4260</v>
      </c>
      <c r="N65" s="101">
        <f>SUM(O65,+V65,+AC65)</f>
        <v>4391</v>
      </c>
      <c r="O65" s="101">
        <f>SUM(P65:U65)</f>
        <v>131</v>
      </c>
      <c r="P65" s="101">
        <v>131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f>SUM(W65:AB65)</f>
        <v>4260</v>
      </c>
      <c r="W65" s="101">
        <v>4260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f>SUM(AD65:AE65)</f>
        <v>0</v>
      </c>
      <c r="AD65" s="101">
        <v>0</v>
      </c>
      <c r="AE65" s="101">
        <v>0</v>
      </c>
      <c r="AF65" s="101">
        <f>SUM(AG65:AI65)</f>
        <v>32</v>
      </c>
      <c r="AG65" s="101">
        <v>32</v>
      </c>
      <c r="AH65" s="101">
        <v>0</v>
      </c>
      <c r="AI65" s="101">
        <v>0</v>
      </c>
      <c r="AJ65" s="101">
        <f>SUM(AK65:AS65)</f>
        <v>241</v>
      </c>
      <c r="AK65" s="101">
        <v>231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  <c r="AQ65" s="101">
        <v>0</v>
      </c>
      <c r="AR65" s="101">
        <v>0</v>
      </c>
      <c r="AS65" s="101">
        <v>10</v>
      </c>
      <c r="AT65" s="101">
        <f>SUM(AU65:AY65)</f>
        <v>22</v>
      </c>
      <c r="AU65" s="101">
        <v>22</v>
      </c>
      <c r="AV65" s="101">
        <v>0</v>
      </c>
      <c r="AW65" s="101">
        <v>0</v>
      </c>
      <c r="AX65" s="101">
        <v>0</v>
      </c>
      <c r="AY65" s="101">
        <v>0</v>
      </c>
      <c r="AZ65" s="101">
        <f>SUM(BA65:BC65)</f>
        <v>0</v>
      </c>
      <c r="BA65" s="101">
        <v>0</v>
      </c>
      <c r="BB65" s="101">
        <v>0</v>
      </c>
      <c r="BC65" s="101">
        <v>0</v>
      </c>
    </row>
    <row r="66" spans="1:55" s="103" customFormat="1" ht="13.5" customHeight="1">
      <c r="A66" s="113" t="s">
        <v>43</v>
      </c>
      <c r="B66" s="111" t="s">
        <v>378</v>
      </c>
      <c r="C66" s="99" t="s">
        <v>379</v>
      </c>
      <c r="D66" s="101">
        <f>SUM(E66,+H66,+K66)</f>
        <v>11496</v>
      </c>
      <c r="E66" s="101">
        <f>SUM(F66:G66)</f>
        <v>0</v>
      </c>
      <c r="F66" s="101">
        <v>0</v>
      </c>
      <c r="G66" s="101">
        <v>0</v>
      </c>
      <c r="H66" s="101">
        <f>SUM(I66:J66)</f>
        <v>0</v>
      </c>
      <c r="I66" s="101">
        <v>0</v>
      </c>
      <c r="J66" s="101">
        <v>0</v>
      </c>
      <c r="K66" s="101">
        <f>SUM(L66:M66)</f>
        <v>11496</v>
      </c>
      <c r="L66" s="101">
        <v>517</v>
      </c>
      <c r="M66" s="101">
        <v>10979</v>
      </c>
      <c r="N66" s="101">
        <f>SUM(O66,+V66,+AC66)</f>
        <v>11496</v>
      </c>
      <c r="O66" s="101">
        <f>SUM(P66:U66)</f>
        <v>517</v>
      </c>
      <c r="P66" s="101">
        <v>517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f>SUM(W66:AB66)</f>
        <v>10979</v>
      </c>
      <c r="W66" s="101">
        <v>10979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f>SUM(AD66:AE66)</f>
        <v>0</v>
      </c>
      <c r="AD66" s="101">
        <v>0</v>
      </c>
      <c r="AE66" s="101">
        <v>0</v>
      </c>
      <c r="AF66" s="101">
        <f>SUM(AG66:AI66)</f>
        <v>84</v>
      </c>
      <c r="AG66" s="101">
        <v>84</v>
      </c>
      <c r="AH66" s="101">
        <v>0</v>
      </c>
      <c r="AI66" s="101">
        <v>0</v>
      </c>
      <c r="AJ66" s="101">
        <f>SUM(AK66:AS66)</f>
        <v>630</v>
      </c>
      <c r="AK66" s="101">
        <v>603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27</v>
      </c>
      <c r="AT66" s="101">
        <f>SUM(AU66:AY66)</f>
        <v>57</v>
      </c>
      <c r="AU66" s="101">
        <v>57</v>
      </c>
      <c r="AV66" s="101">
        <v>0</v>
      </c>
      <c r="AW66" s="101">
        <v>0</v>
      </c>
      <c r="AX66" s="101">
        <v>0</v>
      </c>
      <c r="AY66" s="101">
        <v>0</v>
      </c>
      <c r="AZ66" s="101">
        <f>SUM(BA66:BC66)</f>
        <v>0</v>
      </c>
      <c r="BA66" s="101">
        <v>0</v>
      </c>
      <c r="BB66" s="101">
        <v>0</v>
      </c>
      <c r="BC66" s="101">
        <v>0</v>
      </c>
    </row>
    <row r="67" spans="1:55" s="103" customFormat="1" ht="13.5" customHeight="1">
      <c r="A67" s="113" t="s">
        <v>43</v>
      </c>
      <c r="B67" s="111" t="s">
        <v>380</v>
      </c>
      <c r="C67" s="99" t="s">
        <v>381</v>
      </c>
      <c r="D67" s="101">
        <f>SUM(E67,+H67,+K67)</f>
        <v>16262</v>
      </c>
      <c r="E67" s="101">
        <f>SUM(F67:G67)</f>
        <v>0</v>
      </c>
      <c r="F67" s="101">
        <v>0</v>
      </c>
      <c r="G67" s="101">
        <v>0</v>
      </c>
      <c r="H67" s="101">
        <f>SUM(I67:J67)</f>
        <v>16262</v>
      </c>
      <c r="I67" s="101">
        <v>1662</v>
      </c>
      <c r="J67" s="101">
        <v>14600</v>
      </c>
      <c r="K67" s="101">
        <f>SUM(L67:M67)</f>
        <v>0</v>
      </c>
      <c r="L67" s="101">
        <v>0</v>
      </c>
      <c r="M67" s="101">
        <v>0</v>
      </c>
      <c r="N67" s="101">
        <f>SUM(O67,+V67,+AC67)</f>
        <v>16262</v>
      </c>
      <c r="O67" s="101">
        <f>SUM(P67:U67)</f>
        <v>1662</v>
      </c>
      <c r="P67" s="101">
        <v>1662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f>SUM(W67:AB67)</f>
        <v>14600</v>
      </c>
      <c r="W67" s="101">
        <v>14600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f>SUM(AD67:AE67)</f>
        <v>0</v>
      </c>
      <c r="AD67" s="101">
        <v>0</v>
      </c>
      <c r="AE67" s="101">
        <v>0</v>
      </c>
      <c r="AF67" s="101">
        <f>SUM(AG67:AI67)</f>
        <v>836</v>
      </c>
      <c r="AG67" s="101">
        <v>836</v>
      </c>
      <c r="AH67" s="101">
        <v>0</v>
      </c>
      <c r="AI67" s="101">
        <v>0</v>
      </c>
      <c r="AJ67" s="101">
        <f>SUM(AK67:AS67)</f>
        <v>836</v>
      </c>
      <c r="AK67" s="101">
        <v>0</v>
      </c>
      <c r="AL67" s="101">
        <v>0</v>
      </c>
      <c r="AM67" s="101">
        <v>0</v>
      </c>
      <c r="AN67" s="101">
        <v>0</v>
      </c>
      <c r="AO67" s="101">
        <v>0</v>
      </c>
      <c r="AP67" s="101">
        <v>0</v>
      </c>
      <c r="AQ67" s="101">
        <v>0</v>
      </c>
      <c r="AR67" s="101">
        <v>0</v>
      </c>
      <c r="AS67" s="101">
        <v>836</v>
      </c>
      <c r="AT67" s="101">
        <f>SUM(AU67:AY67)</f>
        <v>0</v>
      </c>
      <c r="AU67" s="101">
        <v>0</v>
      </c>
      <c r="AV67" s="101">
        <v>0</v>
      </c>
      <c r="AW67" s="101">
        <v>0</v>
      </c>
      <c r="AX67" s="101">
        <v>0</v>
      </c>
      <c r="AY67" s="101">
        <v>0</v>
      </c>
      <c r="AZ67" s="101">
        <f>SUM(BA67:BC67)</f>
        <v>0</v>
      </c>
      <c r="BA67" s="101">
        <v>0</v>
      </c>
      <c r="BB67" s="101">
        <v>0</v>
      </c>
      <c r="BC67" s="101">
        <v>0</v>
      </c>
    </row>
    <row r="68" spans="1:55" s="103" customFormat="1" ht="13.5" customHeight="1">
      <c r="A68" s="113" t="s">
        <v>43</v>
      </c>
      <c r="B68" s="111" t="s">
        <v>382</v>
      </c>
      <c r="C68" s="99" t="s">
        <v>383</v>
      </c>
      <c r="D68" s="101">
        <f>SUM(E68,+H68,+K68)</f>
        <v>4657</v>
      </c>
      <c r="E68" s="101">
        <f>SUM(F68:G68)</f>
        <v>0</v>
      </c>
      <c r="F68" s="101">
        <v>0</v>
      </c>
      <c r="G68" s="101">
        <v>0</v>
      </c>
      <c r="H68" s="101">
        <f>SUM(I68:J68)</f>
        <v>579</v>
      </c>
      <c r="I68" s="101">
        <v>579</v>
      </c>
      <c r="J68" s="101">
        <v>0</v>
      </c>
      <c r="K68" s="101">
        <f>SUM(L68:M68)</f>
        <v>4078</v>
      </c>
      <c r="L68" s="101">
        <v>0</v>
      </c>
      <c r="M68" s="101">
        <v>4078</v>
      </c>
      <c r="N68" s="101">
        <f>SUM(O68,+V68,+AC68)</f>
        <v>4657</v>
      </c>
      <c r="O68" s="101">
        <f>SUM(P68:U68)</f>
        <v>579</v>
      </c>
      <c r="P68" s="101">
        <v>579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f>SUM(W68:AB68)</f>
        <v>4078</v>
      </c>
      <c r="W68" s="101">
        <v>4078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f>SUM(AD68:AE68)</f>
        <v>0</v>
      </c>
      <c r="AD68" s="101">
        <v>0</v>
      </c>
      <c r="AE68" s="101">
        <v>0</v>
      </c>
      <c r="AF68" s="101">
        <f>SUM(AG68:AI68)</f>
        <v>228</v>
      </c>
      <c r="AG68" s="101">
        <v>228</v>
      </c>
      <c r="AH68" s="101">
        <v>0</v>
      </c>
      <c r="AI68" s="101">
        <v>0</v>
      </c>
      <c r="AJ68" s="101">
        <f>SUM(AK68:AS68)</f>
        <v>228</v>
      </c>
      <c r="AK68" s="101">
        <v>0</v>
      </c>
      <c r="AL68" s="101">
        <v>0</v>
      </c>
      <c r="AM68" s="101">
        <v>0</v>
      </c>
      <c r="AN68" s="101">
        <v>228</v>
      </c>
      <c r="AO68" s="101">
        <v>0</v>
      </c>
      <c r="AP68" s="101">
        <v>0</v>
      </c>
      <c r="AQ68" s="101">
        <v>0</v>
      </c>
      <c r="AR68" s="101">
        <v>0</v>
      </c>
      <c r="AS68" s="101">
        <v>0</v>
      </c>
      <c r="AT68" s="101">
        <f>SUM(AU68:AY68)</f>
        <v>0</v>
      </c>
      <c r="AU68" s="101">
        <v>0</v>
      </c>
      <c r="AV68" s="101">
        <v>0</v>
      </c>
      <c r="AW68" s="101">
        <v>0</v>
      </c>
      <c r="AX68" s="101">
        <v>0</v>
      </c>
      <c r="AY68" s="101">
        <v>0</v>
      </c>
      <c r="AZ68" s="101">
        <f>SUM(BA68:BC68)</f>
        <v>0</v>
      </c>
      <c r="BA68" s="101">
        <v>0</v>
      </c>
      <c r="BB68" s="101">
        <v>0</v>
      </c>
      <c r="BC68" s="101">
        <v>0</v>
      </c>
    </row>
    <row r="69" spans="1:55" s="103" customFormat="1" ht="13.5" customHeight="1">
      <c r="A69" s="113" t="s">
        <v>43</v>
      </c>
      <c r="B69" s="111" t="s">
        <v>384</v>
      </c>
      <c r="C69" s="99" t="s">
        <v>385</v>
      </c>
      <c r="D69" s="101">
        <f>SUM(E69,+H69,+K69)</f>
        <v>7439</v>
      </c>
      <c r="E69" s="101">
        <f>SUM(F69:G69)</f>
        <v>0</v>
      </c>
      <c r="F69" s="101">
        <v>0</v>
      </c>
      <c r="G69" s="101">
        <v>0</v>
      </c>
      <c r="H69" s="101">
        <f>SUM(I69:J69)</f>
        <v>468</v>
      </c>
      <c r="I69" s="101">
        <v>468</v>
      </c>
      <c r="J69" s="101">
        <v>0</v>
      </c>
      <c r="K69" s="101">
        <f>SUM(L69:M69)</f>
        <v>6971</v>
      </c>
      <c r="L69" s="101">
        <v>0</v>
      </c>
      <c r="M69" s="101">
        <v>6971</v>
      </c>
      <c r="N69" s="101">
        <f>SUM(O69,+V69,+AC69)</f>
        <v>7439</v>
      </c>
      <c r="O69" s="101">
        <f>SUM(P69:U69)</f>
        <v>468</v>
      </c>
      <c r="P69" s="101">
        <v>468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f>SUM(W69:AB69)</f>
        <v>6971</v>
      </c>
      <c r="W69" s="101">
        <v>6971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f>SUM(AD69:AE69)</f>
        <v>0</v>
      </c>
      <c r="AD69" s="101">
        <v>0</v>
      </c>
      <c r="AE69" s="101">
        <v>0</v>
      </c>
      <c r="AF69" s="101">
        <f>SUM(AG69:AI69)</f>
        <v>230</v>
      </c>
      <c r="AG69" s="101">
        <v>230</v>
      </c>
      <c r="AH69" s="101">
        <v>0</v>
      </c>
      <c r="AI69" s="101">
        <v>0</v>
      </c>
      <c r="AJ69" s="101">
        <f>SUM(AK69:AS69)</f>
        <v>230</v>
      </c>
      <c r="AK69" s="101">
        <v>0</v>
      </c>
      <c r="AL69" s="101">
        <v>0</v>
      </c>
      <c r="AM69" s="101">
        <v>7</v>
      </c>
      <c r="AN69" s="101">
        <v>0</v>
      </c>
      <c r="AO69" s="101">
        <v>0</v>
      </c>
      <c r="AP69" s="101">
        <v>0</v>
      </c>
      <c r="AQ69" s="101">
        <v>0</v>
      </c>
      <c r="AR69" s="101">
        <v>0</v>
      </c>
      <c r="AS69" s="101">
        <v>223</v>
      </c>
      <c r="AT69" s="101">
        <f>SUM(AU69:AY69)</f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f>SUM(BA69:BC69)</f>
        <v>0</v>
      </c>
      <c r="BA69" s="101">
        <v>0</v>
      </c>
      <c r="BB69" s="101">
        <v>0</v>
      </c>
      <c r="BC69" s="101">
        <v>0</v>
      </c>
    </row>
    <row r="70" spans="1:55" s="103" customFormat="1" ht="13.5" customHeight="1">
      <c r="A70" s="113" t="s">
        <v>43</v>
      </c>
      <c r="B70" s="111" t="s">
        <v>386</v>
      </c>
      <c r="C70" s="99" t="s">
        <v>387</v>
      </c>
      <c r="D70" s="101">
        <f>SUM(E70,+H70,+K70)</f>
        <v>5562</v>
      </c>
      <c r="E70" s="101">
        <f>SUM(F70:G70)</f>
        <v>0</v>
      </c>
      <c r="F70" s="101">
        <v>0</v>
      </c>
      <c r="G70" s="101">
        <v>0</v>
      </c>
      <c r="H70" s="101">
        <f>SUM(I70:J70)</f>
        <v>784</v>
      </c>
      <c r="I70" s="101">
        <v>784</v>
      </c>
      <c r="J70" s="101">
        <v>0</v>
      </c>
      <c r="K70" s="101">
        <f>SUM(L70:M70)</f>
        <v>4778</v>
      </c>
      <c r="L70" s="101">
        <v>0</v>
      </c>
      <c r="M70" s="101">
        <v>4778</v>
      </c>
      <c r="N70" s="101">
        <f>SUM(O70,+V70,+AC70)</f>
        <v>5562</v>
      </c>
      <c r="O70" s="101">
        <f>SUM(P70:U70)</f>
        <v>784</v>
      </c>
      <c r="P70" s="101">
        <v>784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f>SUM(W70:AB70)</f>
        <v>4778</v>
      </c>
      <c r="W70" s="101">
        <v>4778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f>SUM(AD70:AE70)</f>
        <v>0</v>
      </c>
      <c r="AD70" s="101">
        <v>0</v>
      </c>
      <c r="AE70" s="101">
        <v>0</v>
      </c>
      <c r="AF70" s="101">
        <f>SUM(AG70:AI70)</f>
        <v>238</v>
      </c>
      <c r="AG70" s="101">
        <v>238</v>
      </c>
      <c r="AH70" s="101">
        <v>0</v>
      </c>
      <c r="AI70" s="101">
        <v>0</v>
      </c>
      <c r="AJ70" s="101">
        <f>SUM(AK70:AS70)</f>
        <v>238</v>
      </c>
      <c r="AK70" s="101">
        <v>0</v>
      </c>
      <c r="AL70" s="101">
        <v>0</v>
      </c>
      <c r="AM70" s="101">
        <v>238</v>
      </c>
      <c r="AN70" s="101">
        <v>0</v>
      </c>
      <c r="AO70" s="101">
        <v>0</v>
      </c>
      <c r="AP70" s="101">
        <v>0</v>
      </c>
      <c r="AQ70" s="101">
        <v>0</v>
      </c>
      <c r="AR70" s="101">
        <v>0</v>
      </c>
      <c r="AS70" s="101">
        <v>0</v>
      </c>
      <c r="AT70" s="101">
        <f>SUM(AU70:AY70)</f>
        <v>0</v>
      </c>
      <c r="AU70" s="101">
        <v>0</v>
      </c>
      <c r="AV70" s="101">
        <v>0</v>
      </c>
      <c r="AW70" s="101">
        <v>0</v>
      </c>
      <c r="AX70" s="101">
        <v>0</v>
      </c>
      <c r="AY70" s="101">
        <v>0</v>
      </c>
      <c r="AZ70" s="101">
        <f>SUM(BA70:BC70)</f>
        <v>0</v>
      </c>
      <c r="BA70" s="101">
        <v>0</v>
      </c>
      <c r="BB70" s="101">
        <v>0</v>
      </c>
      <c r="BC70" s="101">
        <v>0</v>
      </c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11000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11100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11201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11202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11203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11206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11207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11208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11209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11210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11211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11212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11214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11215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11216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11217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11218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11219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11221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11222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11223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11224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11225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11227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11228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11229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11230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11231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11232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11233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11234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11235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11237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11238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11239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11240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11241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11242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11243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11245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11246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11301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11324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11326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11327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11341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11342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11343</v>
      </c>
      <c r="AG54" s="10">
        <v>54</v>
      </c>
    </row>
    <row r="55" spans="27:36">
      <c r="AD55" s="10"/>
      <c r="AF55" s="10" t="str">
        <f>+水洗化人口等!B55</f>
        <v>11346</v>
      </c>
      <c r="AG55" s="10">
        <v>55</v>
      </c>
    </row>
    <row r="56" spans="27:36">
      <c r="AF56" s="10" t="str">
        <f>+水洗化人口等!B56</f>
        <v>11347</v>
      </c>
      <c r="AG56" s="10">
        <v>56</v>
      </c>
    </row>
    <row r="57" spans="27:36">
      <c r="AF57" s="10" t="str">
        <f>+水洗化人口等!B57</f>
        <v>11348</v>
      </c>
      <c r="AG57" s="10">
        <v>57</v>
      </c>
    </row>
    <row r="58" spans="27:36">
      <c r="AF58" s="10" t="str">
        <f>+水洗化人口等!B58</f>
        <v>11349</v>
      </c>
      <c r="AG58" s="10">
        <v>58</v>
      </c>
    </row>
    <row r="59" spans="27:36">
      <c r="AF59" s="10" t="str">
        <f>+水洗化人口等!B59</f>
        <v>11361</v>
      </c>
      <c r="AG59" s="10">
        <v>59</v>
      </c>
    </row>
    <row r="60" spans="27:36">
      <c r="AF60" s="10" t="str">
        <f>+水洗化人口等!B60</f>
        <v>11362</v>
      </c>
      <c r="AG60" s="10">
        <v>60</v>
      </c>
    </row>
    <row r="61" spans="27:36">
      <c r="AF61" s="10" t="str">
        <f>+水洗化人口等!B61</f>
        <v>11363</v>
      </c>
      <c r="AG61" s="10">
        <v>61</v>
      </c>
    </row>
    <row r="62" spans="27:36">
      <c r="AF62" s="10" t="str">
        <f>+水洗化人口等!B62</f>
        <v>11365</v>
      </c>
      <c r="AG62" s="10">
        <v>62</v>
      </c>
    </row>
    <row r="63" spans="27:36">
      <c r="AF63" s="10" t="str">
        <f>+水洗化人口等!B63</f>
        <v>11369</v>
      </c>
      <c r="AG63" s="10">
        <v>63</v>
      </c>
    </row>
    <row r="64" spans="27:36">
      <c r="AF64" s="10" t="str">
        <f>+水洗化人口等!B64</f>
        <v>11381</v>
      </c>
      <c r="AG64" s="10">
        <v>64</v>
      </c>
    </row>
    <row r="65" spans="32:33">
      <c r="AF65" s="10" t="str">
        <f>+水洗化人口等!B65</f>
        <v>11383</v>
      </c>
      <c r="AG65" s="10">
        <v>65</v>
      </c>
    </row>
    <row r="66" spans="32:33">
      <c r="AF66" s="10" t="str">
        <f>+水洗化人口等!B66</f>
        <v>11385</v>
      </c>
      <c r="AG66" s="10">
        <v>66</v>
      </c>
    </row>
    <row r="67" spans="32:33">
      <c r="AF67" s="10" t="str">
        <f>+水洗化人口等!B67</f>
        <v>11408</v>
      </c>
      <c r="AG67" s="10">
        <v>67</v>
      </c>
    </row>
    <row r="68" spans="32:33">
      <c r="AF68" s="10" t="str">
        <f>+水洗化人口等!B68</f>
        <v>11442</v>
      </c>
      <c r="AG68" s="10">
        <v>68</v>
      </c>
    </row>
    <row r="69" spans="32:33">
      <c r="AF69" s="10" t="str">
        <f>+水洗化人口等!B69</f>
        <v>11464</v>
      </c>
      <c r="AG69" s="10">
        <v>69</v>
      </c>
    </row>
    <row r="70" spans="32:33">
      <c r="AF70" s="10" t="str">
        <f>+水洗化人口等!B70</f>
        <v>11465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2023-02-08T04:47:27Z</dcterms:modified>
</cp:coreProperties>
</file>