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0群馬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N9" i="2"/>
  <c r="N13" i="2"/>
  <c r="N15" i="2"/>
  <c r="N19" i="2"/>
  <c r="N21" i="2"/>
  <c r="N25" i="2"/>
  <c r="N27" i="2"/>
  <c r="N31" i="2"/>
  <c r="N33" i="2"/>
  <c r="N37" i="2"/>
  <c r="N3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D11" i="2"/>
  <c r="D13" i="2"/>
  <c r="D17" i="2"/>
  <c r="D19" i="2"/>
  <c r="D23" i="2"/>
  <c r="D25" i="2"/>
  <c r="D29" i="2"/>
  <c r="D31" i="2"/>
  <c r="D35" i="2"/>
  <c r="D37" i="2"/>
  <c r="D41" i="2"/>
  <c r="T18" i="1"/>
  <c r="T24" i="1"/>
  <c r="P8" i="1"/>
  <c r="P9" i="1"/>
  <c r="P10" i="1"/>
  <c r="P11" i="1"/>
  <c r="P12" i="1"/>
  <c r="I12" i="1" s="1"/>
  <c r="D12" i="1" s="1"/>
  <c r="F12" i="1" s="1"/>
  <c r="P13" i="1"/>
  <c r="I13" i="1" s="1"/>
  <c r="P14" i="1"/>
  <c r="P15" i="1"/>
  <c r="P16" i="1"/>
  <c r="P17" i="1"/>
  <c r="P18" i="1"/>
  <c r="I18" i="1" s="1"/>
  <c r="D18" i="1" s="1"/>
  <c r="F18" i="1" s="1"/>
  <c r="P19" i="1"/>
  <c r="I19" i="1" s="1"/>
  <c r="P20" i="1"/>
  <c r="P21" i="1"/>
  <c r="P22" i="1"/>
  <c r="P23" i="1"/>
  <c r="P24" i="1"/>
  <c r="I24" i="1" s="1"/>
  <c r="D24" i="1" s="1"/>
  <c r="P25" i="1"/>
  <c r="I25" i="1" s="1"/>
  <c r="P26" i="1"/>
  <c r="P27" i="1"/>
  <c r="P28" i="1"/>
  <c r="P29" i="1"/>
  <c r="P30" i="1"/>
  <c r="I30" i="1" s="1"/>
  <c r="D30" i="1" s="1"/>
  <c r="P31" i="1"/>
  <c r="I31" i="1" s="1"/>
  <c r="P32" i="1"/>
  <c r="P33" i="1"/>
  <c r="P34" i="1"/>
  <c r="P35" i="1"/>
  <c r="P36" i="1"/>
  <c r="I36" i="1" s="1"/>
  <c r="D36" i="1" s="1"/>
  <c r="P37" i="1"/>
  <c r="I37" i="1" s="1"/>
  <c r="P38" i="1"/>
  <c r="P39" i="1"/>
  <c r="P40" i="1"/>
  <c r="P41" i="1"/>
  <c r="P42" i="1"/>
  <c r="I42" i="1" s="1"/>
  <c r="D42" i="1" s="1"/>
  <c r="T42" i="1" s="1"/>
  <c r="N14" i="1"/>
  <c r="N20" i="1"/>
  <c r="N26" i="1"/>
  <c r="N38" i="1"/>
  <c r="L27" i="1"/>
  <c r="J16" i="1"/>
  <c r="J22" i="1"/>
  <c r="J28" i="1"/>
  <c r="J40" i="1"/>
  <c r="I8" i="1"/>
  <c r="I9" i="1"/>
  <c r="D9" i="1" s="1"/>
  <c r="I10" i="1"/>
  <c r="D10" i="1" s="1"/>
  <c r="I11" i="1"/>
  <c r="D11" i="1" s="1"/>
  <c r="I14" i="1"/>
  <c r="I15" i="1"/>
  <c r="D15" i="1" s="1"/>
  <c r="L15" i="1" s="1"/>
  <c r="I16" i="1"/>
  <c r="D16" i="1" s="1"/>
  <c r="I17" i="1"/>
  <c r="D17" i="1" s="1"/>
  <c r="I20" i="1"/>
  <c r="I21" i="1"/>
  <c r="D21" i="1" s="1"/>
  <c r="I22" i="1"/>
  <c r="D22" i="1" s="1"/>
  <c r="I23" i="1"/>
  <c r="D23" i="1" s="1"/>
  <c r="I26" i="1"/>
  <c r="I27" i="1"/>
  <c r="D27" i="1" s="1"/>
  <c r="I28" i="1"/>
  <c r="D28" i="1" s="1"/>
  <c r="I29" i="1"/>
  <c r="D29" i="1" s="1"/>
  <c r="I32" i="1"/>
  <c r="I33" i="1"/>
  <c r="D33" i="1" s="1"/>
  <c r="I34" i="1"/>
  <c r="D34" i="1" s="1"/>
  <c r="I35" i="1"/>
  <c r="D35" i="1" s="1"/>
  <c r="I38" i="1"/>
  <c r="I39" i="1"/>
  <c r="D39" i="1" s="1"/>
  <c r="I40" i="1"/>
  <c r="D40" i="1" s="1"/>
  <c r="I41" i="1"/>
  <c r="D41" i="1" s="1"/>
  <c r="F24" i="1"/>
  <c r="F30" i="1"/>
  <c r="F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N8" i="1" s="1"/>
  <c r="D14" i="1"/>
  <c r="D20" i="1"/>
  <c r="D26" i="1"/>
  <c r="D32" i="1"/>
  <c r="D38" i="1"/>
  <c r="J32" i="1" l="1"/>
  <c r="L32" i="1"/>
  <c r="T32" i="1"/>
  <c r="F32" i="1"/>
  <c r="T39" i="1"/>
  <c r="F39" i="1"/>
  <c r="J39" i="1"/>
  <c r="N39" i="1"/>
  <c r="T21" i="1"/>
  <c r="F21" i="1"/>
  <c r="J21" i="1"/>
  <c r="N21" i="1"/>
  <c r="J26" i="1"/>
  <c r="L26" i="1"/>
  <c r="T26" i="1"/>
  <c r="F26" i="1"/>
  <c r="N28" i="1"/>
  <c r="T28" i="1"/>
  <c r="F28" i="1"/>
  <c r="L28" i="1"/>
  <c r="T10" i="1"/>
  <c r="F10" i="1"/>
  <c r="L10" i="1"/>
  <c r="N10" i="1"/>
  <c r="L21" i="1"/>
  <c r="F20" i="1"/>
  <c r="J20" i="1"/>
  <c r="L20" i="1"/>
  <c r="T20" i="1"/>
  <c r="L35" i="1"/>
  <c r="N35" i="1"/>
  <c r="F35" i="1"/>
  <c r="T35" i="1"/>
  <c r="J35" i="1"/>
  <c r="T27" i="1"/>
  <c r="F27" i="1"/>
  <c r="J27" i="1"/>
  <c r="N27" i="1"/>
  <c r="L17" i="1"/>
  <c r="N17" i="1"/>
  <c r="F17" i="1"/>
  <c r="T17" i="1"/>
  <c r="J17" i="1"/>
  <c r="F9" i="1"/>
  <c r="T9" i="1"/>
  <c r="J9" i="1"/>
  <c r="N9" i="1"/>
  <c r="T12" i="1"/>
  <c r="T14" i="1"/>
  <c r="J14" i="1"/>
  <c r="L14" i="1"/>
  <c r="F14" i="1"/>
  <c r="T34" i="1"/>
  <c r="L34" i="1"/>
  <c r="N34" i="1"/>
  <c r="F34" i="1"/>
  <c r="T16" i="1"/>
  <c r="F16" i="1"/>
  <c r="L16" i="1"/>
  <c r="N16" i="1"/>
  <c r="J10" i="1"/>
  <c r="L9" i="1"/>
  <c r="D37" i="1"/>
  <c r="D31" i="1"/>
  <c r="D25" i="1"/>
  <c r="D19" i="1"/>
  <c r="D13" i="1"/>
  <c r="N11" i="1"/>
  <c r="T11" i="1"/>
  <c r="J11" i="1"/>
  <c r="L11" i="1"/>
  <c r="F11" i="1"/>
  <c r="J8" i="1"/>
  <c r="L8" i="1"/>
  <c r="T8" i="1"/>
  <c r="F8" i="1"/>
  <c r="N41" i="1"/>
  <c r="T41" i="1"/>
  <c r="F41" i="1"/>
  <c r="J41" i="1"/>
  <c r="L41" i="1"/>
  <c r="F33" i="1"/>
  <c r="T33" i="1"/>
  <c r="J33" i="1"/>
  <c r="N33" i="1"/>
  <c r="F23" i="1"/>
  <c r="N23" i="1"/>
  <c r="T23" i="1"/>
  <c r="J23" i="1"/>
  <c r="L23" i="1"/>
  <c r="T15" i="1"/>
  <c r="F15" i="1"/>
  <c r="J15" i="1"/>
  <c r="N15" i="1"/>
  <c r="L39" i="1"/>
  <c r="J42" i="1"/>
  <c r="L42" i="1"/>
  <c r="N42" i="1"/>
  <c r="L36" i="1"/>
  <c r="N36" i="1"/>
  <c r="J36" i="1"/>
  <c r="J30" i="1"/>
  <c r="L30" i="1"/>
  <c r="N30" i="1"/>
  <c r="L24" i="1"/>
  <c r="N24" i="1"/>
  <c r="J24" i="1"/>
  <c r="J18" i="1"/>
  <c r="L18" i="1"/>
  <c r="N18" i="1"/>
  <c r="L12" i="1"/>
  <c r="N12" i="1"/>
  <c r="J12" i="1"/>
  <c r="T36" i="1"/>
  <c r="T38" i="1"/>
  <c r="F38" i="1"/>
  <c r="J38" i="1"/>
  <c r="L38" i="1"/>
  <c r="F36" i="1"/>
  <c r="T40" i="1"/>
  <c r="F40" i="1"/>
  <c r="L40" i="1"/>
  <c r="N40" i="1"/>
  <c r="F22" i="1"/>
  <c r="T22" i="1"/>
  <c r="L22" i="1"/>
  <c r="N22" i="1"/>
  <c r="J34" i="1"/>
  <c r="L33" i="1"/>
  <c r="N32" i="1"/>
  <c r="T30" i="1"/>
  <c r="D38" i="2"/>
  <c r="D32" i="2"/>
  <c r="D26" i="2"/>
  <c r="D20" i="2"/>
  <c r="D14" i="2"/>
  <c r="D8" i="2"/>
  <c r="N29" i="1"/>
  <c r="T29" i="1"/>
  <c r="F29" i="1"/>
  <c r="J29" i="1"/>
  <c r="L2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13" i="1" l="1"/>
  <c r="L13" i="1"/>
  <c r="N13" i="1"/>
  <c r="T13" i="1"/>
  <c r="F13" i="1"/>
  <c r="J19" i="1"/>
  <c r="L19" i="1"/>
  <c r="N19" i="1"/>
  <c r="T19" i="1"/>
  <c r="F19" i="1"/>
  <c r="J25" i="1"/>
  <c r="L25" i="1"/>
  <c r="N25" i="1"/>
  <c r="T25" i="1"/>
  <c r="F25" i="1"/>
  <c r="J31" i="1"/>
  <c r="L31" i="1"/>
  <c r="N31" i="1"/>
  <c r="T31" i="1"/>
  <c r="F31" i="1"/>
  <c r="J37" i="1"/>
  <c r="L37" i="1"/>
  <c r="N37" i="1"/>
  <c r="T37" i="1"/>
  <c r="F3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<sst xmlns="http://schemas.openxmlformats.org/spreadsheetml/2006/main" count="809" uniqueCount="332">
  <si>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</si>
  <si>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</si>
  <si>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</si>
  <si>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</si>
  <si>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</si>
  <si>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</si>
  <si>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</si>
  <si>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</si>
  <si>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</si>
  <si>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</si>
  <si>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</si>
  <si>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</si>
  <si>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</si>
  <si>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</si>
  <si>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</si>
  <si>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</si>
  <si>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</si>
  <si>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</si>
  <si>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</si>
  <si>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</si>
  <si>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</si>
  <si>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</si>
  <si>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</si>
  <si>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</si>
  <si>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</si>
  <si>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</si>
  <si>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</si>
  <si>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</si>
  <si>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</si>
  <si>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</si>
  <si>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</si>
  <si>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</si>
  <si>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</si>
  <si>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</si>
  <si>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</si>
  <si>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</si>
  <si>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</si>
  <si>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</si>
  <si>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</si>
  <si>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</si>
  <si>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</si>
  <si>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</si>
  <si>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</si>
  <si>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</si>
  <si>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</si>
  <si>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</si>
  <si>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</si>
  <si>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</si>
  <si>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</si>
  <si>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</si>
  <si>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</si>
  <si>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</si>
  <si>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</si>
  <si>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</si>
  <si>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</si>
  <si>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</si>
  <si>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</si>
  <si>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</si>
  <si>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</si>
  <si>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</si>
  <si>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</si>
  <si>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</si>
  <si>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</si>
  <si>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</si>
  <si>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</si>
  <si>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</si>
  <si>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</si>
  <si>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</si>
  <si>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</si>
  <si>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</si>
  <si>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</si>
  <si>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</si>
  <si>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</si>
  <si>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</si>
  <si>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</si>
  <si>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</si>
  <si>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</si>
  <si>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</si>
  <si>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</si>
  <si>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</si>
  <si>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</si>
  <si>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</si>
  <si>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</si>
  <si>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</si>
  <si>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</si>
  <si>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</si>
  <si>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</si>
  <si>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</si>
  <si>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</si>
  <si>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</si>
  <si>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</si>
  <si>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</si>
  <si>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</si>
  <si>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</si>
  <si>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</si>
  <si>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</si>
  <si>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</si>
  <si>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</si>
  <si>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</si>
  <si>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</si>
  <si>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</si>
  <si>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</si>
  <si>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</si>
  <si>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</si>
  <si>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</si>
  <si>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</si>
  <si>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</si>
  <si>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</si>
  <si>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</si>
  <si>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</si>
  <si>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</si>
  <si>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</si>
  <si>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</si>
  <si>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</si>
  <si>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</si>
  <si>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</si>
  <si>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</si>
  <si>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</si>
  <si>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</si>
  <si>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</si>
  <si>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</si>
  <si>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</si>
  <si>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</si>
  <si>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</si>
  <si>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</si>
  <si>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</si>
  <si>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</si>
  <si>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</si>
  <si>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</si>
  <si>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</si>
  <si>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</si>
  <si>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</si>
  <si>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</si>
  <si>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</si>
  <si>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</si>
  <si>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</si>
  <si>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</si>
  <si>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</si>
  <si>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</si>
  <si>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</si>
  <si>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</si>
  <si>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</si>
  <si>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</si>
  <si>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</si>
  <si>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</si>
  <si>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</si>
  <si>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</si>
  <si>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</si>
  <si>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</si>
  <si>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</si>
  <si>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</si>
  <si>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</si>
  <si>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</si>
  <si>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</si>
  <si>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</si>
  <si>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</si>
  <si>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</si>
  <si>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</si>
  <si>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</si>
  <si>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</si>
  <si>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</si>
  <si>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</si>
  <si>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</si>
  <si>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</si>
  <si>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</si>
  <si>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</si>
  <si>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</si>
  <si>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</si>
  <si>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</si>
  <si>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</si>
  <si>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</si>
  <si>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</si>
  <si>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</si>
  <si>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</si>
  <si>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</si>
  <si>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</si>
  <si>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</si>
  <si>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</si>
  <si>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</si>
  <si>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</si>
  <si>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</si>
  <si>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</si>
  <si>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</si>
  <si>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</si>
  <si>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</si>
  <si>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</si>
  <si>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</si>
  <si>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</si>
  <si>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</si>
  <si>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</si>
  <si>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</si>
  <si>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</si>
  <si>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</si>
  <si>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</si>
  <si>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</si>
  <si>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</si>
  <si>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</si>
  <si>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</si>
  <si>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</si>
  <si>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</si>
  <si>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</si>
  <si>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</si>
  <si>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</si>
  <si>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</si>
  <si>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</si>
  <si>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</si>
  <si>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</si>
  <si>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</si>
  <si>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</si>
  <si>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</si>
  <si>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</si>
  <si>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</si>
  <si>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</si>
  <si>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</si>
  <si>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</si>
  <si>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</si>
  <si>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</si>
  <si>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</si>
  <si>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</si>
  <si>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</si>
  <si>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</si>
  <si>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</si>
  <si>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</si>
  <si>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</si>
  <si>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</si>
  <si>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</si>
  <si>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</si>
  <si>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</si>
  <si>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</si>
  <si>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</si>
  <si>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</si>
  <si>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</si>
  <si>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</si>
  <si>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</si>
  <si>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</si>
  <si>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</si>
  <si>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</si>
  <si>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</si>
  <si>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</si>
  <si>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</si>
  <si>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</si>
  <si>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</si>
  <si>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</si>
  <si>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</si>
  <si>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</si>
  <si>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</si>
  <si>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</si>
  <si>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</si>
  <si>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</si>
  <si>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</si>
  <si>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</si>
  <si>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</si>
  <si>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</si>
  <si>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</si>
  <si>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</si>
  <si>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</si>
  <si>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</si>
  <si>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10000</t>
  </si>
  <si>
    <t>水洗化人口等（令和3年度実績）</t>
    <phoneticPr fontId="3"/>
  </si>
  <si>
    <t>し尿処理の状況（令和3年度実績）</t>
    <phoneticPr fontId="3"/>
  </si>
  <si>
    <t>10201</t>
  </si>
  <si>
    <t>前橋市</t>
  </si>
  <si>
    <t/>
  </si>
  <si>
    <t>○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</si>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</sst>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44</v>
      </c>
      <c r="B7" s="127" t="s">
        <v>257</v>
      </c>
      <c r="C7" s="107" t="s">
        <v>199</v>
      </c>
      <c r="D7" s="108">
        <f>+SUM(E7,+I7)</f>
        <v>1947506</v>
      </c>
      <c r="E7" s="108">
        <f>+SUM(G7+H7)</f>
        <v>81345</v>
      </c>
      <c r="F7" s="109">
        <f>IF(D7&gt;0,E7/D7*100,"-")</f>
        <v>4.1768805847067991</v>
      </c>
      <c r="G7" s="108">
        <f>SUM(G$8:G$207)</f>
        <v>81315</v>
      </c>
      <c r="H7" s="108">
        <f>SUM(H$8:H$207)</f>
        <v>30</v>
      </c>
      <c r="I7" s="108">
        <f>+SUM(K7,+M7,O7+P7)</f>
        <v>1866161</v>
      </c>
      <c r="J7" s="109">
        <f>IF(D7&gt;0,I7/D7*100,"-")</f>
        <v>95.823119415293206</v>
      </c>
      <c r="K7" s="108">
        <f>SUM(K$8:K$207)</f>
        <v>969661</v>
      </c>
      <c r="L7" s="109">
        <f>IF(D7&gt;0,K7/D7*100,"-")</f>
        <v>49.789885114602981</v>
      </c>
      <c r="M7" s="108">
        <f>SUM(M$8:M$207)</f>
        <v>20271</v>
      </c>
      <c r="N7" s="109">
        <f>IF(D7&gt;0,M7/D7*100,"-")</f>
        <v>1.0408697072050099</v>
      </c>
      <c r="O7" s="106">
        <f>SUM(O$8:O$207)</f>
        <v>95519</v>
      </c>
      <c r="P7" s="108">
        <f>SUM(Q7:S7)</f>
        <v>780710</v>
      </c>
      <c r="Q7" s="108">
        <f>SUM(Q$8:Q$207)</f>
        <v>363793</v>
      </c>
      <c r="R7" s="108">
        <f>SUM(R$8:R$207)</f>
        <v>416917</v>
      </c>
      <c r="S7" s="108">
        <f>SUM(S$8:S$207)</f>
        <v>0</v>
      </c>
      <c r="T7" s="109">
        <f>IF(D7&gt;0,P7/D7*100,"-")</f>
        <v>40.087681372997054</v>
      </c>
      <c r="U7" s="108">
        <f>SUM(U$8:U$207)</f>
        <v>61777</v>
      </c>
      <c r="V7" s="110">
        <f t="shared" ref="V7:AC7" si="0">COUNTIF(V$8:V$207,"○")</f>
        <v>21</v>
      </c>
      <c r="W7" s="110">
        <f t="shared" si="0"/>
        <v>1</v>
      </c>
      <c r="X7" s="110">
        <f t="shared" si="0"/>
        <v>0</v>
      </c>
      <c r="Y7" s="110">
        <f t="shared" si="0"/>
        <v>13</v>
      </c>
      <c r="Z7" s="110">
        <f t="shared" si="0"/>
        <v>12</v>
      </c>
      <c r="AA7" s="110">
        <f t="shared" si="0"/>
        <v>1</v>
      </c>
      <c r="AB7" s="110">
        <f t="shared" si="0"/>
        <v>3</v>
      </c>
      <c r="AC7" s="110">
        <f t="shared" si="0"/>
        <v>19</v>
      </c>
      <c r="AD7" s="205"/>
      <c r="AE7" s="205"/>
    </row>
    <row r="8" spans="1:31" s="103" customFormat="1" ht="13.5" customHeight="1">
      <c r="A8" s="99" t="s">
        <v>44</v>
      </c>
      <c r="B8" s="100" t="s">
        <v>260</v>
      </c>
      <c r="C8" s="99" t="s">
        <v>261</v>
      </c>
      <c r="D8" s="101">
        <f>+SUM(E8,+I8)</f>
        <v>333843</v>
      </c>
      <c r="E8" s="101">
        <f>+SUM(G8+H8)</f>
        <v>5193</v>
      </c>
      <c r="F8" s="125">
        <f>IF(D8&gt;0,E8/D8*100,"-")</f>
        <v>1.5555216074621903</v>
      </c>
      <c r="G8" s="101">
        <v>5193</v>
      </c>
      <c r="H8" s="101">
        <v>0</v>
      </c>
      <c r="I8" s="101">
        <f>+SUM(K8,+M8,O8+P8)</f>
        <v>328650</v>
      </c>
      <c r="J8" s="102">
        <f>IF(D8&gt;0,I8/D8*100,"-")</f>
        <v>98.444478392537803</v>
      </c>
      <c r="K8" s="101">
        <v>230560</v>
      </c>
      <c r="L8" s="102">
        <f>IF(D8&gt;0,K8/D8*100,"-")</f>
        <v>69.06240358491867</v>
      </c>
      <c r="M8" s="101">
        <v>2951</v>
      </c>
      <c r="N8" s="102">
        <f>IF(D8&gt;0,M8/D8*100,"-")</f>
        <v>0.88394844283091156</v>
      </c>
      <c r="O8" s="123">
        <v>23800</v>
      </c>
      <c r="P8" s="101">
        <f>SUM(Q8:S8)</f>
        <v>71339</v>
      </c>
      <c r="Q8" s="101">
        <v>23469</v>
      </c>
      <c r="R8" s="101">
        <v>47870</v>
      </c>
      <c r="S8" s="101">
        <v>0</v>
      </c>
      <c r="T8" s="102">
        <f>IF(D8&gt;0,P8/D8*100,"-")</f>
        <v>21.369026758086886</v>
      </c>
      <c r="U8" s="101">
        <v>7321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44</v>
      </c>
      <c r="B9" s="100" t="s">
        <v>264</v>
      </c>
      <c r="C9" s="99" t="s">
        <v>265</v>
      </c>
      <c r="D9" s="101">
        <f>+SUM(E9,+I9)</f>
        <v>371218</v>
      </c>
      <c r="E9" s="101">
        <f>+SUM(G9+H9)</f>
        <v>5543</v>
      </c>
      <c r="F9" s="125">
        <f>IF(D9&gt;0,E9/D9*100,"-")</f>
        <v>1.4931926792343044</v>
      </c>
      <c r="G9" s="101">
        <v>5543</v>
      </c>
      <c r="H9" s="101">
        <v>0</v>
      </c>
      <c r="I9" s="101">
        <f>+SUM(K9,+M9,O9+P9)</f>
        <v>365675</v>
      </c>
      <c r="J9" s="102">
        <f>IF(D9&gt;0,I9/D9*100,"-")</f>
        <v>98.506807320765702</v>
      </c>
      <c r="K9" s="101">
        <v>261778</v>
      </c>
      <c r="L9" s="102">
        <f>IF(D9&gt;0,K9/D9*100,"-")</f>
        <v>70.518670969618938</v>
      </c>
      <c r="M9" s="101">
        <v>0</v>
      </c>
      <c r="N9" s="102">
        <f>IF(D9&gt;0,M9/D9*100,"-")</f>
        <v>0</v>
      </c>
      <c r="O9" s="123">
        <v>3404</v>
      </c>
      <c r="P9" s="101">
        <f>SUM(Q9:S9)</f>
        <v>100493</v>
      </c>
      <c r="Q9" s="101">
        <v>62586</v>
      </c>
      <c r="R9" s="101">
        <v>37907</v>
      </c>
      <c r="S9" s="101">
        <v>0</v>
      </c>
      <c r="T9" s="102">
        <f>IF(D9&gt;0,P9/D9*100,"-")</f>
        <v>27.07115495477051</v>
      </c>
      <c r="U9" s="101">
        <v>5860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44</v>
      </c>
      <c r="B10" s="100" t="s">
        <v>266</v>
      </c>
      <c r="C10" s="99" t="s">
        <v>267</v>
      </c>
      <c r="D10" s="101">
        <f>+SUM(E10,+I10)</f>
        <v>106808</v>
      </c>
      <c r="E10" s="101">
        <f>+SUM(G10+H10)</f>
        <v>4398</v>
      </c>
      <c r="F10" s="125">
        <f>IF(D10&gt;0,E10/D10*100,"-")</f>
        <v>4.1176690884577933</v>
      </c>
      <c r="G10" s="101">
        <v>4398</v>
      </c>
      <c r="H10" s="101">
        <v>0</v>
      </c>
      <c r="I10" s="101">
        <f>+SUM(K10,+M10,O10+P10)</f>
        <v>102410</v>
      </c>
      <c r="J10" s="102">
        <f>IF(D10&gt;0,I10/D10*100,"-")</f>
        <v>95.882330911542198</v>
      </c>
      <c r="K10" s="101">
        <v>78617</v>
      </c>
      <c r="L10" s="102">
        <f>IF(D10&gt;0,K10/D10*100,"-")</f>
        <v>73.605909669687662</v>
      </c>
      <c r="M10" s="101">
        <v>230</v>
      </c>
      <c r="N10" s="102">
        <f>IF(D10&gt;0,M10/D10*100,"-")</f>
        <v>0.21533967493071682</v>
      </c>
      <c r="O10" s="123">
        <v>3517</v>
      </c>
      <c r="P10" s="101">
        <f>SUM(Q10:S10)</f>
        <v>20046</v>
      </c>
      <c r="Q10" s="101">
        <v>11668</v>
      </c>
      <c r="R10" s="101">
        <v>8378</v>
      </c>
      <c r="S10" s="101">
        <v>0</v>
      </c>
      <c r="T10" s="102">
        <f>IF(D10&gt;0,P10/D10*100,"-")</f>
        <v>18.768257059396301</v>
      </c>
      <c r="U10" s="101">
        <v>1881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44</v>
      </c>
      <c r="B11" s="100" t="s">
        <v>268</v>
      </c>
      <c r="C11" s="99" t="s">
        <v>269</v>
      </c>
      <c r="D11" s="101">
        <f>+SUM(E11,+I11)</f>
        <v>212671</v>
      </c>
      <c r="E11" s="101">
        <f>+SUM(G11+H11)</f>
        <v>16424</v>
      </c>
      <c r="F11" s="125">
        <f>IF(D11&gt;0,E11/D11*100,"-")</f>
        <v>7.7227266529051919</v>
      </c>
      <c r="G11" s="101">
        <v>16424</v>
      </c>
      <c r="H11" s="101">
        <v>0</v>
      </c>
      <c r="I11" s="101">
        <f>+SUM(K11,+M11,O11+P11)</f>
        <v>196247</v>
      </c>
      <c r="J11" s="102">
        <f>IF(D11&gt;0,I11/D11*100,"-")</f>
        <v>92.27727334709482</v>
      </c>
      <c r="K11" s="101">
        <v>67019</v>
      </c>
      <c r="L11" s="102">
        <f>IF(D11&gt;0,K11/D11*100,"-")</f>
        <v>31.512994249333477</v>
      </c>
      <c r="M11" s="101">
        <v>0</v>
      </c>
      <c r="N11" s="102">
        <f>IF(D11&gt;0,M11/D11*100,"-")</f>
        <v>0</v>
      </c>
      <c r="O11" s="123">
        <v>8144</v>
      </c>
      <c r="P11" s="101">
        <f>SUM(Q11:S11)</f>
        <v>121084</v>
      </c>
      <c r="Q11" s="101">
        <v>61501</v>
      </c>
      <c r="R11" s="101">
        <v>59583</v>
      </c>
      <c r="S11" s="101">
        <v>0</v>
      </c>
      <c r="T11" s="102">
        <f>IF(D11&gt;0,P11/D11*100,"-")</f>
        <v>56.93489004142549</v>
      </c>
      <c r="U11" s="101">
        <v>13458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44</v>
      </c>
      <c r="B12" s="100" t="s">
        <v>270</v>
      </c>
      <c r="C12" s="99" t="s">
        <v>271</v>
      </c>
      <c r="D12" s="101">
        <f>+SUM(E12,+I12)</f>
        <v>223383</v>
      </c>
      <c r="E12" s="101">
        <f>+SUM(G12+H12)</f>
        <v>9000</v>
      </c>
      <c r="F12" s="125">
        <f>IF(D12&gt;0,E12/D12*100,"-")</f>
        <v>4.0289547548381028</v>
      </c>
      <c r="G12" s="101">
        <v>9000</v>
      </c>
      <c r="H12" s="101">
        <v>0</v>
      </c>
      <c r="I12" s="101">
        <f>+SUM(K12,+M12,O12+P12)</f>
        <v>214383</v>
      </c>
      <c r="J12" s="102">
        <f>IF(D12&gt;0,I12/D12*100,"-")</f>
        <v>95.971045245161903</v>
      </c>
      <c r="K12" s="101">
        <v>79667</v>
      </c>
      <c r="L12" s="102">
        <f>IF(D12&gt;0,K12/D12*100,"-")</f>
        <v>35.663859828187462</v>
      </c>
      <c r="M12" s="101">
        <v>13832</v>
      </c>
      <c r="N12" s="102">
        <f>IF(D12&gt;0,M12/D12*100,"-")</f>
        <v>6.1920557965467378</v>
      </c>
      <c r="O12" s="123">
        <v>12656</v>
      </c>
      <c r="P12" s="101">
        <f>SUM(Q12:S12)</f>
        <v>108228</v>
      </c>
      <c r="Q12" s="101">
        <v>49461</v>
      </c>
      <c r="R12" s="101">
        <v>58767</v>
      </c>
      <c r="S12" s="101">
        <v>0</v>
      </c>
      <c r="T12" s="102">
        <f>IF(D12&gt;0,P12/D12*100,"-")</f>
        <v>48.44952391184647</v>
      </c>
      <c r="U12" s="101">
        <v>11781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44</v>
      </c>
      <c r="B13" s="100" t="s">
        <v>272</v>
      </c>
      <c r="C13" s="99" t="s">
        <v>273</v>
      </c>
      <c r="D13" s="101">
        <f>+SUM(E13,+I13)</f>
        <v>46175</v>
      </c>
      <c r="E13" s="101">
        <f>+SUM(G13+H13)</f>
        <v>3354</v>
      </c>
      <c r="F13" s="125">
        <f>IF(D13&gt;0,E13/D13*100,"-")</f>
        <v>7.2636708175419606</v>
      </c>
      <c r="G13" s="101">
        <v>3354</v>
      </c>
      <c r="H13" s="101">
        <v>0</v>
      </c>
      <c r="I13" s="101">
        <f>+SUM(K13,+M13,O13+P13)</f>
        <v>42821</v>
      </c>
      <c r="J13" s="102">
        <f>IF(D13&gt;0,I13/D13*100,"-")</f>
        <v>92.73632918245805</v>
      </c>
      <c r="K13" s="101">
        <v>25384</v>
      </c>
      <c r="L13" s="102">
        <f>IF(D13&gt;0,K13/D13*100,"-")</f>
        <v>54.973470492690844</v>
      </c>
      <c r="M13" s="101">
        <v>0</v>
      </c>
      <c r="N13" s="102">
        <f>IF(D13&gt;0,M13/D13*100,"-")</f>
        <v>0</v>
      </c>
      <c r="O13" s="123">
        <v>2020</v>
      </c>
      <c r="P13" s="101">
        <f>SUM(Q13:S13)</f>
        <v>15417</v>
      </c>
      <c r="Q13" s="101">
        <v>7575</v>
      </c>
      <c r="R13" s="101">
        <v>7842</v>
      </c>
      <c r="S13" s="101">
        <v>0</v>
      </c>
      <c r="T13" s="102">
        <f>IF(D13&gt;0,P13/D13*100,"-")</f>
        <v>33.388197076340006</v>
      </c>
      <c r="U13" s="101">
        <v>727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44</v>
      </c>
      <c r="B14" s="100" t="s">
        <v>274</v>
      </c>
      <c r="C14" s="99" t="s">
        <v>275</v>
      </c>
      <c r="D14" s="101">
        <f>+SUM(E14,+I14)</f>
        <v>75091</v>
      </c>
      <c r="E14" s="101">
        <f>+SUM(G14+H14)</f>
        <v>2652</v>
      </c>
      <c r="F14" s="125">
        <f>IF(D14&gt;0,E14/D14*100,"-")</f>
        <v>3.5317148526454565</v>
      </c>
      <c r="G14" s="101">
        <v>2652</v>
      </c>
      <c r="H14" s="101">
        <v>0</v>
      </c>
      <c r="I14" s="101">
        <f>+SUM(K14,+M14,O14+P14)</f>
        <v>72439</v>
      </c>
      <c r="J14" s="102">
        <f>IF(D14&gt;0,I14/D14*100,"-")</f>
        <v>96.468285147354536</v>
      </c>
      <c r="K14" s="101">
        <v>33704</v>
      </c>
      <c r="L14" s="102">
        <f>IF(D14&gt;0,K14/D14*100,"-")</f>
        <v>44.884207161976803</v>
      </c>
      <c r="M14" s="101">
        <v>1901</v>
      </c>
      <c r="N14" s="102">
        <f>IF(D14&gt;0,M14/D14*100,"-")</f>
        <v>2.5315949980690098</v>
      </c>
      <c r="O14" s="123">
        <v>661</v>
      </c>
      <c r="P14" s="101">
        <f>SUM(Q14:S14)</f>
        <v>36173</v>
      </c>
      <c r="Q14" s="101">
        <v>11331</v>
      </c>
      <c r="R14" s="101">
        <v>24842</v>
      </c>
      <c r="S14" s="101">
        <v>0</v>
      </c>
      <c r="T14" s="102">
        <f>IF(D14&gt;0,P14/D14*100,"-")</f>
        <v>48.172217709179527</v>
      </c>
      <c r="U14" s="101">
        <v>2818</v>
      </c>
      <c r="V14" s="99" t="s">
        <v>263</v>
      </c>
      <c r="W14" s="99"/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44</v>
      </c>
      <c r="B15" s="100" t="s">
        <v>276</v>
      </c>
      <c r="C15" s="99" t="s">
        <v>277</v>
      </c>
      <c r="D15" s="101">
        <f>+SUM(E15,+I15)</f>
        <v>75089</v>
      </c>
      <c r="E15" s="101">
        <f>+SUM(G15+H15)</f>
        <v>8517</v>
      </c>
      <c r="F15" s="125">
        <f>IF(D15&gt;0,E15/D15*100,"-")</f>
        <v>11.342540185646365</v>
      </c>
      <c r="G15" s="101">
        <v>8517</v>
      </c>
      <c r="H15" s="101">
        <v>0</v>
      </c>
      <c r="I15" s="101">
        <f>+SUM(K15,+M15,O15+P15)</f>
        <v>66572</v>
      </c>
      <c r="J15" s="102">
        <f>IF(D15&gt;0,I15/D15*100,"-")</f>
        <v>88.657459814353629</v>
      </c>
      <c r="K15" s="101">
        <v>28711</v>
      </c>
      <c r="L15" s="102">
        <f>IF(D15&gt;0,K15/D15*100,"-")</f>
        <v>38.235959994140288</v>
      </c>
      <c r="M15" s="101">
        <v>769</v>
      </c>
      <c r="N15" s="102">
        <f>IF(D15&gt;0,M15/D15*100,"-")</f>
        <v>1.0241180465847195</v>
      </c>
      <c r="O15" s="123">
        <v>17060</v>
      </c>
      <c r="P15" s="101">
        <f>SUM(Q15:S15)</f>
        <v>20032</v>
      </c>
      <c r="Q15" s="101">
        <v>10759</v>
      </c>
      <c r="R15" s="101">
        <v>9273</v>
      </c>
      <c r="S15" s="101">
        <v>0</v>
      </c>
      <c r="T15" s="102">
        <f>IF(D15&gt;0,P15/D15*100,"-")</f>
        <v>26.677675824688034</v>
      </c>
      <c r="U15" s="101">
        <v>855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44</v>
      </c>
      <c r="B16" s="100" t="s">
        <v>278</v>
      </c>
      <c r="C16" s="99" t="s">
        <v>279</v>
      </c>
      <c r="D16" s="101">
        <f>+SUM(E16,+I16)</f>
        <v>63751</v>
      </c>
      <c r="E16" s="101">
        <f>+SUM(G16+H16)</f>
        <v>2814</v>
      </c>
      <c r="F16" s="125">
        <f>IF(D16&gt;0,E16/D16*100,"-")</f>
        <v>4.4140484070838104</v>
      </c>
      <c r="G16" s="101">
        <v>2814</v>
      </c>
      <c r="H16" s="101">
        <v>0</v>
      </c>
      <c r="I16" s="101">
        <f>+SUM(K16,+M16,O16+P16)</f>
        <v>60937</v>
      </c>
      <c r="J16" s="102">
        <f>IF(D16&gt;0,I16/D16*100,"-")</f>
        <v>95.585951592916189</v>
      </c>
      <c r="K16" s="101">
        <v>16549</v>
      </c>
      <c r="L16" s="102">
        <f>IF(D16&gt;0,K16/D16*100,"-")</f>
        <v>25.958808489278599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44388</v>
      </c>
      <c r="Q16" s="101">
        <v>18102</v>
      </c>
      <c r="R16" s="101">
        <v>26286</v>
      </c>
      <c r="S16" s="101">
        <v>0</v>
      </c>
      <c r="T16" s="102">
        <f>IF(D16&gt;0,P16/D16*100,"-")</f>
        <v>69.627143103637593</v>
      </c>
      <c r="U16" s="101">
        <v>827</v>
      </c>
      <c r="V16" s="99" t="s">
        <v>263</v>
      </c>
      <c r="W16" s="99"/>
      <c r="X16" s="99"/>
      <c r="Y16" s="99"/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44</v>
      </c>
      <c r="B17" s="100" t="s">
        <v>280</v>
      </c>
      <c r="C17" s="99" t="s">
        <v>281</v>
      </c>
      <c r="D17" s="101">
        <f>+SUM(E17,+I17)</f>
        <v>47172</v>
      </c>
      <c r="E17" s="101">
        <f>+SUM(G17+H17)</f>
        <v>2163</v>
      </c>
      <c r="F17" s="125">
        <f>IF(D17&gt;0,E17/D17*100,"-")</f>
        <v>4.585347239888069</v>
      </c>
      <c r="G17" s="101">
        <v>2156</v>
      </c>
      <c r="H17" s="101">
        <v>7</v>
      </c>
      <c r="I17" s="101">
        <f>+SUM(K17,+M17,O17+P17)</f>
        <v>45009</v>
      </c>
      <c r="J17" s="102">
        <f>IF(D17&gt;0,I17/D17*100,"-")</f>
        <v>95.414652760111935</v>
      </c>
      <c r="K17" s="101">
        <v>9490</v>
      </c>
      <c r="L17" s="102">
        <f>IF(D17&gt;0,K17/D17*100,"-")</f>
        <v>20.117866530992963</v>
      </c>
      <c r="M17" s="101">
        <v>0</v>
      </c>
      <c r="N17" s="102">
        <f>IF(D17&gt;0,M17/D17*100,"-")</f>
        <v>0</v>
      </c>
      <c r="O17" s="123">
        <v>1513</v>
      </c>
      <c r="P17" s="101">
        <f>SUM(Q17:S17)</f>
        <v>34006</v>
      </c>
      <c r="Q17" s="101">
        <v>16831</v>
      </c>
      <c r="R17" s="101">
        <v>17175</v>
      </c>
      <c r="S17" s="101">
        <v>0</v>
      </c>
      <c r="T17" s="102">
        <f>IF(D17&gt;0,P17/D17*100,"-")</f>
        <v>72.089375052997539</v>
      </c>
      <c r="U17" s="101">
        <v>865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44</v>
      </c>
      <c r="B18" s="100" t="s">
        <v>282</v>
      </c>
      <c r="C18" s="99" t="s">
        <v>283</v>
      </c>
      <c r="D18" s="101">
        <f>+SUM(E18,+I18)</f>
        <v>56178</v>
      </c>
      <c r="E18" s="101">
        <f>+SUM(G18+H18)</f>
        <v>2458</v>
      </c>
      <c r="F18" s="125">
        <f>IF(D18&gt;0,E18/D18*100,"-")</f>
        <v>4.3753782619530774</v>
      </c>
      <c r="G18" s="101">
        <v>2458</v>
      </c>
      <c r="H18" s="101">
        <v>0</v>
      </c>
      <c r="I18" s="101">
        <f>+SUM(K18,+M18,O18+P18)</f>
        <v>53720</v>
      </c>
      <c r="J18" s="102">
        <f>IF(D18&gt;0,I18/D18*100,"-")</f>
        <v>95.624621738046926</v>
      </c>
      <c r="K18" s="101">
        <v>16757</v>
      </c>
      <c r="L18" s="102">
        <f>IF(D18&gt;0,K18/D18*100,"-")</f>
        <v>29.828402577521452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36963</v>
      </c>
      <c r="Q18" s="101">
        <v>19221</v>
      </c>
      <c r="R18" s="101">
        <v>17742</v>
      </c>
      <c r="S18" s="101">
        <v>0</v>
      </c>
      <c r="T18" s="102">
        <f>IF(D18&gt;0,P18/D18*100,"-")</f>
        <v>65.796219160525467</v>
      </c>
      <c r="U18" s="101">
        <v>638</v>
      </c>
      <c r="V18" s="99"/>
      <c r="W18" s="99"/>
      <c r="X18" s="99"/>
      <c r="Y18" s="99" t="s">
        <v>263</v>
      </c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44</v>
      </c>
      <c r="B19" s="100" t="s">
        <v>284</v>
      </c>
      <c r="C19" s="99" t="s">
        <v>285</v>
      </c>
      <c r="D19" s="101">
        <f>+SUM(E19,+I19)</f>
        <v>49895</v>
      </c>
      <c r="E19" s="101">
        <f>+SUM(G19+H19)</f>
        <v>2964</v>
      </c>
      <c r="F19" s="125">
        <f>IF(D19&gt;0,E19/D19*100,"-")</f>
        <v>5.9404749974947384</v>
      </c>
      <c r="G19" s="101">
        <v>2964</v>
      </c>
      <c r="H19" s="101">
        <v>0</v>
      </c>
      <c r="I19" s="101">
        <f>+SUM(K19,+M19,O19+P19)</f>
        <v>46931</v>
      </c>
      <c r="J19" s="102">
        <f>IF(D19&gt;0,I19/D19*100,"-")</f>
        <v>94.059525002505268</v>
      </c>
      <c r="K19" s="101">
        <v>14454</v>
      </c>
      <c r="L19" s="102">
        <f>IF(D19&gt;0,K19/D19*100,"-")</f>
        <v>28.968834552560374</v>
      </c>
      <c r="M19" s="101">
        <v>0</v>
      </c>
      <c r="N19" s="102">
        <f>IF(D19&gt;0,M19/D19*100,"-")</f>
        <v>0</v>
      </c>
      <c r="O19" s="123">
        <v>778</v>
      </c>
      <c r="P19" s="101">
        <f>SUM(Q19:S19)</f>
        <v>31699</v>
      </c>
      <c r="Q19" s="101">
        <v>14020</v>
      </c>
      <c r="R19" s="101">
        <v>17679</v>
      </c>
      <c r="S19" s="101">
        <v>0</v>
      </c>
      <c r="T19" s="102">
        <f>IF(D19&gt;0,P19/D19*100,"-")</f>
        <v>63.531415973544448</v>
      </c>
      <c r="U19" s="101">
        <v>817</v>
      </c>
      <c r="V19" s="99"/>
      <c r="W19" s="99"/>
      <c r="X19" s="99"/>
      <c r="Y19" s="99" t="s">
        <v>263</v>
      </c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44</v>
      </c>
      <c r="B20" s="100" t="s">
        <v>286</v>
      </c>
      <c r="C20" s="99" t="s">
        <v>287</v>
      </c>
      <c r="D20" s="101">
        <f>+SUM(E20,+I20)</f>
        <v>14580</v>
      </c>
      <c r="E20" s="101">
        <f>+SUM(G20+H20)</f>
        <v>259</v>
      </c>
      <c r="F20" s="125">
        <f>IF(D20&gt;0,E20/D20*100,"-")</f>
        <v>1.7764060356652949</v>
      </c>
      <c r="G20" s="101">
        <v>259</v>
      </c>
      <c r="H20" s="101">
        <v>0</v>
      </c>
      <c r="I20" s="101">
        <f>+SUM(K20,+M20,O20+P20)</f>
        <v>14321</v>
      </c>
      <c r="J20" s="102">
        <f>IF(D20&gt;0,I20/D20*100,"-")</f>
        <v>98.223593964334711</v>
      </c>
      <c r="K20" s="101">
        <v>5500</v>
      </c>
      <c r="L20" s="102">
        <f>IF(D20&gt;0,K20/D20*100,"-")</f>
        <v>37.722908093278463</v>
      </c>
      <c r="M20" s="101">
        <v>0</v>
      </c>
      <c r="N20" s="102">
        <f>IF(D20&gt;0,M20/D20*100,"-")</f>
        <v>0</v>
      </c>
      <c r="O20" s="123">
        <v>3177</v>
      </c>
      <c r="P20" s="101">
        <f>SUM(Q20:S20)</f>
        <v>5644</v>
      </c>
      <c r="Q20" s="101">
        <v>1862</v>
      </c>
      <c r="R20" s="101">
        <v>3782</v>
      </c>
      <c r="S20" s="101">
        <v>0</v>
      </c>
      <c r="T20" s="102">
        <f>IF(D20&gt;0,P20/D20*100,"-")</f>
        <v>38.710562414266121</v>
      </c>
      <c r="U20" s="101">
        <v>184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44</v>
      </c>
      <c r="B21" s="100" t="s">
        <v>288</v>
      </c>
      <c r="C21" s="99" t="s">
        <v>289</v>
      </c>
      <c r="D21" s="101">
        <f>+SUM(E21,+I21)</f>
        <v>21997</v>
      </c>
      <c r="E21" s="101">
        <f>+SUM(G21+H21)</f>
        <v>130</v>
      </c>
      <c r="F21" s="125">
        <f>IF(D21&gt;0,E21/D21*100,"-")</f>
        <v>0.59098968041096511</v>
      </c>
      <c r="G21" s="101">
        <v>130</v>
      </c>
      <c r="H21" s="101">
        <v>0</v>
      </c>
      <c r="I21" s="101">
        <f>+SUM(K21,+M21,O21+P21)</f>
        <v>21867</v>
      </c>
      <c r="J21" s="102">
        <f>IF(D21&gt;0,I21/D21*100,"-")</f>
        <v>99.409010319589029</v>
      </c>
      <c r="K21" s="101">
        <v>11069</v>
      </c>
      <c r="L21" s="102">
        <f>IF(D21&gt;0,K21/D21*100,"-")</f>
        <v>50.320498249761336</v>
      </c>
      <c r="M21" s="101">
        <v>0</v>
      </c>
      <c r="N21" s="102">
        <f>IF(D21&gt;0,M21/D21*100,"-")</f>
        <v>0</v>
      </c>
      <c r="O21" s="123">
        <v>3074</v>
      </c>
      <c r="P21" s="101">
        <f>SUM(Q21:S21)</f>
        <v>7724</v>
      </c>
      <c r="Q21" s="101">
        <v>2039</v>
      </c>
      <c r="R21" s="101">
        <v>5685</v>
      </c>
      <c r="S21" s="101">
        <v>0</v>
      </c>
      <c r="T21" s="102">
        <f>IF(D21&gt;0,P21/D21*100,"-")</f>
        <v>35.113879165340727</v>
      </c>
      <c r="U21" s="101">
        <v>184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44</v>
      </c>
      <c r="B22" s="100" t="s">
        <v>290</v>
      </c>
      <c r="C22" s="99" t="s">
        <v>291</v>
      </c>
      <c r="D22" s="101">
        <f>+SUM(E22,+I22)</f>
        <v>1136</v>
      </c>
      <c r="E22" s="101">
        <f>+SUM(G22+H22)</f>
        <v>40</v>
      </c>
      <c r="F22" s="125">
        <f>IF(D22&gt;0,E22/D22*100,"-")</f>
        <v>3.5211267605633805</v>
      </c>
      <c r="G22" s="101">
        <v>40</v>
      </c>
      <c r="H22" s="101">
        <v>0</v>
      </c>
      <c r="I22" s="101">
        <f>+SUM(K22,+M22,O22+P22)</f>
        <v>1096</v>
      </c>
      <c r="J22" s="102">
        <f>IF(D22&gt;0,I22/D22*100,"-")</f>
        <v>96.478873239436624</v>
      </c>
      <c r="K22" s="101">
        <v>0</v>
      </c>
      <c r="L22" s="102">
        <f>IF(D22&gt;0,K22/D22*100,"-")</f>
        <v>0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1096</v>
      </c>
      <c r="Q22" s="101">
        <v>0</v>
      </c>
      <c r="R22" s="101">
        <v>1096</v>
      </c>
      <c r="S22" s="101">
        <v>0</v>
      </c>
      <c r="T22" s="102">
        <f>IF(D22&gt;0,P22/D22*100,"-")</f>
        <v>96.478873239436624</v>
      </c>
      <c r="U22" s="101">
        <v>19</v>
      </c>
      <c r="V22" s="99" t="s">
        <v>263</v>
      </c>
      <c r="W22" s="99"/>
      <c r="X22" s="99"/>
      <c r="Y22" s="99"/>
      <c r="Z22" s="99"/>
      <c r="AA22" s="99"/>
      <c r="AB22" s="99" t="s">
        <v>263</v>
      </c>
      <c r="AC22" s="99"/>
      <c r="AD22" s="206" t="s">
        <v>262</v>
      </c>
      <c r="AE22" s="207"/>
    </row>
    <row r="23" spans="1:31" s="103" customFormat="1" ht="13.5" customHeight="1">
      <c r="A23" s="99" t="s">
        <v>44</v>
      </c>
      <c r="B23" s="100" t="s">
        <v>292</v>
      </c>
      <c r="C23" s="99" t="s">
        <v>293</v>
      </c>
      <c r="D23" s="101">
        <f>+SUM(E23,+I23)</f>
        <v>1707</v>
      </c>
      <c r="E23" s="101">
        <f>+SUM(G23+H23)</f>
        <v>267</v>
      </c>
      <c r="F23" s="125">
        <f>IF(D23&gt;0,E23/D23*100,"-")</f>
        <v>15.641476274165203</v>
      </c>
      <c r="G23" s="101">
        <v>267</v>
      </c>
      <c r="H23" s="101">
        <v>0</v>
      </c>
      <c r="I23" s="101">
        <f>+SUM(K23,+M23,O23+P23)</f>
        <v>1440</v>
      </c>
      <c r="J23" s="102">
        <f>IF(D23&gt;0,I23/D23*100,"-")</f>
        <v>84.3585237258348</v>
      </c>
      <c r="K23" s="101">
        <v>0</v>
      </c>
      <c r="L23" s="102">
        <f>IF(D23&gt;0,K23/D23*100,"-")</f>
        <v>0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1440</v>
      </c>
      <c r="Q23" s="101">
        <v>581</v>
      </c>
      <c r="R23" s="101">
        <v>859</v>
      </c>
      <c r="S23" s="101">
        <v>0</v>
      </c>
      <c r="T23" s="102">
        <f>IF(D23&gt;0,P23/D23*100,"-")</f>
        <v>84.3585237258348</v>
      </c>
      <c r="U23" s="101">
        <v>12</v>
      </c>
      <c r="V23" s="99"/>
      <c r="W23" s="99"/>
      <c r="X23" s="99"/>
      <c r="Y23" s="99" t="s">
        <v>263</v>
      </c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44</v>
      </c>
      <c r="B24" s="100" t="s">
        <v>294</v>
      </c>
      <c r="C24" s="99" t="s">
        <v>295</v>
      </c>
      <c r="D24" s="101">
        <f>+SUM(E24,+I24)</f>
        <v>6711</v>
      </c>
      <c r="E24" s="101">
        <f>+SUM(G24+H24)</f>
        <v>1314</v>
      </c>
      <c r="F24" s="125">
        <f>IF(D24&gt;0,E24/D24*100,"-")</f>
        <v>19.579794367456415</v>
      </c>
      <c r="G24" s="101">
        <v>1291</v>
      </c>
      <c r="H24" s="101">
        <v>23</v>
      </c>
      <c r="I24" s="101">
        <f>+SUM(K24,+M24,O24+P24)</f>
        <v>5397</v>
      </c>
      <c r="J24" s="102">
        <f>IF(D24&gt;0,I24/D24*100,"-")</f>
        <v>80.420205632543585</v>
      </c>
      <c r="K24" s="101">
        <v>0</v>
      </c>
      <c r="L24" s="102">
        <f>IF(D24&gt;0,K24/D24*100,"-")</f>
        <v>0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5397</v>
      </c>
      <c r="Q24" s="101">
        <v>3479</v>
      </c>
      <c r="R24" s="101">
        <v>1918</v>
      </c>
      <c r="S24" s="101">
        <v>0</v>
      </c>
      <c r="T24" s="102">
        <f>IF(D24&gt;0,P24/D24*100,"-")</f>
        <v>80.420205632543585</v>
      </c>
      <c r="U24" s="101">
        <v>42</v>
      </c>
      <c r="V24" s="99" t="s">
        <v>263</v>
      </c>
      <c r="W24" s="99"/>
      <c r="X24" s="99"/>
      <c r="Y24" s="99"/>
      <c r="Z24" s="99"/>
      <c r="AA24" s="99"/>
      <c r="AB24" s="99" t="s">
        <v>263</v>
      </c>
      <c r="AC24" s="99"/>
      <c r="AD24" s="206" t="s">
        <v>262</v>
      </c>
      <c r="AE24" s="207"/>
    </row>
    <row r="25" spans="1:31" s="103" customFormat="1" ht="13.5" customHeight="1">
      <c r="A25" s="99" t="s">
        <v>44</v>
      </c>
      <c r="B25" s="100" t="s">
        <v>296</v>
      </c>
      <c r="C25" s="99" t="s">
        <v>297</v>
      </c>
      <c r="D25" s="101">
        <f>+SUM(E25,+I25)</f>
        <v>1622</v>
      </c>
      <c r="E25" s="101">
        <f>+SUM(G25+H25)</f>
        <v>499</v>
      </c>
      <c r="F25" s="125">
        <f>IF(D25&gt;0,E25/D25*100,"-")</f>
        <v>30.764488286066584</v>
      </c>
      <c r="G25" s="101">
        <v>499</v>
      </c>
      <c r="H25" s="101">
        <v>0</v>
      </c>
      <c r="I25" s="101">
        <f>+SUM(K25,+M25,O25+P25)</f>
        <v>1123</v>
      </c>
      <c r="J25" s="102">
        <f>IF(D25&gt;0,I25/D25*100,"-")</f>
        <v>69.23551171393342</v>
      </c>
      <c r="K25" s="101">
        <v>0</v>
      </c>
      <c r="L25" s="102">
        <f>IF(D25&gt;0,K25/D25*100,"-")</f>
        <v>0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1123</v>
      </c>
      <c r="Q25" s="101">
        <v>528</v>
      </c>
      <c r="R25" s="101">
        <v>595</v>
      </c>
      <c r="S25" s="101">
        <v>0</v>
      </c>
      <c r="T25" s="102">
        <f>IF(D25&gt;0,P25/D25*100,"-")</f>
        <v>69.23551171393342</v>
      </c>
      <c r="U25" s="101">
        <v>8</v>
      </c>
      <c r="V25" s="99" t="s">
        <v>263</v>
      </c>
      <c r="W25" s="99"/>
      <c r="X25" s="99"/>
      <c r="Y25" s="99"/>
      <c r="Z25" s="99"/>
      <c r="AA25" s="99"/>
      <c r="AB25" s="99" t="s">
        <v>263</v>
      </c>
      <c r="AC25" s="99"/>
      <c r="AD25" s="206" t="s">
        <v>262</v>
      </c>
      <c r="AE25" s="207"/>
    </row>
    <row r="26" spans="1:31" s="103" customFormat="1" ht="13.5" customHeight="1">
      <c r="A26" s="99" t="s">
        <v>44</v>
      </c>
      <c r="B26" s="100" t="s">
        <v>298</v>
      </c>
      <c r="C26" s="99" t="s">
        <v>299</v>
      </c>
      <c r="D26" s="101">
        <f>+SUM(E26,+I26)</f>
        <v>12821</v>
      </c>
      <c r="E26" s="101">
        <f>+SUM(G26+H26)</f>
        <v>582</v>
      </c>
      <c r="F26" s="125">
        <f>IF(D26&gt;0,E26/D26*100,"-")</f>
        <v>4.5394275017549335</v>
      </c>
      <c r="G26" s="101">
        <v>582</v>
      </c>
      <c r="H26" s="101">
        <v>0</v>
      </c>
      <c r="I26" s="101">
        <f>+SUM(K26,+M26,O26+P26)</f>
        <v>12239</v>
      </c>
      <c r="J26" s="102">
        <f>IF(D26&gt;0,I26/D26*100,"-")</f>
        <v>95.460572498245071</v>
      </c>
      <c r="K26" s="101">
        <v>8154</v>
      </c>
      <c r="L26" s="102">
        <f>IF(D26&gt;0,K26/D26*100,"-")</f>
        <v>63.598783246236643</v>
      </c>
      <c r="M26" s="101">
        <v>0</v>
      </c>
      <c r="N26" s="102">
        <f>IF(D26&gt;0,M26/D26*100,"-")</f>
        <v>0</v>
      </c>
      <c r="O26" s="123">
        <v>1865</v>
      </c>
      <c r="P26" s="101">
        <f>SUM(Q26:S26)</f>
        <v>2220</v>
      </c>
      <c r="Q26" s="101">
        <v>1406</v>
      </c>
      <c r="R26" s="101">
        <v>814</v>
      </c>
      <c r="S26" s="101">
        <v>0</v>
      </c>
      <c r="T26" s="102">
        <f>IF(D26&gt;0,P26/D26*100,"-")</f>
        <v>17.315342017003353</v>
      </c>
      <c r="U26" s="101">
        <v>170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44</v>
      </c>
      <c r="B27" s="100" t="s">
        <v>300</v>
      </c>
      <c r="C27" s="99" t="s">
        <v>301</v>
      </c>
      <c r="D27" s="101">
        <f>+SUM(E27,+I27)</f>
        <v>15293</v>
      </c>
      <c r="E27" s="101">
        <f>+SUM(G27+H27)</f>
        <v>871</v>
      </c>
      <c r="F27" s="125">
        <f>IF(D27&gt;0,E27/D27*100,"-")</f>
        <v>5.6954162034917939</v>
      </c>
      <c r="G27" s="101">
        <v>871</v>
      </c>
      <c r="H27" s="101">
        <v>0</v>
      </c>
      <c r="I27" s="101">
        <f>+SUM(K27,+M27,O27+P27)</f>
        <v>14422</v>
      </c>
      <c r="J27" s="102">
        <f>IF(D27&gt;0,I27/D27*100,"-")</f>
        <v>94.304583796508197</v>
      </c>
      <c r="K27" s="101">
        <v>7934</v>
      </c>
      <c r="L27" s="102">
        <f>IF(D27&gt;0,K27/D27*100,"-")</f>
        <v>51.879945072909173</v>
      </c>
      <c r="M27" s="101">
        <v>0</v>
      </c>
      <c r="N27" s="102">
        <f>IF(D27&gt;0,M27/D27*100,"-")</f>
        <v>0</v>
      </c>
      <c r="O27" s="123">
        <v>2872</v>
      </c>
      <c r="P27" s="101">
        <f>SUM(Q27:S27)</f>
        <v>3616</v>
      </c>
      <c r="Q27" s="101">
        <v>1261</v>
      </c>
      <c r="R27" s="101">
        <v>2355</v>
      </c>
      <c r="S27" s="101">
        <v>0</v>
      </c>
      <c r="T27" s="102">
        <f>IF(D27&gt;0,P27/D27*100,"-")</f>
        <v>23.644804812659387</v>
      </c>
      <c r="U27" s="101">
        <v>218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44</v>
      </c>
      <c r="B28" s="100" t="s">
        <v>302</v>
      </c>
      <c r="C28" s="99" t="s">
        <v>303</v>
      </c>
      <c r="D28" s="101">
        <f>+SUM(E28,+I28)</f>
        <v>5409</v>
      </c>
      <c r="E28" s="101">
        <f>+SUM(G28+H28)</f>
        <v>421</v>
      </c>
      <c r="F28" s="125">
        <f>IF(D28&gt;0,E28/D28*100,"-")</f>
        <v>7.7833240894804954</v>
      </c>
      <c r="G28" s="101">
        <v>421</v>
      </c>
      <c r="H28" s="101">
        <v>0</v>
      </c>
      <c r="I28" s="101">
        <f>+SUM(K28,+M28,O28+P28)</f>
        <v>4988</v>
      </c>
      <c r="J28" s="102">
        <f>IF(D28&gt;0,I28/D28*100,"-")</f>
        <v>92.216675910519513</v>
      </c>
      <c r="K28" s="101">
        <v>1905</v>
      </c>
      <c r="L28" s="102">
        <f>IF(D28&gt;0,K28/D28*100,"-")</f>
        <v>35.21907931225735</v>
      </c>
      <c r="M28" s="101">
        <v>0</v>
      </c>
      <c r="N28" s="102">
        <f>IF(D28&gt;0,M28/D28*100,"-")</f>
        <v>0</v>
      </c>
      <c r="O28" s="123">
        <v>932</v>
      </c>
      <c r="P28" s="101">
        <f>SUM(Q28:S28)</f>
        <v>2151</v>
      </c>
      <c r="Q28" s="101">
        <v>1495</v>
      </c>
      <c r="R28" s="101">
        <v>656</v>
      </c>
      <c r="S28" s="101">
        <v>0</v>
      </c>
      <c r="T28" s="102">
        <f>IF(D28&gt;0,P28/D28*100,"-")</f>
        <v>39.767054908485854</v>
      </c>
      <c r="U28" s="101">
        <v>131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44</v>
      </c>
      <c r="B29" s="100" t="s">
        <v>304</v>
      </c>
      <c r="C29" s="99" t="s">
        <v>305</v>
      </c>
      <c r="D29" s="101">
        <f>+SUM(E29,+I29)</f>
        <v>9549</v>
      </c>
      <c r="E29" s="101">
        <f>+SUM(G29+H29)</f>
        <v>628</v>
      </c>
      <c r="F29" s="125">
        <f>IF(D29&gt;0,E29/D29*100,"-")</f>
        <v>6.5766048800921562</v>
      </c>
      <c r="G29" s="101">
        <v>628</v>
      </c>
      <c r="H29" s="101">
        <v>0</v>
      </c>
      <c r="I29" s="101">
        <f>+SUM(K29,+M29,O29+P29)</f>
        <v>8921</v>
      </c>
      <c r="J29" s="102">
        <f>IF(D29&gt;0,I29/D29*100,"-")</f>
        <v>93.423395119907852</v>
      </c>
      <c r="K29" s="101">
        <v>3449</v>
      </c>
      <c r="L29" s="102">
        <f>IF(D29&gt;0,K29/D29*100,"-")</f>
        <v>36.118965336684475</v>
      </c>
      <c r="M29" s="101">
        <v>0</v>
      </c>
      <c r="N29" s="102">
        <f>IF(D29&gt;0,M29/D29*100,"-")</f>
        <v>0</v>
      </c>
      <c r="O29" s="123">
        <v>2372</v>
      </c>
      <c r="P29" s="101">
        <f>SUM(Q29:S29)</f>
        <v>3100</v>
      </c>
      <c r="Q29" s="101">
        <v>1361</v>
      </c>
      <c r="R29" s="101">
        <v>1739</v>
      </c>
      <c r="S29" s="101">
        <v>0</v>
      </c>
      <c r="T29" s="102">
        <f>IF(D29&gt;0,P29/D29*100,"-")</f>
        <v>32.464132369881668</v>
      </c>
      <c r="U29" s="101">
        <v>414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44</v>
      </c>
      <c r="B30" s="100" t="s">
        <v>306</v>
      </c>
      <c r="C30" s="99" t="s">
        <v>307</v>
      </c>
      <c r="D30" s="101">
        <f>+SUM(E30,+I30)</f>
        <v>6188</v>
      </c>
      <c r="E30" s="101">
        <f>+SUM(G30+H30)</f>
        <v>7</v>
      </c>
      <c r="F30" s="125">
        <f>IF(D30&gt;0,E30/D30*100,"-")</f>
        <v>0.11312217194570137</v>
      </c>
      <c r="G30" s="101">
        <v>7</v>
      </c>
      <c r="H30" s="101">
        <v>0</v>
      </c>
      <c r="I30" s="101">
        <f>+SUM(K30,+M30,O30+P30)</f>
        <v>6181</v>
      </c>
      <c r="J30" s="102">
        <f>IF(D30&gt;0,I30/D30*100,"-")</f>
        <v>99.886877828054295</v>
      </c>
      <c r="K30" s="101">
        <v>4540</v>
      </c>
      <c r="L30" s="102">
        <f>IF(D30&gt;0,K30/D30*100,"-")</f>
        <v>73.367808661926304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1641</v>
      </c>
      <c r="Q30" s="101">
        <v>695</v>
      </c>
      <c r="R30" s="101">
        <v>946</v>
      </c>
      <c r="S30" s="101">
        <v>0</v>
      </c>
      <c r="T30" s="102">
        <f>IF(D30&gt;0,P30/D30*100,"-")</f>
        <v>26.519069166127991</v>
      </c>
      <c r="U30" s="101">
        <v>291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44</v>
      </c>
      <c r="B31" s="100" t="s">
        <v>308</v>
      </c>
      <c r="C31" s="99" t="s">
        <v>309</v>
      </c>
      <c r="D31" s="101">
        <f>+SUM(E31,+I31)</f>
        <v>3515</v>
      </c>
      <c r="E31" s="101">
        <f>+SUM(G31+H31)</f>
        <v>170</v>
      </c>
      <c r="F31" s="125">
        <f>IF(D31&gt;0,E31/D31*100,"-")</f>
        <v>4.8364153627311524</v>
      </c>
      <c r="G31" s="101">
        <v>170</v>
      </c>
      <c r="H31" s="101">
        <v>0</v>
      </c>
      <c r="I31" s="101">
        <f>+SUM(K31,+M31,O31+P31)</f>
        <v>3345</v>
      </c>
      <c r="J31" s="102">
        <f>IF(D31&gt;0,I31/D31*100,"-")</f>
        <v>95.163584637268855</v>
      </c>
      <c r="K31" s="101">
        <v>0</v>
      </c>
      <c r="L31" s="102">
        <f>IF(D31&gt;0,K31/D31*100,"-")</f>
        <v>0</v>
      </c>
      <c r="M31" s="101">
        <v>0</v>
      </c>
      <c r="N31" s="102">
        <f>IF(D31&gt;0,M31/D31*100,"-")</f>
        <v>0</v>
      </c>
      <c r="O31" s="123">
        <v>1383</v>
      </c>
      <c r="P31" s="101">
        <f>SUM(Q31:S31)</f>
        <v>1962</v>
      </c>
      <c r="Q31" s="101">
        <v>298</v>
      </c>
      <c r="R31" s="101">
        <v>1664</v>
      </c>
      <c r="S31" s="101">
        <v>0</v>
      </c>
      <c r="T31" s="102">
        <f>IF(D31&gt;0,P31/D31*100,"-")</f>
        <v>55.817923186344245</v>
      </c>
      <c r="U31" s="101">
        <v>138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44</v>
      </c>
      <c r="B32" s="100" t="s">
        <v>310</v>
      </c>
      <c r="C32" s="99" t="s">
        <v>311</v>
      </c>
      <c r="D32" s="101">
        <f>+SUM(E32,+I32)</f>
        <v>12979</v>
      </c>
      <c r="E32" s="101">
        <f>+SUM(G32+H32)</f>
        <v>1694</v>
      </c>
      <c r="F32" s="125">
        <f>IF(D32&gt;0,E32/D32*100,"-")</f>
        <v>13.051852993296864</v>
      </c>
      <c r="G32" s="101">
        <v>1694</v>
      </c>
      <c r="H32" s="101">
        <v>0</v>
      </c>
      <c r="I32" s="101">
        <f>+SUM(K32,+M32,O32+P32)</f>
        <v>11285</v>
      </c>
      <c r="J32" s="102">
        <f>IF(D32&gt;0,I32/D32*100,"-")</f>
        <v>86.948147006703138</v>
      </c>
      <c r="K32" s="101">
        <v>2081</v>
      </c>
      <c r="L32" s="102">
        <f>IF(D32&gt;0,K32/D32*100,"-")</f>
        <v>16.033592726712381</v>
      </c>
      <c r="M32" s="101">
        <v>0</v>
      </c>
      <c r="N32" s="102">
        <f>IF(D32&gt;0,M32/D32*100,"-")</f>
        <v>0</v>
      </c>
      <c r="O32" s="123">
        <v>1522</v>
      </c>
      <c r="P32" s="101">
        <f>SUM(Q32:S32)</f>
        <v>7682</v>
      </c>
      <c r="Q32" s="101">
        <v>2106</v>
      </c>
      <c r="R32" s="101">
        <v>5576</v>
      </c>
      <c r="S32" s="101">
        <v>0</v>
      </c>
      <c r="T32" s="102">
        <f>IF(D32&gt;0,P32/D32*100,"-")</f>
        <v>59.187918945989672</v>
      </c>
      <c r="U32" s="101">
        <v>247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44</v>
      </c>
      <c r="B33" s="100" t="s">
        <v>312</v>
      </c>
      <c r="C33" s="99" t="s">
        <v>313</v>
      </c>
      <c r="D33" s="101">
        <f>+SUM(E33,+I33)</f>
        <v>4207</v>
      </c>
      <c r="E33" s="101">
        <f>+SUM(G33+H33)</f>
        <v>255</v>
      </c>
      <c r="F33" s="125">
        <f>IF(D33&gt;0,E33/D33*100,"-")</f>
        <v>6.0613263608271923</v>
      </c>
      <c r="G33" s="101">
        <v>255</v>
      </c>
      <c r="H33" s="101">
        <v>0</v>
      </c>
      <c r="I33" s="101">
        <f>+SUM(K33,+M33,O33+P33)</f>
        <v>3952</v>
      </c>
      <c r="J33" s="102">
        <f>IF(D33&gt;0,I33/D33*100,"-")</f>
        <v>93.938673639172805</v>
      </c>
      <c r="K33" s="101">
        <v>992</v>
      </c>
      <c r="L33" s="102">
        <f>IF(D33&gt;0,K33/D33*100,"-")</f>
        <v>23.579748038982647</v>
      </c>
      <c r="M33" s="101">
        <v>0</v>
      </c>
      <c r="N33" s="102">
        <f>IF(D33&gt;0,M33/D33*100,"-")</f>
        <v>0</v>
      </c>
      <c r="O33" s="123">
        <v>467</v>
      </c>
      <c r="P33" s="101">
        <f>SUM(Q33:S33)</f>
        <v>2493</v>
      </c>
      <c r="Q33" s="101">
        <v>1473</v>
      </c>
      <c r="R33" s="101">
        <v>1020</v>
      </c>
      <c r="S33" s="101">
        <v>0</v>
      </c>
      <c r="T33" s="102">
        <f>IF(D33&gt;0,P33/D33*100,"-")</f>
        <v>59.25837889232232</v>
      </c>
      <c r="U33" s="101">
        <v>65</v>
      </c>
      <c r="V33" s="99"/>
      <c r="W33" s="99" t="s">
        <v>263</v>
      </c>
      <c r="X33" s="99"/>
      <c r="Y33" s="99"/>
      <c r="Z33" s="99"/>
      <c r="AA33" s="99" t="s">
        <v>263</v>
      </c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44</v>
      </c>
      <c r="B34" s="100" t="s">
        <v>314</v>
      </c>
      <c r="C34" s="99" t="s">
        <v>315</v>
      </c>
      <c r="D34" s="101">
        <f>+SUM(E34,+I34)</f>
        <v>3181</v>
      </c>
      <c r="E34" s="101">
        <f>+SUM(G34+H34)</f>
        <v>260</v>
      </c>
      <c r="F34" s="125">
        <f>IF(D34&gt;0,E34/D34*100,"-")</f>
        <v>8.1735303363722096</v>
      </c>
      <c r="G34" s="101">
        <v>260</v>
      </c>
      <c r="H34" s="101">
        <v>0</v>
      </c>
      <c r="I34" s="101">
        <f>+SUM(K34,+M34,O34+P34)</f>
        <v>2921</v>
      </c>
      <c r="J34" s="102">
        <f>IF(D34&gt;0,I34/D34*100,"-")</f>
        <v>91.82646966362779</v>
      </c>
      <c r="K34" s="101">
        <v>2356</v>
      </c>
      <c r="L34" s="102">
        <f>IF(D34&gt;0,K34/D34*100,"-")</f>
        <v>74.064759509588185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565</v>
      </c>
      <c r="Q34" s="101">
        <v>279</v>
      </c>
      <c r="R34" s="101">
        <v>286</v>
      </c>
      <c r="S34" s="101">
        <v>0</v>
      </c>
      <c r="T34" s="102">
        <f>IF(D34&gt;0,P34/D34*100,"-")</f>
        <v>17.761710154039609</v>
      </c>
      <c r="U34" s="101">
        <v>18</v>
      </c>
      <c r="V34" s="99"/>
      <c r="W34" s="99"/>
      <c r="X34" s="99"/>
      <c r="Y34" s="99" t="s">
        <v>263</v>
      </c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44</v>
      </c>
      <c r="B35" s="100" t="s">
        <v>316</v>
      </c>
      <c r="C35" s="99" t="s">
        <v>317</v>
      </c>
      <c r="D35" s="101">
        <f>+SUM(E35,+I35)</f>
        <v>7111</v>
      </c>
      <c r="E35" s="101">
        <f>+SUM(G35+H35)</f>
        <v>905</v>
      </c>
      <c r="F35" s="125">
        <f>IF(D35&gt;0,E35/D35*100,"-")</f>
        <v>12.726761355646182</v>
      </c>
      <c r="G35" s="101">
        <v>905</v>
      </c>
      <c r="H35" s="101">
        <v>0</v>
      </c>
      <c r="I35" s="101">
        <f>+SUM(K35,+M35,O35+P35)</f>
        <v>6206</v>
      </c>
      <c r="J35" s="102">
        <f>IF(D35&gt;0,I35/D35*100,"-")</f>
        <v>87.273238644353825</v>
      </c>
      <c r="K35" s="101">
        <v>0</v>
      </c>
      <c r="L35" s="102">
        <f>IF(D35&gt;0,K35/D35*100,"-")</f>
        <v>0</v>
      </c>
      <c r="M35" s="101">
        <v>0</v>
      </c>
      <c r="N35" s="102">
        <f>IF(D35&gt;0,M35/D35*100,"-")</f>
        <v>0</v>
      </c>
      <c r="O35" s="123">
        <v>4280</v>
      </c>
      <c r="P35" s="101">
        <f>SUM(Q35:S35)</f>
        <v>1926</v>
      </c>
      <c r="Q35" s="101">
        <v>471</v>
      </c>
      <c r="R35" s="101">
        <v>1455</v>
      </c>
      <c r="S35" s="101">
        <v>0</v>
      </c>
      <c r="T35" s="102">
        <f>IF(D35&gt;0,P35/D35*100,"-")</f>
        <v>27.084798199971878</v>
      </c>
      <c r="U35" s="101">
        <v>454</v>
      </c>
      <c r="V35" s="99"/>
      <c r="W35" s="99"/>
      <c r="X35" s="99"/>
      <c r="Y35" s="99" t="s">
        <v>263</v>
      </c>
      <c r="Z35" s="99"/>
      <c r="AA35" s="99"/>
      <c r="AB35" s="99"/>
      <c r="AC35" s="99" t="s">
        <v>263</v>
      </c>
      <c r="AD35" s="206" t="s">
        <v>262</v>
      </c>
      <c r="AE35" s="207"/>
    </row>
    <row r="36" spans="1:31" s="103" customFormat="1" ht="13.5" customHeight="1">
      <c r="A36" s="99" t="s">
        <v>44</v>
      </c>
      <c r="B36" s="100" t="s">
        <v>318</v>
      </c>
      <c r="C36" s="99" t="s">
        <v>319</v>
      </c>
      <c r="D36" s="101">
        <f>+SUM(E36,+I36)</f>
        <v>18053</v>
      </c>
      <c r="E36" s="101">
        <f>+SUM(G36+H36)</f>
        <v>813</v>
      </c>
      <c r="F36" s="125">
        <f>IF(D36&gt;0,E36/D36*100,"-")</f>
        <v>4.5034066360161749</v>
      </c>
      <c r="G36" s="101">
        <v>813</v>
      </c>
      <c r="H36" s="101">
        <v>0</v>
      </c>
      <c r="I36" s="101">
        <f>+SUM(K36,+M36,O36+P36)</f>
        <v>17240</v>
      </c>
      <c r="J36" s="102">
        <f>IF(D36&gt;0,I36/D36*100,"-")</f>
        <v>95.496593363983834</v>
      </c>
      <c r="K36" s="101">
        <v>7329</v>
      </c>
      <c r="L36" s="102">
        <f>IF(D36&gt;0,K36/D36*100,"-")</f>
        <v>40.597130670802642</v>
      </c>
      <c r="M36" s="101">
        <v>0</v>
      </c>
      <c r="N36" s="102">
        <f>IF(D36&gt;0,M36/D36*100,"-")</f>
        <v>0</v>
      </c>
      <c r="O36" s="123">
        <v>22</v>
      </c>
      <c r="P36" s="101">
        <f>SUM(Q36:S36)</f>
        <v>9889</v>
      </c>
      <c r="Q36" s="101">
        <v>4135</v>
      </c>
      <c r="R36" s="101">
        <v>5754</v>
      </c>
      <c r="S36" s="101">
        <v>0</v>
      </c>
      <c r="T36" s="102">
        <f>IF(D36&gt;0,P36/D36*100,"-")</f>
        <v>54.777599290976568</v>
      </c>
      <c r="U36" s="101">
        <v>305</v>
      </c>
      <c r="V36" s="99"/>
      <c r="W36" s="99"/>
      <c r="X36" s="99"/>
      <c r="Y36" s="99" t="s">
        <v>263</v>
      </c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44</v>
      </c>
      <c r="B37" s="100" t="s">
        <v>320</v>
      </c>
      <c r="C37" s="99" t="s">
        <v>321</v>
      </c>
      <c r="D37" s="101">
        <f>+SUM(E37,+I37)</f>
        <v>36110</v>
      </c>
      <c r="E37" s="101">
        <f>+SUM(G37+H37)</f>
        <v>198</v>
      </c>
      <c r="F37" s="125">
        <f>IF(D37&gt;0,E37/D37*100,"-")</f>
        <v>0.54832456383273331</v>
      </c>
      <c r="G37" s="101">
        <v>198</v>
      </c>
      <c r="H37" s="101">
        <v>0</v>
      </c>
      <c r="I37" s="101">
        <f>+SUM(K37,+M37,O37+P37)</f>
        <v>35912</v>
      </c>
      <c r="J37" s="102">
        <f>IF(D37&gt;0,I37/D37*100,"-")</f>
        <v>99.451675436167264</v>
      </c>
      <c r="K37" s="101">
        <v>26764</v>
      </c>
      <c r="L37" s="102">
        <f>IF(D37&gt;0,K37/D37*100,"-")</f>
        <v>74.117972860703404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9148</v>
      </c>
      <c r="Q37" s="101">
        <v>6678</v>
      </c>
      <c r="R37" s="101">
        <v>2470</v>
      </c>
      <c r="S37" s="101">
        <v>0</v>
      </c>
      <c r="T37" s="102">
        <f>IF(D37&gt;0,P37/D37*100,"-")</f>
        <v>25.333702575463864</v>
      </c>
      <c r="U37" s="101">
        <v>1103</v>
      </c>
      <c r="V37" s="99"/>
      <c r="W37" s="99"/>
      <c r="X37" s="99"/>
      <c r="Y37" s="99" t="s">
        <v>263</v>
      </c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 t="s">
        <v>44</v>
      </c>
      <c r="B38" s="100" t="s">
        <v>322</v>
      </c>
      <c r="C38" s="99" t="s">
        <v>323</v>
      </c>
      <c r="D38" s="101">
        <f>+SUM(E38,+I38)</f>
        <v>14118</v>
      </c>
      <c r="E38" s="101">
        <f>+SUM(G38+H38)</f>
        <v>628</v>
      </c>
      <c r="F38" s="125">
        <f>IF(D38&gt;0,E38/D38*100,"-")</f>
        <v>4.4482221277801388</v>
      </c>
      <c r="G38" s="101">
        <v>628</v>
      </c>
      <c r="H38" s="101">
        <v>0</v>
      </c>
      <c r="I38" s="101">
        <f>+SUM(K38,+M38,O38+P38)</f>
        <v>13490</v>
      </c>
      <c r="J38" s="102">
        <f>IF(D38&gt;0,I38/D38*100,"-")</f>
        <v>95.551777872219859</v>
      </c>
      <c r="K38" s="101">
        <v>2388</v>
      </c>
      <c r="L38" s="102">
        <f>IF(D38&gt;0,K38/D38*100,"-")</f>
        <v>16.914577135571609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11102</v>
      </c>
      <c r="Q38" s="101">
        <v>2120</v>
      </c>
      <c r="R38" s="101">
        <v>8982</v>
      </c>
      <c r="S38" s="101">
        <v>0</v>
      </c>
      <c r="T38" s="102">
        <f>IF(D38&gt;0,P38/D38*100,"-")</f>
        <v>78.637200736648253</v>
      </c>
      <c r="U38" s="101">
        <v>430</v>
      </c>
      <c r="V38" s="99" t="s">
        <v>263</v>
      </c>
      <c r="W38" s="99"/>
      <c r="X38" s="99"/>
      <c r="Y38" s="99"/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44</v>
      </c>
      <c r="B39" s="100" t="s">
        <v>324</v>
      </c>
      <c r="C39" s="99" t="s">
        <v>325</v>
      </c>
      <c r="D39" s="101">
        <f>+SUM(E39,+I39)</f>
        <v>10999</v>
      </c>
      <c r="E39" s="101">
        <f>+SUM(G39+H39)</f>
        <v>271</v>
      </c>
      <c r="F39" s="125">
        <f>IF(D39&gt;0,E39/D39*100,"-")</f>
        <v>2.4638603509409949</v>
      </c>
      <c r="G39" s="101">
        <v>271</v>
      </c>
      <c r="H39" s="101">
        <v>0</v>
      </c>
      <c r="I39" s="101">
        <f>+SUM(K39,+M39,O39+P39)</f>
        <v>10728</v>
      </c>
      <c r="J39" s="102">
        <f>IF(D39&gt;0,I39/D39*100,"-")</f>
        <v>97.53613964905901</v>
      </c>
      <c r="K39" s="101">
        <v>4577</v>
      </c>
      <c r="L39" s="102">
        <f>IF(D39&gt;0,K39/D39*100,"-")</f>
        <v>41.612873897627054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6151</v>
      </c>
      <c r="Q39" s="101">
        <v>3051</v>
      </c>
      <c r="R39" s="101">
        <v>3100</v>
      </c>
      <c r="S39" s="101">
        <v>0</v>
      </c>
      <c r="T39" s="102">
        <f>IF(D39&gt;0,P39/D39*100,"-")</f>
        <v>55.923265751431948</v>
      </c>
      <c r="U39" s="101">
        <v>274</v>
      </c>
      <c r="V39" s="99" t="s">
        <v>263</v>
      </c>
      <c r="W39" s="99"/>
      <c r="X39" s="99"/>
      <c r="Y39" s="99"/>
      <c r="Z39" s="99"/>
      <c r="AA39" s="99"/>
      <c r="AB39" s="99"/>
      <c r="AC39" s="99" t="s">
        <v>263</v>
      </c>
      <c r="AD39" s="206" t="s">
        <v>262</v>
      </c>
      <c r="AE39" s="207"/>
    </row>
    <row r="40" spans="1:31" s="103" customFormat="1" ht="13.5" customHeight="1">
      <c r="A40" s="99" t="s">
        <v>44</v>
      </c>
      <c r="B40" s="100" t="s">
        <v>326</v>
      </c>
      <c r="C40" s="99" t="s">
        <v>327</v>
      </c>
      <c r="D40" s="101">
        <f>+SUM(E40,+I40)</f>
        <v>11132</v>
      </c>
      <c r="E40" s="101">
        <f>+SUM(G40+H40)</f>
        <v>1080</v>
      </c>
      <c r="F40" s="125">
        <f>IF(D40&gt;0,E40/D40*100,"-")</f>
        <v>9.7017606899029829</v>
      </c>
      <c r="G40" s="101">
        <v>1080</v>
      </c>
      <c r="H40" s="101">
        <v>0</v>
      </c>
      <c r="I40" s="101">
        <f>+SUM(K40,+M40,O40+P40)</f>
        <v>10052</v>
      </c>
      <c r="J40" s="102">
        <f>IF(D40&gt;0,I40/D40*100,"-")</f>
        <v>90.298239310097017</v>
      </c>
      <c r="K40" s="101">
        <v>2134</v>
      </c>
      <c r="L40" s="102">
        <f>IF(D40&gt;0,K40/D40*100,"-")</f>
        <v>19.169960474308301</v>
      </c>
      <c r="M40" s="101">
        <v>588</v>
      </c>
      <c r="N40" s="102">
        <f>IF(D40&gt;0,M40/D40*100,"-")</f>
        <v>5.2820697089471791</v>
      </c>
      <c r="O40" s="123">
        <v>0</v>
      </c>
      <c r="P40" s="101">
        <f>SUM(Q40:S40)</f>
        <v>7330</v>
      </c>
      <c r="Q40" s="101">
        <v>3079</v>
      </c>
      <c r="R40" s="101">
        <v>4251</v>
      </c>
      <c r="S40" s="101">
        <v>0</v>
      </c>
      <c r="T40" s="102">
        <f>IF(D40&gt;0,P40/D40*100,"-")</f>
        <v>65.846209126841543</v>
      </c>
      <c r="U40" s="101">
        <v>441</v>
      </c>
      <c r="V40" s="99" t="s">
        <v>263</v>
      </c>
      <c r="W40" s="99"/>
      <c r="X40" s="99"/>
      <c r="Y40" s="99"/>
      <c r="Z40" s="99"/>
      <c r="AA40" s="99"/>
      <c r="AB40" s="99"/>
      <c r="AC40" s="99" t="s">
        <v>263</v>
      </c>
      <c r="AD40" s="206" t="s">
        <v>262</v>
      </c>
      <c r="AE40" s="207"/>
    </row>
    <row r="41" spans="1:31" s="103" customFormat="1" ht="13.5" customHeight="1">
      <c r="A41" s="99" t="s">
        <v>44</v>
      </c>
      <c r="B41" s="100" t="s">
        <v>328</v>
      </c>
      <c r="C41" s="99" t="s">
        <v>329</v>
      </c>
      <c r="D41" s="101">
        <f>+SUM(E41,+I41)</f>
        <v>41770</v>
      </c>
      <c r="E41" s="101">
        <f>+SUM(G41+H41)</f>
        <v>2342</v>
      </c>
      <c r="F41" s="125">
        <f>IF(D41&gt;0,E41/D41*100,"-")</f>
        <v>5.6068949006463971</v>
      </c>
      <c r="G41" s="101">
        <v>2342</v>
      </c>
      <c r="H41" s="101">
        <v>0</v>
      </c>
      <c r="I41" s="101">
        <f>+SUM(K41,+M41,O41+P41)</f>
        <v>39428</v>
      </c>
      <c r="J41" s="102">
        <f>IF(D41&gt;0,I41/D41*100,"-")</f>
        <v>94.393105099353605</v>
      </c>
      <c r="K41" s="101">
        <v>8867</v>
      </c>
      <c r="L41" s="102">
        <f>IF(D41&gt;0,K41/D41*100,"-")</f>
        <v>21.228154177639453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30561</v>
      </c>
      <c r="Q41" s="101">
        <v>9666</v>
      </c>
      <c r="R41" s="101">
        <v>20895</v>
      </c>
      <c r="S41" s="101">
        <v>0</v>
      </c>
      <c r="T41" s="102">
        <f>IF(D41&gt;0,P41/D41*100,"-")</f>
        <v>73.164950921714151</v>
      </c>
      <c r="U41" s="101">
        <v>7929</v>
      </c>
      <c r="V41" s="99"/>
      <c r="W41" s="99"/>
      <c r="X41" s="99"/>
      <c r="Y41" s="99" t="s">
        <v>263</v>
      </c>
      <c r="Z41" s="99"/>
      <c r="AA41" s="99"/>
      <c r="AB41" s="99"/>
      <c r="AC41" s="99" t="s">
        <v>263</v>
      </c>
      <c r="AD41" s="206" t="s">
        <v>262</v>
      </c>
      <c r="AE41" s="207"/>
    </row>
    <row r="42" spans="1:31" s="103" customFormat="1" ht="13.5" customHeight="1">
      <c r="A42" s="99" t="s">
        <v>44</v>
      </c>
      <c r="B42" s="100" t="s">
        <v>330</v>
      </c>
      <c r="C42" s="99" t="s">
        <v>331</v>
      </c>
      <c r="D42" s="101">
        <f>+SUM(E42,+I42)</f>
        <v>26044</v>
      </c>
      <c r="E42" s="101">
        <f>+SUM(G42+H42)</f>
        <v>2231</v>
      </c>
      <c r="F42" s="125">
        <f>IF(D42&gt;0,E42/D42*100,"-")</f>
        <v>8.5662724619874062</v>
      </c>
      <c r="G42" s="101">
        <v>2231</v>
      </c>
      <c r="H42" s="101">
        <v>0</v>
      </c>
      <c r="I42" s="101">
        <f>+SUM(K42,+M42,O42+P42)</f>
        <v>23813</v>
      </c>
      <c r="J42" s="102">
        <f>IF(D42&gt;0,I42/D42*100,"-")</f>
        <v>91.433727538012604</v>
      </c>
      <c r="K42" s="101">
        <v>6932</v>
      </c>
      <c r="L42" s="102">
        <f>IF(D42&gt;0,K42/D42*100,"-")</f>
        <v>26.61649516203348</v>
      </c>
      <c r="M42" s="101">
        <v>0</v>
      </c>
      <c r="N42" s="102">
        <f>IF(D42&gt;0,M42/D42*100,"-")</f>
        <v>0</v>
      </c>
      <c r="O42" s="123">
        <v>0</v>
      </c>
      <c r="P42" s="101">
        <f>SUM(Q42:S42)</f>
        <v>16881</v>
      </c>
      <c r="Q42" s="101">
        <v>9206</v>
      </c>
      <c r="R42" s="101">
        <v>7675</v>
      </c>
      <c r="S42" s="101">
        <v>0</v>
      </c>
      <c r="T42" s="102">
        <f>IF(D42&gt;0,P42/D42*100,"-")</f>
        <v>64.817232375979117</v>
      </c>
      <c r="U42" s="101">
        <v>852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2">
    <sortCondition ref="A8:A42"/>
    <sortCondition ref="B8:B42"/>
    <sortCondition ref="C8:C4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群馬県</v>
      </c>
      <c r="B7" s="105" t="str">
        <f>水洗化人口等!B7</f>
        <v>10000</v>
      </c>
      <c r="C7" s="104" t="s">
        <v>199</v>
      </c>
      <c r="D7" s="106">
        <f>SUM(E7,+H7,+K7)</f>
        <v>481781</v>
      </c>
      <c r="E7" s="106">
        <f>SUM(F7:G7)</f>
        <v>8318</v>
      </c>
      <c r="F7" s="106">
        <f>SUM(F$8:F$207)</f>
        <v>1271</v>
      </c>
      <c r="G7" s="106">
        <f>SUM(G$8:G$207)</f>
        <v>7047</v>
      </c>
      <c r="H7" s="106">
        <f>SUM(I7:J7)</f>
        <v>21297</v>
      </c>
      <c r="I7" s="106">
        <f>SUM(I$8:I$207)</f>
        <v>3417</v>
      </c>
      <c r="J7" s="106">
        <f>SUM(J$8:J$207)</f>
        <v>17880</v>
      </c>
      <c r="K7" s="106">
        <f>SUM(L7:M7)</f>
        <v>452166</v>
      </c>
      <c r="L7" s="106">
        <f>SUM(L$8:L$207)</f>
        <v>45156</v>
      </c>
      <c r="M7" s="106">
        <f>SUM(M$8:M$207)</f>
        <v>407010</v>
      </c>
      <c r="N7" s="106">
        <f>SUM(O7,+V7,+AC7)</f>
        <v>481809</v>
      </c>
      <c r="O7" s="106">
        <f>SUM(P7:U7)</f>
        <v>49844</v>
      </c>
      <c r="P7" s="106">
        <f t="shared" ref="P7:U7" si="0">SUM(P$8:P$207)</f>
        <v>48739</v>
      </c>
      <c r="Q7" s="106">
        <f t="shared" si="0"/>
        <v>0</v>
      </c>
      <c r="R7" s="106">
        <f t="shared" si="0"/>
        <v>0</v>
      </c>
      <c r="S7" s="106">
        <f t="shared" si="0"/>
        <v>1105</v>
      </c>
      <c r="T7" s="106">
        <f t="shared" si="0"/>
        <v>0</v>
      </c>
      <c r="U7" s="106">
        <f t="shared" si="0"/>
        <v>0</v>
      </c>
      <c r="V7" s="106">
        <f>SUM(W7:AB7)</f>
        <v>431937</v>
      </c>
      <c r="W7" s="106">
        <f t="shared" ref="W7:AB7" si="1">SUM(W$8:W$207)</f>
        <v>403647</v>
      </c>
      <c r="X7" s="106">
        <f t="shared" si="1"/>
        <v>5383</v>
      </c>
      <c r="Y7" s="106">
        <f t="shared" si="1"/>
        <v>0</v>
      </c>
      <c r="Z7" s="106">
        <f t="shared" si="1"/>
        <v>13712</v>
      </c>
      <c r="AA7" s="106">
        <f t="shared" si="1"/>
        <v>0</v>
      </c>
      <c r="AB7" s="106">
        <f t="shared" si="1"/>
        <v>9195</v>
      </c>
      <c r="AC7" s="106">
        <f>SUM(AD7:AE7)</f>
        <v>28</v>
      </c>
      <c r="AD7" s="106">
        <f>SUM(AD$8:AD$207)</f>
        <v>28</v>
      </c>
      <c r="AE7" s="106">
        <f>SUM(AE$8:AE$207)</f>
        <v>0</v>
      </c>
      <c r="AF7" s="106">
        <f>SUM(AG7:AI7)</f>
        <v>3320</v>
      </c>
      <c r="AG7" s="106">
        <f>SUM(AG$8:AG$207)</f>
        <v>3320</v>
      </c>
      <c r="AH7" s="106">
        <f>SUM(AH$8:AH$207)</f>
        <v>0</v>
      </c>
      <c r="AI7" s="106">
        <f>SUM(AI$8:AI$207)</f>
        <v>0</v>
      </c>
      <c r="AJ7" s="106">
        <f>SUM(AK7:AS7)</f>
        <v>4282</v>
      </c>
      <c r="AK7" s="106">
        <f t="shared" ref="AK7:AS7" si="2">SUM(AK$8:AK$207)</f>
        <v>1023</v>
      </c>
      <c r="AL7" s="106">
        <f t="shared" si="2"/>
        <v>327</v>
      </c>
      <c r="AM7" s="106">
        <f t="shared" si="2"/>
        <v>2008</v>
      </c>
      <c r="AN7" s="106">
        <f t="shared" si="2"/>
        <v>252</v>
      </c>
      <c r="AO7" s="106">
        <f t="shared" si="2"/>
        <v>0</v>
      </c>
      <c r="AP7" s="106">
        <f t="shared" si="2"/>
        <v>320</v>
      </c>
      <c r="AQ7" s="106">
        <f t="shared" si="2"/>
        <v>0</v>
      </c>
      <c r="AR7" s="106">
        <f t="shared" si="2"/>
        <v>109</v>
      </c>
      <c r="AS7" s="106">
        <f t="shared" si="2"/>
        <v>243</v>
      </c>
      <c r="AT7" s="106">
        <f>SUM(AU7:AY7)</f>
        <v>511</v>
      </c>
      <c r="AU7" s="106">
        <f>SUM(AU$8:AU$207)</f>
        <v>388</v>
      </c>
      <c r="AV7" s="106">
        <f>SUM(AV$8:AV$207)</f>
        <v>0</v>
      </c>
      <c r="AW7" s="106">
        <f>SUM(AW$8:AW$207)</f>
        <v>123</v>
      </c>
      <c r="AX7" s="106">
        <f>SUM(AX$8:AX$207)</f>
        <v>0</v>
      </c>
      <c r="AY7" s="106">
        <f>SUM(AY$8:AY$207)</f>
        <v>0</v>
      </c>
      <c r="AZ7" s="106">
        <f>SUM(BA7:BC7)</f>
        <v>1352</v>
      </c>
      <c r="BA7" s="106">
        <f>SUM(BA$8:BA$207)</f>
        <v>1008</v>
      </c>
      <c r="BB7" s="106">
        <f>SUM(BB$8:BB$207)</f>
        <v>344</v>
      </c>
      <c r="BC7" s="106">
        <f>SUM(BC$8:BC$207)</f>
        <v>0</v>
      </c>
    </row>
    <row r="8" spans="1:55" s="103" customFormat="1" ht="13.5" customHeight="1">
      <c r="A8" s="113" t="s">
        <v>44</v>
      </c>
      <c r="B8" s="111" t="s">
        <v>260</v>
      </c>
      <c r="C8" s="99" t="s">
        <v>261</v>
      </c>
      <c r="D8" s="101">
        <f>SUM(E8,+H8,+K8)</f>
        <v>35510</v>
      </c>
      <c r="E8" s="101">
        <f>SUM(F8:G8)</f>
        <v>229</v>
      </c>
      <c r="F8" s="101">
        <v>37</v>
      </c>
      <c r="G8" s="101">
        <v>192</v>
      </c>
      <c r="H8" s="101">
        <f>SUM(I8:J8)</f>
        <v>0</v>
      </c>
      <c r="I8" s="101">
        <v>0</v>
      </c>
      <c r="J8" s="101">
        <v>0</v>
      </c>
      <c r="K8" s="101">
        <f>SUM(L8:M8)</f>
        <v>35281</v>
      </c>
      <c r="L8" s="101">
        <v>3543</v>
      </c>
      <c r="M8" s="101">
        <v>31738</v>
      </c>
      <c r="N8" s="101">
        <f>SUM(O8,+V8,+AC8)</f>
        <v>35510</v>
      </c>
      <c r="O8" s="101">
        <f>SUM(P8:U8)</f>
        <v>3580</v>
      </c>
      <c r="P8" s="101">
        <v>3580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31930</v>
      </c>
      <c r="W8" s="101">
        <v>31738</v>
      </c>
      <c r="X8" s="101">
        <v>0</v>
      </c>
      <c r="Y8" s="101">
        <v>0</v>
      </c>
      <c r="Z8" s="101">
        <v>152</v>
      </c>
      <c r="AA8" s="101">
        <v>0</v>
      </c>
      <c r="AB8" s="101">
        <v>40</v>
      </c>
      <c r="AC8" s="101">
        <f>SUM(AD8:AE8)</f>
        <v>0</v>
      </c>
      <c r="AD8" s="101">
        <v>0</v>
      </c>
      <c r="AE8" s="101">
        <v>0</v>
      </c>
      <c r="AF8" s="101">
        <f>SUM(AG8:AI8)</f>
        <v>388</v>
      </c>
      <c r="AG8" s="101">
        <v>388</v>
      </c>
      <c r="AH8" s="101">
        <v>0</v>
      </c>
      <c r="AI8" s="101">
        <v>0</v>
      </c>
      <c r="AJ8" s="101">
        <f>SUM(AK8:AS8)</f>
        <v>388</v>
      </c>
      <c r="AK8" s="101">
        <v>0</v>
      </c>
      <c r="AL8" s="101">
        <v>0</v>
      </c>
      <c r="AM8" s="101">
        <v>14</v>
      </c>
      <c r="AN8" s="101">
        <v>0</v>
      </c>
      <c r="AO8" s="101">
        <v>0</v>
      </c>
      <c r="AP8" s="101">
        <v>320</v>
      </c>
      <c r="AQ8" s="101">
        <v>0</v>
      </c>
      <c r="AR8" s="101">
        <v>0</v>
      </c>
      <c r="AS8" s="101">
        <v>54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536</v>
      </c>
      <c r="BA8" s="101">
        <v>536</v>
      </c>
      <c r="BB8" s="101">
        <v>0</v>
      </c>
      <c r="BC8" s="101">
        <v>0</v>
      </c>
    </row>
    <row r="9" spans="1:55" s="103" customFormat="1" ht="13.5" customHeight="1">
      <c r="A9" s="113" t="s">
        <v>44</v>
      </c>
      <c r="B9" s="111" t="s">
        <v>264</v>
      </c>
      <c r="C9" s="99" t="s">
        <v>265</v>
      </c>
      <c r="D9" s="101">
        <f>SUM(E9,+H9,+K9)</f>
        <v>54302</v>
      </c>
      <c r="E9" s="101">
        <f>SUM(F9:G9)</f>
        <v>0</v>
      </c>
      <c r="F9" s="101">
        <v>0</v>
      </c>
      <c r="G9" s="101">
        <v>0</v>
      </c>
      <c r="H9" s="101">
        <f>SUM(I9:J9)</f>
        <v>1289</v>
      </c>
      <c r="I9" s="101">
        <v>1289</v>
      </c>
      <c r="J9" s="101">
        <v>0</v>
      </c>
      <c r="K9" s="101">
        <f>SUM(L9:M9)</f>
        <v>53013</v>
      </c>
      <c r="L9" s="101">
        <v>1900</v>
      </c>
      <c r="M9" s="101">
        <v>51113</v>
      </c>
      <c r="N9" s="101">
        <f>SUM(O9,+V9,+AC9)</f>
        <v>54302</v>
      </c>
      <c r="O9" s="101">
        <f>SUM(P9:U9)</f>
        <v>3189</v>
      </c>
      <c r="P9" s="101">
        <v>3189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51113</v>
      </c>
      <c r="W9" s="101">
        <v>51113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134</v>
      </c>
      <c r="AG9" s="101">
        <v>134</v>
      </c>
      <c r="AH9" s="101">
        <v>0</v>
      </c>
      <c r="AI9" s="101">
        <v>0</v>
      </c>
      <c r="AJ9" s="101">
        <f>SUM(AK9:AS9)</f>
        <v>342</v>
      </c>
      <c r="AK9" s="101">
        <v>0</v>
      </c>
      <c r="AL9" s="101">
        <v>327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15</v>
      </c>
      <c r="AS9" s="101">
        <v>0</v>
      </c>
      <c r="AT9" s="101">
        <f>SUM(AU9:AY9)</f>
        <v>119</v>
      </c>
      <c r="AU9" s="101">
        <v>119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327</v>
      </c>
      <c r="BA9" s="101">
        <v>327</v>
      </c>
      <c r="BB9" s="101">
        <v>0</v>
      </c>
      <c r="BC9" s="101">
        <v>0</v>
      </c>
    </row>
    <row r="10" spans="1:55" s="103" customFormat="1" ht="13.5" customHeight="1">
      <c r="A10" s="113" t="s">
        <v>44</v>
      </c>
      <c r="B10" s="111" t="s">
        <v>266</v>
      </c>
      <c r="C10" s="99" t="s">
        <v>267</v>
      </c>
      <c r="D10" s="101">
        <f>SUM(E10,+H10,+K10)</f>
        <v>12177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12177</v>
      </c>
      <c r="L10" s="101">
        <v>4880</v>
      </c>
      <c r="M10" s="101">
        <v>7297</v>
      </c>
      <c r="N10" s="101">
        <f>SUM(O10,+V10,+AC10)</f>
        <v>12177</v>
      </c>
      <c r="O10" s="101">
        <f>SUM(P10:U10)</f>
        <v>4880</v>
      </c>
      <c r="P10" s="101">
        <v>4880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7297</v>
      </c>
      <c r="W10" s="101">
        <v>7120</v>
      </c>
      <c r="X10" s="101">
        <v>0</v>
      </c>
      <c r="Y10" s="101">
        <v>0</v>
      </c>
      <c r="Z10" s="101">
        <v>177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23</v>
      </c>
      <c r="AG10" s="101">
        <v>23</v>
      </c>
      <c r="AH10" s="101">
        <v>0</v>
      </c>
      <c r="AI10" s="101">
        <v>0</v>
      </c>
      <c r="AJ10" s="101">
        <f>SUM(AK10:AS10)</f>
        <v>160</v>
      </c>
      <c r="AK10" s="101">
        <v>160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23</v>
      </c>
      <c r="AU10" s="101">
        <v>23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44</v>
      </c>
      <c r="B11" s="111" t="s">
        <v>268</v>
      </c>
      <c r="C11" s="99" t="s">
        <v>269</v>
      </c>
      <c r="D11" s="101">
        <f>SUM(E11,+H11,+K11)</f>
        <v>61386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61386</v>
      </c>
      <c r="L11" s="101">
        <v>6115</v>
      </c>
      <c r="M11" s="101">
        <v>55271</v>
      </c>
      <c r="N11" s="101">
        <f>SUM(O11,+V11,+AC11)</f>
        <v>61386</v>
      </c>
      <c r="O11" s="101">
        <f>SUM(P11:U11)</f>
        <v>6115</v>
      </c>
      <c r="P11" s="101">
        <v>5010</v>
      </c>
      <c r="Q11" s="101">
        <v>0</v>
      </c>
      <c r="R11" s="101">
        <v>0</v>
      </c>
      <c r="S11" s="101">
        <v>1105</v>
      </c>
      <c r="T11" s="101">
        <v>0</v>
      </c>
      <c r="U11" s="101">
        <v>0</v>
      </c>
      <c r="V11" s="101">
        <f>SUM(W11:AB11)</f>
        <v>55271</v>
      </c>
      <c r="W11" s="101">
        <v>41888</v>
      </c>
      <c r="X11" s="101">
        <v>0</v>
      </c>
      <c r="Y11" s="101">
        <v>0</v>
      </c>
      <c r="Z11" s="101">
        <v>13383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182</v>
      </c>
      <c r="AG11" s="101">
        <v>182</v>
      </c>
      <c r="AH11" s="101">
        <v>0</v>
      </c>
      <c r="AI11" s="101">
        <v>0</v>
      </c>
      <c r="AJ11" s="101">
        <f>SUM(AK11:AS11)</f>
        <v>78</v>
      </c>
      <c r="AK11" s="101">
        <v>0</v>
      </c>
      <c r="AL11" s="101">
        <v>0</v>
      </c>
      <c r="AM11" s="101">
        <v>78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104</v>
      </c>
      <c r="AU11" s="101">
        <v>104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44</v>
      </c>
      <c r="B12" s="111" t="s">
        <v>270</v>
      </c>
      <c r="C12" s="99" t="s">
        <v>271</v>
      </c>
      <c r="D12" s="101">
        <f>SUM(E12,+H12,+K12)</f>
        <v>69142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69142</v>
      </c>
      <c r="L12" s="101">
        <v>4485</v>
      </c>
      <c r="M12" s="101">
        <v>64657</v>
      </c>
      <c r="N12" s="101">
        <f>SUM(O12,+V12,+AC12)</f>
        <v>69142</v>
      </c>
      <c r="O12" s="101">
        <f>SUM(P12:U12)</f>
        <v>4485</v>
      </c>
      <c r="P12" s="101">
        <v>4485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64657</v>
      </c>
      <c r="W12" s="101">
        <v>64657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90</v>
      </c>
      <c r="AG12" s="101">
        <v>90</v>
      </c>
      <c r="AH12" s="101">
        <v>0</v>
      </c>
      <c r="AI12" s="101">
        <v>0</v>
      </c>
      <c r="AJ12" s="101">
        <f>SUM(AK12:AS12)</f>
        <v>90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90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44</v>
      </c>
      <c r="B13" s="111" t="s">
        <v>272</v>
      </c>
      <c r="C13" s="99" t="s">
        <v>273</v>
      </c>
      <c r="D13" s="101">
        <f>SUM(E13,+H13,+K13)</f>
        <v>11836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11836</v>
      </c>
      <c r="L13" s="101">
        <v>1714</v>
      </c>
      <c r="M13" s="101">
        <v>10122</v>
      </c>
      <c r="N13" s="101">
        <f>SUM(O13,+V13,+AC13)</f>
        <v>11836</v>
      </c>
      <c r="O13" s="101">
        <f>SUM(P13:U13)</f>
        <v>1714</v>
      </c>
      <c r="P13" s="101">
        <v>1714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10122</v>
      </c>
      <c r="W13" s="101">
        <v>10122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22</v>
      </c>
      <c r="AG13" s="101">
        <v>22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22</v>
      </c>
      <c r="AU13" s="101">
        <v>22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44</v>
      </c>
      <c r="B14" s="111" t="s">
        <v>274</v>
      </c>
      <c r="C14" s="99" t="s">
        <v>275</v>
      </c>
      <c r="D14" s="101">
        <f>SUM(E14,+H14,+K14)</f>
        <v>14048</v>
      </c>
      <c r="E14" s="101">
        <f>SUM(F14:G14)</f>
        <v>0</v>
      </c>
      <c r="F14" s="101">
        <v>0</v>
      </c>
      <c r="G14" s="101">
        <v>0</v>
      </c>
      <c r="H14" s="101">
        <f>SUM(I14:J14)</f>
        <v>1096</v>
      </c>
      <c r="I14" s="101">
        <v>1096</v>
      </c>
      <c r="J14" s="101">
        <v>0</v>
      </c>
      <c r="K14" s="101">
        <f>SUM(L14:M14)</f>
        <v>12952</v>
      </c>
      <c r="L14" s="101">
        <v>0</v>
      </c>
      <c r="M14" s="101">
        <v>12952</v>
      </c>
      <c r="N14" s="101">
        <f>SUM(O14,+V14,+AC14)</f>
        <v>14048</v>
      </c>
      <c r="O14" s="101">
        <f>SUM(P14:U14)</f>
        <v>1096</v>
      </c>
      <c r="P14" s="101">
        <v>1096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12952</v>
      </c>
      <c r="W14" s="101">
        <v>12952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49</v>
      </c>
      <c r="AG14" s="101">
        <v>49</v>
      </c>
      <c r="AH14" s="101">
        <v>0</v>
      </c>
      <c r="AI14" s="101">
        <v>0</v>
      </c>
      <c r="AJ14" s="101">
        <f>SUM(AK14:AS14)</f>
        <v>49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49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44</v>
      </c>
      <c r="B15" s="111" t="s">
        <v>276</v>
      </c>
      <c r="C15" s="99" t="s">
        <v>277</v>
      </c>
      <c r="D15" s="101">
        <f>SUM(E15,+H15,+K15)</f>
        <v>29582</v>
      </c>
      <c r="E15" s="101">
        <f>SUM(F15:G15)</f>
        <v>0</v>
      </c>
      <c r="F15" s="101">
        <v>0</v>
      </c>
      <c r="G15" s="101">
        <v>0</v>
      </c>
      <c r="H15" s="101">
        <f>SUM(I15:J15)</f>
        <v>15071</v>
      </c>
      <c r="I15" s="101">
        <v>0</v>
      </c>
      <c r="J15" s="101">
        <v>15071</v>
      </c>
      <c r="K15" s="101">
        <f>SUM(L15:M15)</f>
        <v>14511</v>
      </c>
      <c r="L15" s="101">
        <v>1643</v>
      </c>
      <c r="M15" s="101">
        <v>12868</v>
      </c>
      <c r="N15" s="101">
        <f>SUM(O15,+V15,+AC15)</f>
        <v>29582</v>
      </c>
      <c r="O15" s="101">
        <f>SUM(P15:U15)</f>
        <v>1643</v>
      </c>
      <c r="P15" s="101">
        <v>1643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27939</v>
      </c>
      <c r="W15" s="101">
        <v>13401</v>
      </c>
      <c r="X15" s="101">
        <v>5383</v>
      </c>
      <c r="Y15" s="101">
        <v>0</v>
      </c>
      <c r="Z15" s="101">
        <v>0</v>
      </c>
      <c r="AA15" s="101">
        <v>0</v>
      </c>
      <c r="AB15" s="101">
        <v>9155</v>
      </c>
      <c r="AC15" s="101">
        <f>SUM(AD15:AE15)</f>
        <v>0</v>
      </c>
      <c r="AD15" s="101">
        <v>0</v>
      </c>
      <c r="AE15" s="101">
        <v>0</v>
      </c>
      <c r="AF15" s="101">
        <f>SUM(AG15:AI15)</f>
        <v>23</v>
      </c>
      <c r="AG15" s="101">
        <v>23</v>
      </c>
      <c r="AH15" s="101">
        <v>0</v>
      </c>
      <c r="AI15" s="101">
        <v>0</v>
      </c>
      <c r="AJ15" s="101">
        <f>SUM(AK15:AS15)</f>
        <v>23</v>
      </c>
      <c r="AK15" s="101">
        <v>0</v>
      </c>
      <c r="AL15" s="101">
        <v>0</v>
      </c>
      <c r="AM15" s="101">
        <v>23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344</v>
      </c>
      <c r="BA15" s="101">
        <v>0</v>
      </c>
      <c r="BB15" s="101">
        <v>344</v>
      </c>
      <c r="BC15" s="101">
        <v>0</v>
      </c>
    </row>
    <row r="16" spans="1:55" s="103" customFormat="1" ht="13.5" customHeight="1">
      <c r="A16" s="113" t="s">
        <v>44</v>
      </c>
      <c r="B16" s="111" t="s">
        <v>278</v>
      </c>
      <c r="C16" s="99" t="s">
        <v>279</v>
      </c>
      <c r="D16" s="101">
        <f>SUM(E16,+H16,+K16)</f>
        <v>22368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22368</v>
      </c>
      <c r="L16" s="101">
        <v>2672</v>
      </c>
      <c r="M16" s="101">
        <v>19696</v>
      </c>
      <c r="N16" s="101">
        <f>SUM(O16,+V16,+AC16)</f>
        <v>22368</v>
      </c>
      <c r="O16" s="101">
        <f>SUM(P16:U16)</f>
        <v>2672</v>
      </c>
      <c r="P16" s="101">
        <v>2672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19696</v>
      </c>
      <c r="W16" s="101">
        <v>19696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58</v>
      </c>
      <c r="AG16" s="101">
        <v>58</v>
      </c>
      <c r="AH16" s="101">
        <v>0</v>
      </c>
      <c r="AI16" s="101">
        <v>0</v>
      </c>
      <c r="AJ16" s="101">
        <f>SUM(AK16:AS16)</f>
        <v>58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58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44</v>
      </c>
      <c r="B17" s="111" t="s">
        <v>280</v>
      </c>
      <c r="C17" s="99" t="s">
        <v>281</v>
      </c>
      <c r="D17" s="101">
        <f>SUM(E17,+H17,+K17)</f>
        <v>21151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21151</v>
      </c>
      <c r="L17" s="101">
        <v>1656</v>
      </c>
      <c r="M17" s="101">
        <v>19495</v>
      </c>
      <c r="N17" s="101">
        <f>SUM(O17,+V17,+AC17)</f>
        <v>21156</v>
      </c>
      <c r="O17" s="101">
        <f>SUM(P17:U17)</f>
        <v>1656</v>
      </c>
      <c r="P17" s="101">
        <v>1656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19495</v>
      </c>
      <c r="W17" s="101">
        <v>19495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5</v>
      </c>
      <c r="AD17" s="101">
        <v>5</v>
      </c>
      <c r="AE17" s="101">
        <v>0</v>
      </c>
      <c r="AF17" s="101">
        <f>SUM(AG17:AI17)</f>
        <v>28</v>
      </c>
      <c r="AG17" s="101">
        <v>28</v>
      </c>
      <c r="AH17" s="101">
        <v>0</v>
      </c>
      <c r="AI17" s="101">
        <v>0</v>
      </c>
      <c r="AJ17" s="101">
        <f>SUM(AK17:AS17)</f>
        <v>856</v>
      </c>
      <c r="AK17" s="101">
        <v>856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28</v>
      </c>
      <c r="AU17" s="101">
        <v>28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44</v>
      </c>
      <c r="B18" s="111" t="s">
        <v>282</v>
      </c>
      <c r="C18" s="99" t="s">
        <v>283</v>
      </c>
      <c r="D18" s="101">
        <f>SUM(E18,+H18,+K18)</f>
        <v>29170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29170</v>
      </c>
      <c r="L18" s="101">
        <v>2652</v>
      </c>
      <c r="M18" s="101">
        <v>26518</v>
      </c>
      <c r="N18" s="101">
        <f>SUM(O18,+V18,+AC18)</f>
        <v>29170</v>
      </c>
      <c r="O18" s="101">
        <f>SUM(P18:U18)</f>
        <v>2652</v>
      </c>
      <c r="P18" s="101">
        <v>2652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26518</v>
      </c>
      <c r="W18" s="101">
        <v>26518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1412</v>
      </c>
      <c r="AG18" s="101">
        <v>1412</v>
      </c>
      <c r="AH18" s="101">
        <v>0</v>
      </c>
      <c r="AI18" s="101">
        <v>0</v>
      </c>
      <c r="AJ18" s="101">
        <f>SUM(AK18:AS18)</f>
        <v>1412</v>
      </c>
      <c r="AK18" s="101">
        <v>0</v>
      </c>
      <c r="AL18" s="101">
        <v>0</v>
      </c>
      <c r="AM18" s="101">
        <v>1412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123</v>
      </c>
      <c r="AU18" s="101">
        <v>0</v>
      </c>
      <c r="AV18" s="101">
        <v>0</v>
      </c>
      <c r="AW18" s="101">
        <v>123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44</v>
      </c>
      <c r="B19" s="111" t="s">
        <v>284</v>
      </c>
      <c r="C19" s="99" t="s">
        <v>285</v>
      </c>
      <c r="D19" s="101">
        <f>SUM(E19,+H19,+K19)</f>
        <v>21598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21598</v>
      </c>
      <c r="L19" s="101">
        <v>6039</v>
      </c>
      <c r="M19" s="101">
        <v>15559</v>
      </c>
      <c r="N19" s="101">
        <f>SUM(O19,+V19,+AC19)</f>
        <v>21598</v>
      </c>
      <c r="O19" s="101">
        <f>SUM(P19:U19)</f>
        <v>6039</v>
      </c>
      <c r="P19" s="101">
        <v>6039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15559</v>
      </c>
      <c r="W19" s="101">
        <v>15559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0</v>
      </c>
      <c r="AG19" s="101">
        <v>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44</v>
      </c>
      <c r="B20" s="111" t="s">
        <v>286</v>
      </c>
      <c r="C20" s="99" t="s">
        <v>287</v>
      </c>
      <c r="D20" s="101">
        <f>SUM(E20,+H20,+K20)</f>
        <v>2489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2489</v>
      </c>
      <c r="L20" s="101">
        <v>180</v>
      </c>
      <c r="M20" s="101">
        <v>2309</v>
      </c>
      <c r="N20" s="101">
        <f>SUM(O20,+V20,+AC20)</f>
        <v>2489</v>
      </c>
      <c r="O20" s="101">
        <f>SUM(P20:U20)</f>
        <v>180</v>
      </c>
      <c r="P20" s="101">
        <v>180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2309</v>
      </c>
      <c r="W20" s="101">
        <v>2309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4</v>
      </c>
      <c r="AG20" s="101">
        <v>4</v>
      </c>
      <c r="AH20" s="101">
        <v>0</v>
      </c>
      <c r="AI20" s="101">
        <v>0</v>
      </c>
      <c r="AJ20" s="101">
        <f>SUM(AK20:AS20)</f>
        <v>4</v>
      </c>
      <c r="AK20" s="101">
        <v>0</v>
      </c>
      <c r="AL20" s="101">
        <v>0</v>
      </c>
      <c r="AM20" s="101">
        <v>4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44</v>
      </c>
      <c r="B21" s="111" t="s">
        <v>288</v>
      </c>
      <c r="C21" s="99" t="s">
        <v>289</v>
      </c>
      <c r="D21" s="101">
        <f>SUM(E21,+H21,+K21)</f>
        <v>4535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4535</v>
      </c>
      <c r="L21" s="101">
        <v>228</v>
      </c>
      <c r="M21" s="101">
        <v>4307</v>
      </c>
      <c r="N21" s="101">
        <f>SUM(O21,+V21,+AC21)</f>
        <v>4535</v>
      </c>
      <c r="O21" s="101">
        <f>SUM(P21:U21)</f>
        <v>228</v>
      </c>
      <c r="P21" s="101">
        <v>228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4307</v>
      </c>
      <c r="W21" s="101">
        <v>4307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7</v>
      </c>
      <c r="AG21" s="101">
        <v>7</v>
      </c>
      <c r="AH21" s="101">
        <v>0</v>
      </c>
      <c r="AI21" s="101">
        <v>0</v>
      </c>
      <c r="AJ21" s="101">
        <f>SUM(AK21:AS21)</f>
        <v>7</v>
      </c>
      <c r="AK21" s="101">
        <v>0</v>
      </c>
      <c r="AL21" s="101">
        <v>0</v>
      </c>
      <c r="AM21" s="101">
        <v>7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44</v>
      </c>
      <c r="B22" s="111" t="s">
        <v>290</v>
      </c>
      <c r="C22" s="99" t="s">
        <v>291</v>
      </c>
      <c r="D22" s="101">
        <f>SUM(E22,+H22,+K22)</f>
        <v>673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673</v>
      </c>
      <c r="L22" s="101">
        <v>56</v>
      </c>
      <c r="M22" s="101">
        <v>617</v>
      </c>
      <c r="N22" s="101">
        <f>SUM(O22,+V22,+AC22)</f>
        <v>673</v>
      </c>
      <c r="O22" s="101">
        <f>SUM(P22:U22)</f>
        <v>56</v>
      </c>
      <c r="P22" s="101">
        <v>56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617</v>
      </c>
      <c r="W22" s="101">
        <v>617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44</v>
      </c>
      <c r="B23" s="111" t="s">
        <v>292</v>
      </c>
      <c r="C23" s="99" t="s">
        <v>293</v>
      </c>
      <c r="D23" s="101">
        <f>SUM(E23,+H23,+K23)</f>
        <v>1355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1355</v>
      </c>
      <c r="L23" s="101">
        <v>309</v>
      </c>
      <c r="M23" s="101">
        <v>1046</v>
      </c>
      <c r="N23" s="101">
        <f>SUM(O23,+V23,+AC23)</f>
        <v>1355</v>
      </c>
      <c r="O23" s="101">
        <f>SUM(P23:U23)</f>
        <v>309</v>
      </c>
      <c r="P23" s="101">
        <v>309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1046</v>
      </c>
      <c r="W23" s="101">
        <v>1046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4</v>
      </c>
      <c r="AG23" s="101">
        <v>4</v>
      </c>
      <c r="AH23" s="101">
        <v>0</v>
      </c>
      <c r="AI23" s="101">
        <v>0</v>
      </c>
      <c r="AJ23" s="101">
        <f>SUM(AK23:AS23)</f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4</v>
      </c>
      <c r="AU23" s="101">
        <v>4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76</v>
      </c>
      <c r="BA23" s="101">
        <v>76</v>
      </c>
      <c r="BB23" s="101">
        <v>0</v>
      </c>
      <c r="BC23" s="101">
        <v>0</v>
      </c>
    </row>
    <row r="24" spans="1:55" s="103" customFormat="1" ht="13.5" customHeight="1">
      <c r="A24" s="113" t="s">
        <v>44</v>
      </c>
      <c r="B24" s="111" t="s">
        <v>294</v>
      </c>
      <c r="C24" s="99" t="s">
        <v>295</v>
      </c>
      <c r="D24" s="101">
        <f>SUM(E24,+H24,+K24)</f>
        <v>6436</v>
      </c>
      <c r="E24" s="101">
        <f>SUM(F24:G24)</f>
        <v>6436</v>
      </c>
      <c r="F24" s="101">
        <v>886</v>
      </c>
      <c r="G24" s="101">
        <v>5550</v>
      </c>
      <c r="H24" s="101">
        <f>SUM(I24:J24)</f>
        <v>0</v>
      </c>
      <c r="I24" s="101">
        <v>0</v>
      </c>
      <c r="J24" s="101">
        <v>0</v>
      </c>
      <c r="K24" s="101">
        <f>SUM(L24:M24)</f>
        <v>0</v>
      </c>
      <c r="L24" s="101">
        <v>0</v>
      </c>
      <c r="M24" s="101">
        <v>0</v>
      </c>
      <c r="N24" s="101">
        <f>SUM(O24,+V24,+AC24)</f>
        <v>6459</v>
      </c>
      <c r="O24" s="101">
        <f>SUM(P24:U24)</f>
        <v>886</v>
      </c>
      <c r="P24" s="101">
        <v>886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5550</v>
      </c>
      <c r="W24" s="101">
        <v>5550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23</v>
      </c>
      <c r="AD24" s="101">
        <v>23</v>
      </c>
      <c r="AE24" s="101">
        <v>0</v>
      </c>
      <c r="AF24" s="101">
        <f>SUM(AG24:AI24)</f>
        <v>9</v>
      </c>
      <c r="AG24" s="101">
        <v>9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9</v>
      </c>
      <c r="AU24" s="101">
        <v>9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44</v>
      </c>
      <c r="B25" s="111" t="s">
        <v>296</v>
      </c>
      <c r="C25" s="99" t="s">
        <v>297</v>
      </c>
      <c r="D25" s="101">
        <f>SUM(E25,+H25,+K25)</f>
        <v>1653</v>
      </c>
      <c r="E25" s="101">
        <f>SUM(F25:G25)</f>
        <v>1653</v>
      </c>
      <c r="F25" s="101">
        <v>348</v>
      </c>
      <c r="G25" s="101">
        <v>1305</v>
      </c>
      <c r="H25" s="101">
        <f>SUM(I25:J25)</f>
        <v>0</v>
      </c>
      <c r="I25" s="101">
        <v>0</v>
      </c>
      <c r="J25" s="101">
        <v>0</v>
      </c>
      <c r="K25" s="101">
        <f>SUM(L25:M25)</f>
        <v>0</v>
      </c>
      <c r="L25" s="101">
        <v>0</v>
      </c>
      <c r="M25" s="101">
        <v>0</v>
      </c>
      <c r="N25" s="101">
        <f>SUM(O25,+V25,+AC25)</f>
        <v>1653</v>
      </c>
      <c r="O25" s="101">
        <f>SUM(P25:U25)</f>
        <v>348</v>
      </c>
      <c r="P25" s="101">
        <v>348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1305</v>
      </c>
      <c r="W25" s="101">
        <v>1305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2</v>
      </c>
      <c r="AG25" s="101">
        <v>2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2</v>
      </c>
      <c r="AU25" s="101">
        <v>2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44</v>
      </c>
      <c r="B26" s="111" t="s">
        <v>298</v>
      </c>
      <c r="C26" s="99" t="s">
        <v>299</v>
      </c>
      <c r="D26" s="101">
        <f>SUM(E26,+H26,+K26)</f>
        <v>2146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2146</v>
      </c>
      <c r="L26" s="101">
        <v>377</v>
      </c>
      <c r="M26" s="101">
        <v>1769</v>
      </c>
      <c r="N26" s="101">
        <f>SUM(O26,+V26,+AC26)</f>
        <v>2146</v>
      </c>
      <c r="O26" s="101">
        <f>SUM(P26:U26)</f>
        <v>377</v>
      </c>
      <c r="P26" s="101">
        <v>377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1769</v>
      </c>
      <c r="W26" s="101">
        <v>1769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5</v>
      </c>
      <c r="AG26" s="101">
        <v>5</v>
      </c>
      <c r="AH26" s="101">
        <v>0</v>
      </c>
      <c r="AI26" s="101">
        <v>0</v>
      </c>
      <c r="AJ26" s="101">
        <f>SUM(AK26:AS26)</f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5</v>
      </c>
      <c r="AU26" s="101">
        <v>5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44</v>
      </c>
      <c r="B27" s="111" t="s">
        <v>300</v>
      </c>
      <c r="C27" s="99" t="s">
        <v>301</v>
      </c>
      <c r="D27" s="101">
        <f>SUM(E27,+H27,+K27)</f>
        <v>3306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3306</v>
      </c>
      <c r="L27" s="101">
        <v>496</v>
      </c>
      <c r="M27" s="101">
        <v>2810</v>
      </c>
      <c r="N27" s="101">
        <f>SUM(O27,+V27,+AC27)</f>
        <v>3306</v>
      </c>
      <c r="O27" s="101">
        <f>SUM(P27:U27)</f>
        <v>496</v>
      </c>
      <c r="P27" s="101">
        <v>496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2810</v>
      </c>
      <c r="W27" s="101">
        <v>2810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118</v>
      </c>
      <c r="AG27" s="101">
        <v>118</v>
      </c>
      <c r="AH27" s="101">
        <v>0</v>
      </c>
      <c r="AI27" s="101">
        <v>0</v>
      </c>
      <c r="AJ27" s="101">
        <f>SUM(AK27:AS27)</f>
        <v>118</v>
      </c>
      <c r="AK27" s="101">
        <v>0</v>
      </c>
      <c r="AL27" s="101">
        <v>0</v>
      </c>
      <c r="AM27" s="101">
        <v>118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44</v>
      </c>
      <c r="B28" s="111" t="s">
        <v>302</v>
      </c>
      <c r="C28" s="99" t="s">
        <v>303</v>
      </c>
      <c r="D28" s="101">
        <f>SUM(E28,+H28,+K28)</f>
        <v>2756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2756</v>
      </c>
      <c r="L28" s="101">
        <v>314</v>
      </c>
      <c r="M28" s="101">
        <v>2442</v>
      </c>
      <c r="N28" s="101">
        <f>SUM(O28,+V28,+AC28)</f>
        <v>2756</v>
      </c>
      <c r="O28" s="101">
        <f>SUM(P28:U28)</f>
        <v>314</v>
      </c>
      <c r="P28" s="101">
        <v>314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2442</v>
      </c>
      <c r="W28" s="101">
        <v>2442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4</v>
      </c>
      <c r="AG28" s="101">
        <v>4</v>
      </c>
      <c r="AH28" s="101">
        <v>0</v>
      </c>
      <c r="AI28" s="101">
        <v>0</v>
      </c>
      <c r="AJ28" s="101">
        <f>SUM(AK28:AS28)</f>
        <v>4</v>
      </c>
      <c r="AK28" s="101">
        <v>0</v>
      </c>
      <c r="AL28" s="101">
        <v>0</v>
      </c>
      <c r="AM28" s="101">
        <v>1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3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19</v>
      </c>
      <c r="BA28" s="101">
        <v>19</v>
      </c>
      <c r="BB28" s="101">
        <v>0</v>
      </c>
      <c r="BC28" s="101">
        <v>0</v>
      </c>
    </row>
    <row r="29" spans="1:55" s="103" customFormat="1" ht="13.5" customHeight="1">
      <c r="A29" s="113" t="s">
        <v>44</v>
      </c>
      <c r="B29" s="111" t="s">
        <v>304</v>
      </c>
      <c r="C29" s="99" t="s">
        <v>305</v>
      </c>
      <c r="D29" s="101">
        <f>SUM(E29,+H29,+K29)</f>
        <v>5588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5588</v>
      </c>
      <c r="L29" s="101">
        <v>661</v>
      </c>
      <c r="M29" s="101">
        <v>4927</v>
      </c>
      <c r="N29" s="101">
        <f>SUM(O29,+V29,+AC29)</f>
        <v>5588</v>
      </c>
      <c r="O29" s="101">
        <f>SUM(P29:U29)</f>
        <v>661</v>
      </c>
      <c r="P29" s="101">
        <v>661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4927</v>
      </c>
      <c r="W29" s="101">
        <v>4927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8</v>
      </c>
      <c r="AG29" s="101">
        <v>8</v>
      </c>
      <c r="AH29" s="101">
        <v>0</v>
      </c>
      <c r="AI29" s="101">
        <v>0</v>
      </c>
      <c r="AJ29" s="101">
        <f>SUM(AK29:AS29)</f>
        <v>8</v>
      </c>
      <c r="AK29" s="101">
        <v>0</v>
      </c>
      <c r="AL29" s="101">
        <v>0</v>
      </c>
      <c r="AM29" s="101">
        <v>1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7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39</v>
      </c>
      <c r="BA29" s="101">
        <v>39</v>
      </c>
      <c r="BB29" s="101">
        <v>0</v>
      </c>
      <c r="BC29" s="101">
        <v>0</v>
      </c>
    </row>
    <row r="30" spans="1:55" s="103" customFormat="1" ht="13.5" customHeight="1">
      <c r="A30" s="113" t="s">
        <v>44</v>
      </c>
      <c r="B30" s="111" t="s">
        <v>306</v>
      </c>
      <c r="C30" s="99" t="s">
        <v>307</v>
      </c>
      <c r="D30" s="101">
        <f>SUM(E30,+H30,+K30)</f>
        <v>1635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1635</v>
      </c>
      <c r="L30" s="101">
        <v>120</v>
      </c>
      <c r="M30" s="101">
        <v>1515</v>
      </c>
      <c r="N30" s="101">
        <f>SUM(O30,+V30,+AC30)</f>
        <v>1635</v>
      </c>
      <c r="O30" s="101">
        <f>SUM(P30:U30)</f>
        <v>120</v>
      </c>
      <c r="P30" s="101">
        <v>120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1515</v>
      </c>
      <c r="W30" s="101">
        <v>1515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3</v>
      </c>
      <c r="AG30" s="101">
        <v>3</v>
      </c>
      <c r="AH30" s="101">
        <v>0</v>
      </c>
      <c r="AI30" s="101">
        <v>0</v>
      </c>
      <c r="AJ30" s="101">
        <f>SUM(AK30:AS30)</f>
        <v>3</v>
      </c>
      <c r="AK30" s="101">
        <v>0</v>
      </c>
      <c r="AL30" s="101">
        <v>0</v>
      </c>
      <c r="AM30" s="101">
        <v>1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2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11</v>
      </c>
      <c r="BA30" s="101">
        <v>11</v>
      </c>
      <c r="BB30" s="101">
        <v>0</v>
      </c>
      <c r="BC30" s="101">
        <v>0</v>
      </c>
    </row>
    <row r="31" spans="1:55" s="103" customFormat="1" ht="13.5" customHeight="1">
      <c r="A31" s="113" t="s">
        <v>44</v>
      </c>
      <c r="B31" s="111" t="s">
        <v>308</v>
      </c>
      <c r="C31" s="99" t="s">
        <v>309</v>
      </c>
      <c r="D31" s="101">
        <f>SUM(E31,+H31,+K31)</f>
        <v>1950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1950</v>
      </c>
      <c r="L31" s="101">
        <v>137</v>
      </c>
      <c r="M31" s="101">
        <v>1813</v>
      </c>
      <c r="N31" s="101">
        <f>SUM(O31,+V31,+AC31)</f>
        <v>1950</v>
      </c>
      <c r="O31" s="101">
        <f>SUM(P31:U31)</f>
        <v>137</v>
      </c>
      <c r="P31" s="101">
        <v>137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1813</v>
      </c>
      <c r="W31" s="101">
        <v>1813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69</v>
      </c>
      <c r="AG31" s="101">
        <v>69</v>
      </c>
      <c r="AH31" s="101">
        <v>0</v>
      </c>
      <c r="AI31" s="101">
        <v>0</v>
      </c>
      <c r="AJ31" s="101">
        <f>SUM(AK31:AS31)</f>
        <v>69</v>
      </c>
      <c r="AK31" s="101">
        <v>0</v>
      </c>
      <c r="AL31" s="101">
        <v>0</v>
      </c>
      <c r="AM31" s="101">
        <v>69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44</v>
      </c>
      <c r="B32" s="111" t="s">
        <v>310</v>
      </c>
      <c r="C32" s="99" t="s">
        <v>311</v>
      </c>
      <c r="D32" s="101">
        <f>SUM(E32,+H32,+K32)</f>
        <v>7547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7547</v>
      </c>
      <c r="L32" s="101">
        <v>1191</v>
      </c>
      <c r="M32" s="101">
        <v>6356</v>
      </c>
      <c r="N32" s="101">
        <f>SUM(O32,+V32,+AC32)</f>
        <v>7547</v>
      </c>
      <c r="O32" s="101">
        <f>SUM(P32:U32)</f>
        <v>1191</v>
      </c>
      <c r="P32" s="101">
        <v>1191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6356</v>
      </c>
      <c r="W32" s="101">
        <v>6356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269</v>
      </c>
      <c r="AG32" s="101">
        <v>269</v>
      </c>
      <c r="AH32" s="101">
        <v>0</v>
      </c>
      <c r="AI32" s="101">
        <v>0</v>
      </c>
      <c r="AJ32" s="101">
        <f>SUM(AK32:AS32)</f>
        <v>269</v>
      </c>
      <c r="AK32" s="101">
        <v>0</v>
      </c>
      <c r="AL32" s="101">
        <v>0</v>
      </c>
      <c r="AM32" s="101">
        <v>269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44</v>
      </c>
      <c r="B33" s="111" t="s">
        <v>312</v>
      </c>
      <c r="C33" s="99" t="s">
        <v>313</v>
      </c>
      <c r="D33" s="101">
        <f>SUM(E33,+H33,+K33)</f>
        <v>3290</v>
      </c>
      <c r="E33" s="101">
        <f>SUM(F33:G33)</f>
        <v>0</v>
      </c>
      <c r="F33" s="101">
        <v>0</v>
      </c>
      <c r="G33" s="101">
        <v>0</v>
      </c>
      <c r="H33" s="101">
        <f>SUM(I33:J33)</f>
        <v>3290</v>
      </c>
      <c r="I33" s="101">
        <v>481</v>
      </c>
      <c r="J33" s="101">
        <v>2809</v>
      </c>
      <c r="K33" s="101">
        <f>SUM(L33:M33)</f>
        <v>0</v>
      </c>
      <c r="L33" s="101">
        <v>0</v>
      </c>
      <c r="M33" s="101">
        <v>0</v>
      </c>
      <c r="N33" s="101">
        <f>SUM(O33,+V33,+AC33)</f>
        <v>3290</v>
      </c>
      <c r="O33" s="101">
        <f>SUM(P33:U33)</f>
        <v>481</v>
      </c>
      <c r="P33" s="101">
        <v>481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2809</v>
      </c>
      <c r="W33" s="101">
        <v>2809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7</v>
      </c>
      <c r="AG33" s="101">
        <v>7</v>
      </c>
      <c r="AH33" s="101">
        <v>0</v>
      </c>
      <c r="AI33" s="101">
        <v>0</v>
      </c>
      <c r="AJ33" s="101">
        <f>SUM(AK33:AS33)</f>
        <v>7</v>
      </c>
      <c r="AK33" s="101">
        <v>7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7</v>
      </c>
      <c r="AU33" s="101">
        <v>7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44</v>
      </c>
      <c r="B34" s="111" t="s">
        <v>314</v>
      </c>
      <c r="C34" s="99" t="s">
        <v>315</v>
      </c>
      <c r="D34" s="101">
        <f>SUM(E34,+H34,+K34)</f>
        <v>637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637</v>
      </c>
      <c r="L34" s="101">
        <v>147</v>
      </c>
      <c r="M34" s="101">
        <v>490</v>
      </c>
      <c r="N34" s="101">
        <f>SUM(O34,+V34,+AC34)</f>
        <v>637</v>
      </c>
      <c r="O34" s="101">
        <f>SUM(P34:U34)</f>
        <v>147</v>
      </c>
      <c r="P34" s="101">
        <v>147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490</v>
      </c>
      <c r="W34" s="101">
        <v>490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1</v>
      </c>
      <c r="AG34" s="101">
        <v>1</v>
      </c>
      <c r="AH34" s="101">
        <v>0</v>
      </c>
      <c r="AI34" s="101">
        <v>0</v>
      </c>
      <c r="AJ34" s="101">
        <f>SUM(AK34:AS34)</f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1</v>
      </c>
      <c r="AU34" s="101">
        <v>1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44</v>
      </c>
      <c r="B35" s="111" t="s">
        <v>316</v>
      </c>
      <c r="C35" s="99" t="s">
        <v>317</v>
      </c>
      <c r="D35" s="101">
        <f>SUM(E35,+H35,+K35)</f>
        <v>1336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1336</v>
      </c>
      <c r="L35" s="101">
        <v>313</v>
      </c>
      <c r="M35" s="101">
        <v>1023</v>
      </c>
      <c r="N35" s="101">
        <f>SUM(O35,+V35,+AC35)</f>
        <v>1336</v>
      </c>
      <c r="O35" s="101">
        <f>SUM(P35:U35)</f>
        <v>313</v>
      </c>
      <c r="P35" s="101">
        <v>313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1023</v>
      </c>
      <c r="W35" s="101">
        <v>1023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3</v>
      </c>
      <c r="AG35" s="101">
        <v>3</v>
      </c>
      <c r="AH35" s="101">
        <v>0</v>
      </c>
      <c r="AI35" s="101">
        <v>0</v>
      </c>
      <c r="AJ35" s="101">
        <f>SUM(AK35:AS35)</f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3</v>
      </c>
      <c r="AU35" s="101">
        <v>3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44</v>
      </c>
      <c r="B36" s="111" t="s">
        <v>318</v>
      </c>
      <c r="C36" s="99" t="s">
        <v>319</v>
      </c>
      <c r="D36" s="101">
        <f>SUM(E36,+H36,+K36)</f>
        <v>5574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5574</v>
      </c>
      <c r="L36" s="101">
        <v>706</v>
      </c>
      <c r="M36" s="101">
        <v>4868</v>
      </c>
      <c r="N36" s="101">
        <f>SUM(O36,+V36,+AC36)</f>
        <v>5574</v>
      </c>
      <c r="O36" s="101">
        <f>SUM(P36:U36)</f>
        <v>706</v>
      </c>
      <c r="P36" s="101">
        <v>706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4868</v>
      </c>
      <c r="W36" s="101">
        <v>4868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264</v>
      </c>
      <c r="AG36" s="101">
        <v>264</v>
      </c>
      <c r="AH36" s="101">
        <v>0</v>
      </c>
      <c r="AI36" s="101">
        <v>0</v>
      </c>
      <c r="AJ36" s="101">
        <f>SUM(AK36:AS36)</f>
        <v>264</v>
      </c>
      <c r="AK36" s="101">
        <v>0</v>
      </c>
      <c r="AL36" s="101">
        <v>0</v>
      </c>
      <c r="AM36" s="101">
        <v>11</v>
      </c>
      <c r="AN36" s="101">
        <v>252</v>
      </c>
      <c r="AO36" s="101">
        <v>0</v>
      </c>
      <c r="AP36" s="101">
        <v>0</v>
      </c>
      <c r="AQ36" s="101">
        <v>0</v>
      </c>
      <c r="AR36" s="101">
        <v>1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44</v>
      </c>
      <c r="B37" s="111" t="s">
        <v>320</v>
      </c>
      <c r="C37" s="99" t="s">
        <v>321</v>
      </c>
      <c r="D37" s="101">
        <f>SUM(E37,+H37,+K37)</f>
        <v>4093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4093</v>
      </c>
      <c r="L37" s="101">
        <v>338</v>
      </c>
      <c r="M37" s="101">
        <v>3755</v>
      </c>
      <c r="N37" s="101">
        <f>SUM(O37,+V37,+AC37)</f>
        <v>4093</v>
      </c>
      <c r="O37" s="101">
        <f>SUM(P37:U37)</f>
        <v>338</v>
      </c>
      <c r="P37" s="101">
        <v>338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3755</v>
      </c>
      <c r="W37" s="101">
        <v>3755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0</v>
      </c>
      <c r="AG37" s="101">
        <v>0</v>
      </c>
      <c r="AH37" s="101">
        <v>0</v>
      </c>
      <c r="AI37" s="101">
        <v>0</v>
      </c>
      <c r="AJ37" s="101">
        <f>SUM(AK37:AS37)</f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44</v>
      </c>
      <c r="B38" s="111" t="s">
        <v>322</v>
      </c>
      <c r="C38" s="99" t="s">
        <v>323</v>
      </c>
      <c r="D38" s="101">
        <f>SUM(E38,+H38,+K38)</f>
        <v>4321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4321</v>
      </c>
      <c r="L38" s="101">
        <v>330</v>
      </c>
      <c r="M38" s="101">
        <v>3991</v>
      </c>
      <c r="N38" s="101">
        <f>SUM(O38,+V38,+AC38)</f>
        <v>4321</v>
      </c>
      <c r="O38" s="101">
        <f>SUM(P38:U38)</f>
        <v>330</v>
      </c>
      <c r="P38" s="101">
        <v>330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3991</v>
      </c>
      <c r="W38" s="101">
        <v>3991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15</v>
      </c>
      <c r="AG38" s="101">
        <v>15</v>
      </c>
      <c r="AH38" s="101">
        <v>0</v>
      </c>
      <c r="AI38" s="101">
        <v>0</v>
      </c>
      <c r="AJ38" s="101">
        <f>SUM(AK38:AS38)</f>
        <v>15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15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44</v>
      </c>
      <c r="B39" s="111" t="s">
        <v>324</v>
      </c>
      <c r="C39" s="99" t="s">
        <v>325</v>
      </c>
      <c r="D39" s="101">
        <f>SUM(E39,+H39,+K39)</f>
        <v>2457</v>
      </c>
      <c r="E39" s="101">
        <f>SUM(F39:G39)</f>
        <v>0</v>
      </c>
      <c r="F39" s="101">
        <v>0</v>
      </c>
      <c r="G39" s="101">
        <v>0</v>
      </c>
      <c r="H39" s="101">
        <f>SUM(I39:J39)</f>
        <v>162</v>
      </c>
      <c r="I39" s="101">
        <v>162</v>
      </c>
      <c r="J39" s="101">
        <v>0</v>
      </c>
      <c r="K39" s="101">
        <f>SUM(L39:M39)</f>
        <v>2295</v>
      </c>
      <c r="L39" s="101">
        <v>0</v>
      </c>
      <c r="M39" s="101">
        <v>2295</v>
      </c>
      <c r="N39" s="101">
        <f>SUM(O39,+V39,+AC39)</f>
        <v>2457</v>
      </c>
      <c r="O39" s="101">
        <f>SUM(P39:U39)</f>
        <v>162</v>
      </c>
      <c r="P39" s="101">
        <v>162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2295</v>
      </c>
      <c r="W39" s="101">
        <v>2295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9</v>
      </c>
      <c r="AG39" s="101">
        <v>9</v>
      </c>
      <c r="AH39" s="101">
        <v>0</v>
      </c>
      <c r="AI39" s="101">
        <v>0</v>
      </c>
      <c r="AJ39" s="101">
        <f>SUM(AK39:AS39)</f>
        <v>9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9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44</v>
      </c>
      <c r="B40" s="111" t="s">
        <v>326</v>
      </c>
      <c r="C40" s="99" t="s">
        <v>327</v>
      </c>
      <c r="D40" s="101">
        <f>SUM(E40,+H40,+K40)</f>
        <v>4030</v>
      </c>
      <c r="E40" s="101">
        <f>SUM(F40:G40)</f>
        <v>0</v>
      </c>
      <c r="F40" s="101">
        <v>0</v>
      </c>
      <c r="G40" s="101">
        <v>0</v>
      </c>
      <c r="H40" s="101">
        <f>SUM(I40:J40)</f>
        <v>389</v>
      </c>
      <c r="I40" s="101">
        <v>389</v>
      </c>
      <c r="J40" s="101">
        <v>0</v>
      </c>
      <c r="K40" s="101">
        <f>SUM(L40:M40)</f>
        <v>3641</v>
      </c>
      <c r="L40" s="101">
        <v>0</v>
      </c>
      <c r="M40" s="101">
        <v>3641</v>
      </c>
      <c r="N40" s="101">
        <f>SUM(O40,+V40,+AC40)</f>
        <v>4030</v>
      </c>
      <c r="O40" s="101">
        <f>SUM(P40:U40)</f>
        <v>389</v>
      </c>
      <c r="P40" s="101">
        <v>389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3641</v>
      </c>
      <c r="W40" s="101">
        <v>3641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14</v>
      </c>
      <c r="AG40" s="101">
        <v>14</v>
      </c>
      <c r="AH40" s="101">
        <v>0</v>
      </c>
      <c r="AI40" s="101">
        <v>0</v>
      </c>
      <c r="AJ40" s="101">
        <f>SUM(AK40:AS40)</f>
        <v>14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14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44</v>
      </c>
      <c r="B41" s="111" t="s">
        <v>328</v>
      </c>
      <c r="C41" s="99" t="s">
        <v>329</v>
      </c>
      <c r="D41" s="101">
        <f>SUM(E41,+H41,+K41)</f>
        <v>21173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21173</v>
      </c>
      <c r="L41" s="101">
        <v>940</v>
      </c>
      <c r="M41" s="101">
        <v>20233</v>
      </c>
      <c r="N41" s="101">
        <f>SUM(O41,+V41,+AC41)</f>
        <v>21173</v>
      </c>
      <c r="O41" s="101">
        <f>SUM(P41:U41)</f>
        <v>940</v>
      </c>
      <c r="P41" s="101">
        <v>940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20233</v>
      </c>
      <c r="W41" s="101">
        <v>20233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61</v>
      </c>
      <c r="AG41" s="101">
        <v>61</v>
      </c>
      <c r="AH41" s="101">
        <v>0</v>
      </c>
      <c r="AI41" s="101">
        <v>0</v>
      </c>
      <c r="AJ41" s="101">
        <f>SUM(AK41:AS41)</f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61</v>
      </c>
      <c r="AU41" s="101">
        <v>61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44</v>
      </c>
      <c r="B42" s="111" t="s">
        <v>330</v>
      </c>
      <c r="C42" s="99" t="s">
        <v>331</v>
      </c>
      <c r="D42" s="101">
        <f>SUM(E42,+H42,+K42)</f>
        <v>10531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10531</v>
      </c>
      <c r="L42" s="101">
        <v>1014</v>
      </c>
      <c r="M42" s="101">
        <v>9517</v>
      </c>
      <c r="N42" s="101">
        <f>SUM(O42,+V42,+AC42)</f>
        <v>10531</v>
      </c>
      <c r="O42" s="101">
        <f>SUM(P42:U42)</f>
        <v>1014</v>
      </c>
      <c r="P42" s="101">
        <v>1014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9517</v>
      </c>
      <c r="W42" s="101">
        <v>9517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35</v>
      </c>
      <c r="AG42" s="101">
        <v>35</v>
      </c>
      <c r="AH42" s="101">
        <v>0</v>
      </c>
      <c r="AI42" s="101">
        <v>0</v>
      </c>
      <c r="AJ42" s="101">
        <f>SUM(AK42:AS42)</f>
        <v>35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35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10000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10201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10202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10203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10204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10205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10206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10207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10208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10209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10210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10211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10212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10344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10345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10366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10367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10382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10383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10384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10421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10424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10425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10426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10428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10429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10443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10444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10448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10449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10464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10521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10522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10523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10524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10525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2022-12-12T05:17:19Z</dcterms:modified>
</cp:coreProperties>
</file>