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9栃木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水洗化人口等!$A$6:$AD$31</definedName>
    <definedName name="_xlnm.Print_Area" localSheetId="2">し尿集計結果!$A$1:$M$37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N8" i="2" s="1"/>
  <c r="AC9" i="2"/>
  <c r="AC10" i="2"/>
  <c r="AC11" i="2"/>
  <c r="AC12" i="2"/>
  <c r="AC13" i="2"/>
  <c r="AC14" i="2"/>
  <c r="N14" i="2" s="1"/>
  <c r="AC15" i="2"/>
  <c r="AC16" i="2"/>
  <c r="AC17" i="2"/>
  <c r="AC18" i="2"/>
  <c r="AC19" i="2"/>
  <c r="AC20" i="2"/>
  <c r="N20" i="2" s="1"/>
  <c r="AC21" i="2"/>
  <c r="AC22" i="2"/>
  <c r="AC23" i="2"/>
  <c r="AC24" i="2"/>
  <c r="AC25" i="2"/>
  <c r="AC26" i="2"/>
  <c r="N26" i="2" s="1"/>
  <c r="AC27" i="2"/>
  <c r="AC28" i="2"/>
  <c r="AC29" i="2"/>
  <c r="AC30" i="2"/>
  <c r="AC31" i="2"/>
  <c r="AC32" i="2"/>
  <c r="N32" i="2" s="1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N9" i="2"/>
  <c r="N10" i="2"/>
  <c r="N11" i="2"/>
  <c r="N15" i="2"/>
  <c r="N16" i="2"/>
  <c r="N17" i="2"/>
  <c r="N21" i="2"/>
  <c r="N22" i="2"/>
  <c r="N23" i="2"/>
  <c r="N27" i="2"/>
  <c r="N28" i="2"/>
  <c r="N29" i="2"/>
  <c r="K8" i="2"/>
  <c r="K9" i="2"/>
  <c r="K10" i="2"/>
  <c r="D10" i="2" s="1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D22" i="2" s="1"/>
  <c r="K23" i="2"/>
  <c r="K24" i="2"/>
  <c r="K25" i="2"/>
  <c r="K26" i="2"/>
  <c r="K27" i="2"/>
  <c r="K28" i="2"/>
  <c r="D28" i="2" s="1"/>
  <c r="K29" i="2"/>
  <c r="K30" i="2"/>
  <c r="K31" i="2"/>
  <c r="K32" i="2"/>
  <c r="H8" i="2"/>
  <c r="D8" i="2" s="1"/>
  <c r="H9" i="2"/>
  <c r="D9" i="2" s="1"/>
  <c r="H10" i="2"/>
  <c r="H11" i="2"/>
  <c r="H12" i="2"/>
  <c r="H13" i="2"/>
  <c r="H14" i="2"/>
  <c r="D14" i="2" s="1"/>
  <c r="H15" i="2"/>
  <c r="D15" i="2" s="1"/>
  <c r="H16" i="2"/>
  <c r="H17" i="2"/>
  <c r="H18" i="2"/>
  <c r="H19" i="2"/>
  <c r="H20" i="2"/>
  <c r="D20" i="2" s="1"/>
  <c r="H21" i="2"/>
  <c r="D21" i="2" s="1"/>
  <c r="H22" i="2"/>
  <c r="H23" i="2"/>
  <c r="H24" i="2"/>
  <c r="H25" i="2"/>
  <c r="H26" i="2"/>
  <c r="D26" i="2" s="1"/>
  <c r="H27" i="2"/>
  <c r="D27" i="2" s="1"/>
  <c r="H28" i="2"/>
  <c r="H29" i="2"/>
  <c r="H30" i="2"/>
  <c r="H31" i="2"/>
  <c r="H32" i="2"/>
  <c r="D32" i="2" s="1"/>
  <c r="E8" i="2"/>
  <c r="E9" i="2"/>
  <c r="E10" i="2"/>
  <c r="E11" i="2"/>
  <c r="E12" i="2"/>
  <c r="D12" i="2" s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D11" i="2"/>
  <c r="D13" i="2"/>
  <c r="D17" i="2"/>
  <c r="D18" i="2"/>
  <c r="D19" i="2"/>
  <c r="D23" i="2"/>
  <c r="D24" i="2"/>
  <c r="D25" i="2"/>
  <c r="D29" i="2"/>
  <c r="D30" i="2"/>
  <c r="D31" i="2"/>
  <c r="P8" i="1"/>
  <c r="I8" i="1" s="1"/>
  <c r="D8" i="1" s="1"/>
  <c r="P9" i="1"/>
  <c r="I9" i="1" s="1"/>
  <c r="D9" i="1" s="1"/>
  <c r="P10" i="1"/>
  <c r="P11" i="1"/>
  <c r="I11" i="1" s="1"/>
  <c r="D11" i="1" s="1"/>
  <c r="P12" i="1"/>
  <c r="P13" i="1"/>
  <c r="P14" i="1"/>
  <c r="I14" i="1" s="1"/>
  <c r="D14" i="1" s="1"/>
  <c r="P15" i="1"/>
  <c r="I15" i="1" s="1"/>
  <c r="D15" i="1" s="1"/>
  <c r="P16" i="1"/>
  <c r="P17" i="1"/>
  <c r="I17" i="1" s="1"/>
  <c r="D17" i="1" s="1"/>
  <c r="P18" i="1"/>
  <c r="P19" i="1"/>
  <c r="P20" i="1"/>
  <c r="I20" i="1" s="1"/>
  <c r="D20" i="1" s="1"/>
  <c r="P21" i="1"/>
  <c r="I21" i="1" s="1"/>
  <c r="D21" i="1" s="1"/>
  <c r="P22" i="1"/>
  <c r="P23" i="1"/>
  <c r="I23" i="1" s="1"/>
  <c r="D23" i="1" s="1"/>
  <c r="P24" i="1"/>
  <c r="P25" i="1"/>
  <c r="P26" i="1"/>
  <c r="I26" i="1" s="1"/>
  <c r="D26" i="1" s="1"/>
  <c r="P27" i="1"/>
  <c r="I27" i="1" s="1"/>
  <c r="D27" i="1" s="1"/>
  <c r="P28" i="1"/>
  <c r="P29" i="1"/>
  <c r="I29" i="1" s="1"/>
  <c r="D29" i="1" s="1"/>
  <c r="P30" i="1"/>
  <c r="P31" i="1"/>
  <c r="P32" i="1"/>
  <c r="I32" i="1" s="1"/>
  <c r="D32" i="1" s="1"/>
  <c r="I10" i="1"/>
  <c r="I12" i="1"/>
  <c r="D12" i="1" s="1"/>
  <c r="I13" i="1"/>
  <c r="D13" i="1" s="1"/>
  <c r="I16" i="1"/>
  <c r="I18" i="1"/>
  <c r="D18" i="1" s="1"/>
  <c r="I19" i="1"/>
  <c r="D19" i="1" s="1"/>
  <c r="I22" i="1"/>
  <c r="I24" i="1"/>
  <c r="D24" i="1" s="1"/>
  <c r="I25" i="1"/>
  <c r="D25" i="1" s="1"/>
  <c r="I28" i="1"/>
  <c r="I30" i="1"/>
  <c r="D30" i="1" s="1"/>
  <c r="I31" i="1"/>
  <c r="D31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D10" i="1"/>
  <c r="F10" i="1" s="1"/>
  <c r="D16" i="1"/>
  <c r="J16" i="1" s="1"/>
  <c r="D22" i="1"/>
  <c r="N22" i="1" s="1"/>
  <c r="D28" i="1"/>
  <c r="F28" i="1" s="1"/>
  <c r="T9" i="1" l="1"/>
  <c r="F9" i="1"/>
  <c r="L9" i="1"/>
  <c r="N9" i="1"/>
  <c r="J9" i="1"/>
  <c r="J23" i="1"/>
  <c r="T23" i="1"/>
  <c r="F23" i="1"/>
  <c r="N23" i="1"/>
  <c r="L23" i="1"/>
  <c r="L24" i="1"/>
  <c r="J24" i="1"/>
  <c r="N24" i="1"/>
  <c r="T24" i="1"/>
  <c r="F24" i="1"/>
  <c r="L12" i="1"/>
  <c r="J12" i="1"/>
  <c r="T12" i="1"/>
  <c r="N12" i="1"/>
  <c r="F12" i="1"/>
  <c r="L21" i="1"/>
  <c r="T21" i="1"/>
  <c r="F21" i="1"/>
  <c r="N21" i="1"/>
  <c r="J21" i="1"/>
  <c r="N19" i="1"/>
  <c r="L19" i="1"/>
  <c r="J19" i="1"/>
  <c r="T19" i="1"/>
  <c r="F19" i="1"/>
  <c r="F26" i="1"/>
  <c r="N26" i="1"/>
  <c r="L26" i="1"/>
  <c r="J26" i="1"/>
  <c r="T26" i="1"/>
  <c r="J20" i="1"/>
  <c r="N20" i="1"/>
  <c r="L20" i="1"/>
  <c r="T20" i="1"/>
  <c r="F20" i="1"/>
  <c r="T8" i="1"/>
  <c r="F8" i="1"/>
  <c r="N8" i="1"/>
  <c r="L8" i="1"/>
  <c r="J8" i="1"/>
  <c r="T15" i="1"/>
  <c r="F15" i="1"/>
  <c r="L15" i="1"/>
  <c r="N15" i="1"/>
  <c r="J15" i="1"/>
  <c r="N31" i="1"/>
  <c r="L31" i="1"/>
  <c r="J31" i="1"/>
  <c r="T31" i="1"/>
  <c r="F31" i="1"/>
  <c r="T32" i="1"/>
  <c r="N32" i="1"/>
  <c r="L32" i="1"/>
  <c r="F32" i="1"/>
  <c r="J32" i="1"/>
  <c r="N14" i="1"/>
  <c r="J14" i="1"/>
  <c r="L14" i="1"/>
  <c r="T14" i="1"/>
  <c r="F14" i="1"/>
  <c r="N30" i="1"/>
  <c r="T30" i="1"/>
  <c r="L30" i="1"/>
  <c r="F30" i="1"/>
  <c r="J30" i="1"/>
  <c r="L18" i="1"/>
  <c r="T18" i="1"/>
  <c r="J18" i="1"/>
  <c r="N18" i="1"/>
  <c r="F18" i="1"/>
  <c r="T27" i="1"/>
  <c r="F27" i="1"/>
  <c r="N27" i="1"/>
  <c r="L27" i="1"/>
  <c r="J27" i="1"/>
  <c r="N25" i="1"/>
  <c r="L25" i="1"/>
  <c r="J25" i="1"/>
  <c r="T25" i="1"/>
  <c r="F25" i="1"/>
  <c r="N13" i="1"/>
  <c r="L13" i="1"/>
  <c r="J13" i="1"/>
  <c r="T13" i="1"/>
  <c r="F13" i="1"/>
  <c r="J29" i="1"/>
  <c r="T29" i="1"/>
  <c r="F29" i="1"/>
  <c r="N29" i="1"/>
  <c r="L29" i="1"/>
  <c r="L17" i="1"/>
  <c r="J17" i="1"/>
  <c r="T17" i="1"/>
  <c r="F17" i="1"/>
  <c r="N17" i="1"/>
  <c r="J11" i="1"/>
  <c r="T11" i="1"/>
  <c r="F11" i="1"/>
  <c r="N11" i="1"/>
  <c r="L11" i="1"/>
  <c r="N28" i="1"/>
  <c r="F22" i="1"/>
  <c r="J28" i="1"/>
  <c r="J22" i="1"/>
  <c r="J10" i="1"/>
  <c r="L28" i="1"/>
  <c r="L22" i="1"/>
  <c r="L16" i="1"/>
  <c r="L10" i="1"/>
  <c r="N16" i="1"/>
  <c r="T28" i="1"/>
  <c r="T22" i="1"/>
  <c r="T16" i="1"/>
  <c r="T10" i="1"/>
  <c r="F16" i="1"/>
  <c r="N1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<sst xmlns="http://schemas.openxmlformats.org/spreadsheetml/2006/main" count="719" uniqueCount="312">
  <si>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</si>
  <si>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</si>
  <si>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</si>
  <si>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</si>
  <si>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</si>
  <si>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</si>
  <si>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</si>
  <si>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</si>
  <si>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</si>
  <si>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</si>
  <si>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</si>
  <si>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</si>
  <si>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</si>
  <si>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</si>
  <si>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</si>
  <si>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</si>
  <si>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</si>
  <si>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</si>
  <si>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</si>
  <si>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</si>
  <si>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</si>
  <si>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</si>
  <si>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</si>
  <si>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</si>
  <si>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</si>
  <si>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</si>
  <si>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</si>
  <si>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</si>
  <si>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</si>
  <si>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</si>
  <si>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</si>
  <si>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</si>
  <si>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</si>
  <si>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</si>
  <si>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</si>
  <si>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</si>
  <si>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</si>
  <si>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</si>
  <si>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</si>
  <si>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</si>
  <si>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</si>
  <si>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</si>
  <si>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</si>
  <si>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</si>
  <si>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</si>
  <si>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</si>
  <si>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</si>
  <si>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</si>
  <si>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</si>
  <si>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</si>
  <si>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</si>
  <si>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</si>
  <si>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</si>
  <si>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</si>
  <si>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</si>
  <si>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</si>
  <si>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</si>
  <si>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</si>
  <si>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</si>
  <si>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</si>
  <si>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</si>
  <si>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</si>
  <si>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</si>
  <si>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</si>
  <si>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</si>
  <si>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</si>
  <si>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</si>
  <si>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</si>
  <si>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</si>
  <si>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</si>
  <si>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</si>
  <si>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</si>
  <si>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</si>
  <si>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</si>
  <si>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</si>
  <si>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</si>
  <si>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</si>
  <si>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</si>
  <si>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</si>
  <si>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</si>
  <si>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</si>
  <si>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</si>
  <si>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</si>
  <si>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</si>
  <si>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</si>
  <si>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</si>
  <si>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</si>
  <si>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</si>
  <si>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</si>
  <si>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</si>
  <si>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</si>
  <si>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</si>
  <si>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</si>
  <si>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</si>
  <si>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</si>
  <si>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</si>
  <si>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</si>
  <si>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</si>
  <si>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</si>
  <si>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</si>
  <si>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</si>
  <si>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</si>
  <si>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</si>
  <si>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</si>
  <si>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</si>
  <si>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</si>
  <si>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</si>
  <si>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</si>
  <si>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</si>
  <si>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</si>
  <si>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</si>
  <si>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</si>
  <si>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</si>
  <si>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</si>
  <si>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</si>
  <si>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</si>
  <si>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</si>
  <si>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</si>
  <si>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</si>
  <si>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</si>
  <si>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</si>
  <si>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</si>
  <si>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</si>
  <si>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</si>
  <si>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</si>
  <si>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</si>
  <si>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</si>
  <si>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</si>
  <si>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</si>
  <si>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</si>
  <si>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</si>
  <si>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</si>
  <si>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</si>
  <si>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</si>
  <si>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</si>
  <si>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</si>
  <si>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</si>
  <si>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</si>
  <si>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</si>
  <si>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</si>
  <si>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</si>
  <si>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</si>
  <si>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</si>
  <si>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</si>
  <si>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</si>
  <si>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</si>
  <si>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</si>
  <si>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</si>
  <si>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</si>
  <si>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</si>
  <si>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</si>
  <si>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</si>
  <si>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</si>
  <si>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</si>
  <si>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</si>
  <si>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</si>
  <si>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</si>
  <si>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</si>
  <si>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</si>
  <si>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</si>
  <si>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</si>
  <si>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</si>
  <si>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</si>
  <si>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</si>
  <si>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</si>
  <si>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</si>
  <si>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</si>
  <si>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</si>
  <si>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</si>
  <si>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</si>
  <si>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</si>
  <si>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</si>
  <si>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</si>
  <si>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</si>
  <si>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</si>
  <si>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</si>
  <si>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</si>
  <si>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</si>
  <si>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</si>
  <si>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</si>
  <si>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</si>
  <si>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</si>
  <si>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</si>
  <si>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</si>
  <si>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</si>
  <si>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</si>
  <si>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</si>
  <si>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</si>
  <si>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</si>
  <si>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</si>
  <si>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</si>
  <si>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</si>
  <si>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</si>
  <si>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</si>
  <si>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</si>
  <si>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</si>
  <si>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</si>
  <si>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</si>
  <si>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</si>
  <si>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</si>
  <si>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</si>
  <si>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</si>
  <si>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</si>
  <si>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</si>
  <si>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</si>
  <si>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</si>
  <si>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</si>
  <si>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</si>
  <si>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</si>
  <si>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</si>
  <si>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</si>
  <si>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</si>
  <si>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</si>
  <si>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</si>
  <si>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</si>
  <si>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</si>
  <si>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</si>
  <si>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</si>
  <si>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</si>
  <si>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</si>
  <si>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</si>
  <si>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</si>
  <si>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</si>
  <si>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</si>
  <si>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</si>
  <si>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</si>
  <si>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</si>
  <si>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</si>
  <si>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</si>
  <si>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</si>
  <si>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</si>
  <si>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</si>
  <si>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</si>
  <si>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</si>
  <si>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</si>
  <si>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</si>
  <si>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</si>
  <si>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</si>
  <si>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</si>
  <si>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</si>
  <si>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</si>
  <si>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</si>
  <si>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</si>
  <si>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</si>
  <si>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</si>
  <si>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</si>
  <si>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</si>
  <si>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</si>
  <si>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</si>
  <si>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</si>
  <si>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</si>
  <si>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</si>
  <si>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</si>
  <si>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</si>
  <si>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</si>
  <si>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</si>
  <si>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</si>
  <si>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09000</t>
  </si>
  <si>
    <t>水洗化人口等（令和3年度実績）</t>
    <phoneticPr fontId="3"/>
  </si>
  <si>
    <t>し尿処理の状況（令和3年度実績）</t>
    <phoneticPr fontId="3"/>
  </si>
  <si>
    <t>09201</t>
  </si>
  <si>
    <t>宇都宮市</t>
  </si>
  <si>
    <t/>
  </si>
  <si>
    <t>○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</si>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</sst>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 x14ac:dyDescent="0.1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 x14ac:dyDescent="0.15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 x14ac:dyDescent="0.15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 x14ac:dyDescent="0.15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 x14ac:dyDescent="0.15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 x14ac:dyDescent="0.15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 x14ac:dyDescent="0.15">
      <c r="A7" s="107" t="s">
        <v>45</v>
      </c>
      <c r="B7" s="127" t="s">
        <v>257</v>
      </c>
      <c r="C7" s="107" t="s">
        <v>199</v>
      </c>
      <c r="D7" s="108">
        <f>+SUM(E7,+I7)</f>
        <v>1945283</v>
      </c>
      <c r="E7" s="108">
        <f>+SUM(G7+H7)</f>
        <v>98493</v>
      </c>
      <c r="F7" s="109">
        <f>IF(D7&gt;0,E7/D7*100,"-")</f>
        <v>5.0631707571597548</v>
      </c>
      <c r="G7" s="108">
        <f>SUM(G$8:G$207)</f>
        <v>98493</v>
      </c>
      <c r="H7" s="108">
        <f>SUM(H$8:H$207)</f>
        <v>0</v>
      </c>
      <c r="I7" s="108">
        <f>+SUM(K7,+M7,O7+P7)</f>
        <v>1846790</v>
      </c>
      <c r="J7" s="109">
        <f>IF(D7&gt;0,I7/D7*100,"-")</f>
        <v>94.936829242840247</v>
      </c>
      <c r="K7" s="108">
        <f>SUM(K$8:K$207)</f>
        <v>1283034</v>
      </c>
      <c r="L7" s="109">
        <f>IF(D7&gt;0,K7/D7*100,"-")</f>
        <v>65.956161648459371</v>
      </c>
      <c r="M7" s="108">
        <f>SUM(M$8:M$207)</f>
        <v>913</v>
      </c>
      <c r="N7" s="109">
        <f>IF(D7&gt;0,M7/D7*100,"-")</f>
        <v>4.693404507210519E-2</v>
      </c>
      <c r="O7" s="106">
        <f>SUM(O$8:O$207)</f>
        <v>61622</v>
      </c>
      <c r="P7" s="108">
        <f>SUM(Q7:S7)</f>
        <v>501221</v>
      </c>
      <c r="Q7" s="108">
        <f>SUM(Q$8:Q$207)</f>
        <v>174108</v>
      </c>
      <c r="R7" s="108">
        <f>SUM(R$8:R$207)</f>
        <v>307199</v>
      </c>
      <c r="S7" s="108">
        <f>SUM(S$8:S$207)</f>
        <v>19914</v>
      </c>
      <c r="T7" s="109">
        <f>IF(D7&gt;0,P7/D7*100,"-")</f>
        <v>25.765968242152944</v>
      </c>
      <c r="U7" s="108">
        <f>SUM(U$8:U$207)</f>
        <v>42133</v>
      </c>
      <c r="V7" s="110">
        <f t="shared" ref="V7:AC7" si="0">COUNTIF(V$8:V$207,"○")</f>
        <v>20</v>
      </c>
      <c r="W7" s="110">
        <f t="shared" si="0"/>
        <v>1</v>
      </c>
      <c r="X7" s="110">
        <f t="shared" si="0"/>
        <v>0</v>
      </c>
      <c r="Y7" s="110">
        <f t="shared" si="0"/>
        <v>4</v>
      </c>
      <c r="Z7" s="110">
        <f t="shared" si="0"/>
        <v>16</v>
      </c>
      <c r="AA7" s="110">
        <f t="shared" si="0"/>
        <v>1</v>
      </c>
      <c r="AB7" s="110">
        <f t="shared" si="0"/>
        <v>0</v>
      </c>
      <c r="AC7" s="110">
        <f t="shared" si="0"/>
        <v>8</v>
      </c>
      <c r="AD7" s="205"/>
      <c r="AE7" s="205"/>
    </row>
    <row r="8" spans="1:31" s="103" customFormat="1" ht="13.5" customHeight="1" x14ac:dyDescent="0.15">
      <c r="A8" s="99" t="s">
        <v>45</v>
      </c>
      <c r="B8" s="100" t="s">
        <v>260</v>
      </c>
      <c r="C8" s="99" t="s">
        <v>261</v>
      </c>
      <c r="D8" s="101">
        <f>+SUM(E8,+I8)</f>
        <v>519738</v>
      </c>
      <c r="E8" s="101">
        <f>+SUM(G8+H8)</f>
        <v>9941</v>
      </c>
      <c r="F8" s="125">
        <f>IF(D8&gt;0,E8/D8*100,"-")</f>
        <v>1.9126944729844653</v>
      </c>
      <c r="G8" s="101">
        <v>9941</v>
      </c>
      <c r="H8" s="101">
        <v>0</v>
      </c>
      <c r="I8" s="101">
        <f>+SUM(K8,+M8,O8+P8)</f>
        <v>509797</v>
      </c>
      <c r="J8" s="102">
        <f>IF(D8&gt;0,I8/D8*100,"-")</f>
        <v>98.087305527015531</v>
      </c>
      <c r="K8" s="101">
        <v>460833</v>
      </c>
      <c r="L8" s="102">
        <f>IF(D8&gt;0,K8/D8*100,"-")</f>
        <v>88.666404996363553</v>
      </c>
      <c r="M8" s="101">
        <v>0</v>
      </c>
      <c r="N8" s="102">
        <f>IF(D8&gt;0,M8/D8*100,"-")</f>
        <v>0</v>
      </c>
      <c r="O8" s="123">
        <v>9871</v>
      </c>
      <c r="P8" s="101">
        <f>SUM(Q8:S8)</f>
        <v>39093</v>
      </c>
      <c r="Q8" s="101">
        <v>8211</v>
      </c>
      <c r="R8" s="101">
        <v>19707</v>
      </c>
      <c r="S8" s="101">
        <v>11175</v>
      </c>
      <c r="T8" s="102">
        <f>IF(D8&gt;0,P8/D8*100,"-")</f>
        <v>7.5216743820925167</v>
      </c>
      <c r="U8" s="101">
        <v>9208</v>
      </c>
      <c r="V8" s="99"/>
      <c r="W8" s="99" t="s">
        <v>263</v>
      </c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 x14ac:dyDescent="0.15">
      <c r="A9" s="99" t="s">
        <v>45</v>
      </c>
      <c r="B9" s="100" t="s">
        <v>264</v>
      </c>
      <c r="C9" s="99" t="s">
        <v>265</v>
      </c>
      <c r="D9" s="101">
        <f>+SUM(E9,+I9)</f>
        <v>144595</v>
      </c>
      <c r="E9" s="101">
        <f>+SUM(G9+H9)</f>
        <v>9228</v>
      </c>
      <c r="F9" s="125">
        <f>IF(D9&gt;0,E9/D9*100,"-")</f>
        <v>6.3819634150558455</v>
      </c>
      <c r="G9" s="101">
        <v>9228</v>
      </c>
      <c r="H9" s="101">
        <v>0</v>
      </c>
      <c r="I9" s="101">
        <f>+SUM(K9,+M9,O9+P9)</f>
        <v>135367</v>
      </c>
      <c r="J9" s="102">
        <f>IF(D9&gt;0,I9/D9*100,"-")</f>
        <v>93.61803658494415</v>
      </c>
      <c r="K9" s="101">
        <v>90760</v>
      </c>
      <c r="L9" s="102">
        <f>IF(D9&gt;0,K9/D9*100,"-")</f>
        <v>62.768422144610817</v>
      </c>
      <c r="M9" s="101">
        <v>913</v>
      </c>
      <c r="N9" s="102">
        <f>IF(D9&gt;0,M9/D9*100,"-")</f>
        <v>0.63141879041460636</v>
      </c>
      <c r="O9" s="123">
        <v>0</v>
      </c>
      <c r="P9" s="101">
        <f>SUM(Q9:S9)</f>
        <v>43694</v>
      </c>
      <c r="Q9" s="101">
        <v>25877</v>
      </c>
      <c r="R9" s="101">
        <v>17817</v>
      </c>
      <c r="S9" s="101">
        <v>0</v>
      </c>
      <c r="T9" s="102">
        <f>IF(D9&gt;0,P9/D9*100,"-")</f>
        <v>30.218195649918737</v>
      </c>
      <c r="U9" s="101">
        <v>4889</v>
      </c>
      <c r="V9" s="99" t="s">
        <v>263</v>
      </c>
      <c r="W9" s="99"/>
      <c r="X9" s="99"/>
      <c r="Y9" s="99"/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 x14ac:dyDescent="0.15">
      <c r="A10" s="99" t="s">
        <v>45</v>
      </c>
      <c r="B10" s="100" t="s">
        <v>266</v>
      </c>
      <c r="C10" s="99" t="s">
        <v>267</v>
      </c>
      <c r="D10" s="101">
        <f>+SUM(E10,+I10)</f>
        <v>157276</v>
      </c>
      <c r="E10" s="101">
        <f>+SUM(G10+H10)</f>
        <v>6769</v>
      </c>
      <c r="F10" s="125">
        <f>IF(D10&gt;0,E10/D10*100,"-")</f>
        <v>4.3038988784048424</v>
      </c>
      <c r="G10" s="101">
        <v>6769</v>
      </c>
      <c r="H10" s="101">
        <v>0</v>
      </c>
      <c r="I10" s="101">
        <f>+SUM(K10,+M10,O10+P10)</f>
        <v>150507</v>
      </c>
      <c r="J10" s="102">
        <f>IF(D10&gt;0,I10/D10*100,"-")</f>
        <v>95.696101121595163</v>
      </c>
      <c r="K10" s="101">
        <v>95481</v>
      </c>
      <c r="L10" s="102">
        <f>IF(D10&gt;0,K10/D10*100,"-")</f>
        <v>60.709199114931714</v>
      </c>
      <c r="M10" s="101">
        <v>0</v>
      </c>
      <c r="N10" s="102">
        <f>IF(D10&gt;0,M10/D10*100,"-")</f>
        <v>0</v>
      </c>
      <c r="O10" s="123">
        <v>5998</v>
      </c>
      <c r="P10" s="101">
        <f>SUM(Q10:S10)</f>
        <v>49028</v>
      </c>
      <c r="Q10" s="101">
        <v>25274</v>
      </c>
      <c r="R10" s="101">
        <v>23754</v>
      </c>
      <c r="S10" s="101">
        <v>0</v>
      </c>
      <c r="T10" s="102">
        <f>IF(D10&gt;0,P10/D10*100,"-")</f>
        <v>31.173224141000532</v>
      </c>
      <c r="U10" s="101">
        <v>4206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 x14ac:dyDescent="0.15">
      <c r="A11" s="99" t="s">
        <v>45</v>
      </c>
      <c r="B11" s="100" t="s">
        <v>268</v>
      </c>
      <c r="C11" s="99" t="s">
        <v>269</v>
      </c>
      <c r="D11" s="101">
        <f>+SUM(E11,+I11)</f>
        <v>116504</v>
      </c>
      <c r="E11" s="101">
        <f>+SUM(G11+H11)</f>
        <v>4928</v>
      </c>
      <c r="F11" s="125">
        <f>IF(D11&gt;0,E11/D11*100,"-")</f>
        <v>4.2298976859163631</v>
      </c>
      <c r="G11" s="101">
        <v>4928</v>
      </c>
      <c r="H11" s="101">
        <v>0</v>
      </c>
      <c r="I11" s="101">
        <f>+SUM(K11,+M11,O11+P11)</f>
        <v>111576</v>
      </c>
      <c r="J11" s="102">
        <f>IF(D11&gt;0,I11/D11*100,"-")</f>
        <v>95.770102314083644</v>
      </c>
      <c r="K11" s="101">
        <v>80324</v>
      </c>
      <c r="L11" s="102">
        <f>IF(D11&gt;0,K11/D11*100,"-")</f>
        <v>68.945272265329947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31252</v>
      </c>
      <c r="Q11" s="101">
        <v>17017</v>
      </c>
      <c r="R11" s="101">
        <v>14235</v>
      </c>
      <c r="S11" s="101">
        <v>0</v>
      </c>
      <c r="T11" s="102">
        <f>IF(D11&gt;0,P11/D11*100,"-")</f>
        <v>26.824830048753689</v>
      </c>
      <c r="U11" s="101">
        <v>2867</v>
      </c>
      <c r="V11" s="99"/>
      <c r="W11" s="99"/>
      <c r="X11" s="99"/>
      <c r="Y11" s="99" t="s">
        <v>263</v>
      </c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 x14ac:dyDescent="0.15">
      <c r="A12" s="99" t="s">
        <v>45</v>
      </c>
      <c r="B12" s="100" t="s">
        <v>270</v>
      </c>
      <c r="C12" s="99" t="s">
        <v>271</v>
      </c>
      <c r="D12" s="101">
        <f>+SUM(E12,+I12)</f>
        <v>95797</v>
      </c>
      <c r="E12" s="101">
        <f>+SUM(G12+H12)</f>
        <v>2028</v>
      </c>
      <c r="F12" s="125">
        <f>IF(D12&gt;0,E12/D12*100,"-")</f>
        <v>2.1169765232731712</v>
      </c>
      <c r="G12" s="101">
        <v>2028</v>
      </c>
      <c r="H12" s="101">
        <v>0</v>
      </c>
      <c r="I12" s="101">
        <f>+SUM(K12,+M12,O12+P12)</f>
        <v>93769</v>
      </c>
      <c r="J12" s="102">
        <f>IF(D12&gt;0,I12/D12*100,"-")</f>
        <v>97.883023476726834</v>
      </c>
      <c r="K12" s="101">
        <v>59949</v>
      </c>
      <c r="L12" s="102">
        <f>IF(D12&gt;0,K12/D12*100,"-")</f>
        <v>62.579203941668318</v>
      </c>
      <c r="M12" s="101">
        <v>0</v>
      </c>
      <c r="N12" s="102">
        <f>IF(D12&gt;0,M12/D12*100,"-")</f>
        <v>0</v>
      </c>
      <c r="O12" s="123">
        <v>3104</v>
      </c>
      <c r="P12" s="101">
        <f>SUM(Q12:S12)</f>
        <v>30716</v>
      </c>
      <c r="Q12" s="101">
        <v>9520</v>
      </c>
      <c r="R12" s="101">
        <v>21196</v>
      </c>
      <c r="S12" s="101">
        <v>0</v>
      </c>
      <c r="T12" s="102">
        <f>IF(D12&gt;0,P12/D12*100,"-")</f>
        <v>32.063634560581228</v>
      </c>
      <c r="U12" s="101">
        <v>1455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 x14ac:dyDescent="0.15">
      <c r="A13" s="99" t="s">
        <v>45</v>
      </c>
      <c r="B13" s="100" t="s">
        <v>272</v>
      </c>
      <c r="C13" s="99" t="s">
        <v>273</v>
      </c>
      <c r="D13" s="101">
        <f>+SUM(E13,+I13)</f>
        <v>79219</v>
      </c>
      <c r="E13" s="101">
        <f>+SUM(G13+H13)</f>
        <v>10305</v>
      </c>
      <c r="F13" s="125">
        <f>IF(D13&gt;0,E13/D13*100,"-")</f>
        <v>13.008242972014289</v>
      </c>
      <c r="G13" s="101">
        <v>10305</v>
      </c>
      <c r="H13" s="101">
        <v>0</v>
      </c>
      <c r="I13" s="101">
        <f>+SUM(K13,+M13,O13+P13)</f>
        <v>68914</v>
      </c>
      <c r="J13" s="102">
        <f>IF(D13&gt;0,I13/D13*100,"-")</f>
        <v>86.991757027985699</v>
      </c>
      <c r="K13" s="101">
        <v>51567</v>
      </c>
      <c r="L13" s="102">
        <f>IF(D13&gt;0,K13/D13*100,"-")</f>
        <v>65.094232444236866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17347</v>
      </c>
      <c r="Q13" s="101">
        <v>2378</v>
      </c>
      <c r="R13" s="101">
        <v>14969</v>
      </c>
      <c r="S13" s="101">
        <v>0</v>
      </c>
      <c r="T13" s="102">
        <f>IF(D13&gt;0,P13/D13*100,"-")</f>
        <v>21.897524583748847</v>
      </c>
      <c r="U13" s="101">
        <v>1130</v>
      </c>
      <c r="V13" s="99" t="s">
        <v>263</v>
      </c>
      <c r="W13" s="99"/>
      <c r="X13" s="99"/>
      <c r="Y13" s="99"/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 x14ac:dyDescent="0.15">
      <c r="A14" s="99" t="s">
        <v>45</v>
      </c>
      <c r="B14" s="100" t="s">
        <v>274</v>
      </c>
      <c r="C14" s="99" t="s">
        <v>275</v>
      </c>
      <c r="D14" s="101">
        <f>+SUM(E14,+I14)</f>
        <v>167613</v>
      </c>
      <c r="E14" s="101">
        <f>+SUM(G14+H14)</f>
        <v>2297</v>
      </c>
      <c r="F14" s="125">
        <f>IF(D14&gt;0,E14/D14*100,"-")</f>
        <v>1.3704187622678432</v>
      </c>
      <c r="G14" s="101">
        <v>2297</v>
      </c>
      <c r="H14" s="101">
        <v>0</v>
      </c>
      <c r="I14" s="101">
        <f>+SUM(K14,+M14,O14+P14)</f>
        <v>165316</v>
      </c>
      <c r="J14" s="102">
        <f>IF(D14&gt;0,I14/D14*100,"-")</f>
        <v>98.629581237732154</v>
      </c>
      <c r="K14" s="101">
        <v>107145</v>
      </c>
      <c r="L14" s="102">
        <f>IF(D14&gt;0,K14/D14*100,"-")</f>
        <v>63.924039304827197</v>
      </c>
      <c r="M14" s="101">
        <v>0</v>
      </c>
      <c r="N14" s="102">
        <f>IF(D14&gt;0,M14/D14*100,"-")</f>
        <v>0</v>
      </c>
      <c r="O14" s="123">
        <v>13031</v>
      </c>
      <c r="P14" s="101">
        <f>SUM(Q14:S14)</f>
        <v>45140</v>
      </c>
      <c r="Q14" s="101">
        <v>13310</v>
      </c>
      <c r="R14" s="101">
        <v>31830</v>
      </c>
      <c r="S14" s="101">
        <v>0</v>
      </c>
      <c r="T14" s="102">
        <f>IF(D14&gt;0,P14/D14*100,"-")</f>
        <v>26.931085297679775</v>
      </c>
      <c r="U14" s="101">
        <v>6858</v>
      </c>
      <c r="V14" s="99"/>
      <c r="W14" s="99"/>
      <c r="X14" s="99"/>
      <c r="Y14" s="99" t="s">
        <v>263</v>
      </c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 x14ac:dyDescent="0.15">
      <c r="A15" s="99" t="s">
        <v>45</v>
      </c>
      <c r="B15" s="100" t="s">
        <v>276</v>
      </c>
      <c r="C15" s="99" t="s">
        <v>277</v>
      </c>
      <c r="D15" s="101">
        <f>+SUM(E15,+I15)</f>
        <v>79697</v>
      </c>
      <c r="E15" s="101">
        <f>+SUM(G15+H15)</f>
        <v>1746</v>
      </c>
      <c r="F15" s="125">
        <f>IF(D15&gt;0,E15/D15*100,"-")</f>
        <v>2.1907976460845453</v>
      </c>
      <c r="G15" s="101">
        <v>1746</v>
      </c>
      <c r="H15" s="101">
        <v>0</v>
      </c>
      <c r="I15" s="101">
        <f>+SUM(K15,+M15,O15+P15)</f>
        <v>77951</v>
      </c>
      <c r="J15" s="102">
        <f>IF(D15&gt;0,I15/D15*100,"-")</f>
        <v>97.809202353915452</v>
      </c>
      <c r="K15" s="101">
        <v>47326</v>
      </c>
      <c r="L15" s="102">
        <f>IF(D15&gt;0,K15/D15*100,"-")</f>
        <v>59.382410881212586</v>
      </c>
      <c r="M15" s="101">
        <v>0</v>
      </c>
      <c r="N15" s="102">
        <f>IF(D15&gt;0,M15/D15*100,"-")</f>
        <v>0</v>
      </c>
      <c r="O15" s="123">
        <v>6943</v>
      </c>
      <c r="P15" s="101">
        <f>SUM(Q15:S15)</f>
        <v>23682</v>
      </c>
      <c r="Q15" s="101">
        <v>11091</v>
      </c>
      <c r="R15" s="101">
        <v>10611</v>
      </c>
      <c r="S15" s="101">
        <v>1980</v>
      </c>
      <c r="T15" s="102">
        <f>IF(D15&gt;0,P15/D15*100,"-")</f>
        <v>29.715045735724054</v>
      </c>
      <c r="U15" s="101">
        <v>3432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 x14ac:dyDescent="0.15">
      <c r="A16" s="99" t="s">
        <v>45</v>
      </c>
      <c r="B16" s="100" t="s">
        <v>278</v>
      </c>
      <c r="C16" s="99" t="s">
        <v>279</v>
      </c>
      <c r="D16" s="101">
        <f>+SUM(E16,+I16)</f>
        <v>70351</v>
      </c>
      <c r="E16" s="101">
        <f>+SUM(G16+H16)</f>
        <v>8252</v>
      </c>
      <c r="F16" s="125">
        <f>IF(D16&gt;0,E16/D16*100,"-")</f>
        <v>11.729755085215562</v>
      </c>
      <c r="G16" s="101">
        <v>8252</v>
      </c>
      <c r="H16" s="101">
        <v>0</v>
      </c>
      <c r="I16" s="101">
        <f>+SUM(K16,+M16,O16+P16)</f>
        <v>62099</v>
      </c>
      <c r="J16" s="102">
        <f>IF(D16&gt;0,I16/D16*100,"-")</f>
        <v>88.270244914784428</v>
      </c>
      <c r="K16" s="101">
        <v>40257</v>
      </c>
      <c r="L16" s="102">
        <f>IF(D16&gt;0,K16/D16*100,"-")</f>
        <v>57.223067191653278</v>
      </c>
      <c r="M16" s="101">
        <v>0</v>
      </c>
      <c r="N16" s="102">
        <f>IF(D16&gt;0,M16/D16*100,"-")</f>
        <v>0</v>
      </c>
      <c r="O16" s="123">
        <v>3561</v>
      </c>
      <c r="P16" s="101">
        <f>SUM(Q16:S16)</f>
        <v>18281</v>
      </c>
      <c r="Q16" s="101">
        <v>2940</v>
      </c>
      <c r="R16" s="101">
        <v>15341</v>
      </c>
      <c r="S16" s="101">
        <v>0</v>
      </c>
      <c r="T16" s="102">
        <f>IF(D16&gt;0,P16/D16*100,"-")</f>
        <v>25.985415985558131</v>
      </c>
      <c r="U16" s="101">
        <v>1142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 x14ac:dyDescent="0.15">
      <c r="A17" s="99" t="s">
        <v>45</v>
      </c>
      <c r="B17" s="100" t="s">
        <v>280</v>
      </c>
      <c r="C17" s="99" t="s">
        <v>281</v>
      </c>
      <c r="D17" s="101">
        <f>+SUM(E17,+I17)</f>
        <v>31460</v>
      </c>
      <c r="E17" s="101">
        <f>+SUM(G17+H17)</f>
        <v>7752</v>
      </c>
      <c r="F17" s="125">
        <f>IF(D17&gt;0,E17/D17*100,"-")</f>
        <v>24.640813731722822</v>
      </c>
      <c r="G17" s="101">
        <v>7752</v>
      </c>
      <c r="H17" s="101">
        <v>0</v>
      </c>
      <c r="I17" s="101">
        <f>+SUM(K17,+M17,O17+P17)</f>
        <v>23708</v>
      </c>
      <c r="J17" s="102">
        <f>IF(D17&gt;0,I17/D17*100,"-")</f>
        <v>75.359186268277185</v>
      </c>
      <c r="K17" s="101">
        <v>12403</v>
      </c>
      <c r="L17" s="102">
        <f>IF(D17&gt;0,K17/D17*100,"-")</f>
        <v>39.424666242848062</v>
      </c>
      <c r="M17" s="101">
        <v>0</v>
      </c>
      <c r="N17" s="102">
        <f>IF(D17&gt;0,M17/D17*100,"-")</f>
        <v>0</v>
      </c>
      <c r="O17" s="123">
        <v>914</v>
      </c>
      <c r="P17" s="101">
        <f>SUM(Q17:S17)</f>
        <v>10391</v>
      </c>
      <c r="Q17" s="101">
        <v>0</v>
      </c>
      <c r="R17" s="101">
        <v>10391</v>
      </c>
      <c r="S17" s="101">
        <v>0</v>
      </c>
      <c r="T17" s="102">
        <f>IF(D17&gt;0,P17/D17*100,"-")</f>
        <v>33.029243483788939</v>
      </c>
      <c r="U17" s="101">
        <v>343</v>
      </c>
      <c r="V17" s="99"/>
      <c r="W17" s="99"/>
      <c r="X17" s="99"/>
      <c r="Y17" s="99" t="s">
        <v>263</v>
      </c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 x14ac:dyDescent="0.15">
      <c r="A18" s="99" t="s">
        <v>45</v>
      </c>
      <c r="B18" s="100" t="s">
        <v>282</v>
      </c>
      <c r="C18" s="99" t="s">
        <v>283</v>
      </c>
      <c r="D18" s="101">
        <f>+SUM(E18,+I18)</f>
        <v>117116</v>
      </c>
      <c r="E18" s="101">
        <f>+SUM(G18+H18)</f>
        <v>19823</v>
      </c>
      <c r="F18" s="125">
        <f>IF(D18&gt;0,E18/D18*100,"-")</f>
        <v>16.925953755251204</v>
      </c>
      <c r="G18" s="101">
        <v>19823</v>
      </c>
      <c r="H18" s="101">
        <v>0</v>
      </c>
      <c r="I18" s="101">
        <f>+SUM(K18,+M18,O18+P18)</f>
        <v>97293</v>
      </c>
      <c r="J18" s="102">
        <f>IF(D18&gt;0,I18/D18*100,"-")</f>
        <v>83.0740462447488</v>
      </c>
      <c r="K18" s="101">
        <v>63875</v>
      </c>
      <c r="L18" s="102">
        <f>IF(D18&gt;0,K18/D18*100,"-")</f>
        <v>54.53994330407459</v>
      </c>
      <c r="M18" s="101">
        <v>0</v>
      </c>
      <c r="N18" s="102">
        <f>IF(D18&gt;0,M18/D18*100,"-")</f>
        <v>0</v>
      </c>
      <c r="O18" s="123">
        <v>1295</v>
      </c>
      <c r="P18" s="101">
        <f>SUM(Q18:S18)</f>
        <v>32123</v>
      </c>
      <c r="Q18" s="101">
        <v>9264</v>
      </c>
      <c r="R18" s="101">
        <v>19273</v>
      </c>
      <c r="S18" s="101">
        <v>3586</v>
      </c>
      <c r="T18" s="102">
        <f>IF(D18&gt;0,P18/D18*100,"-")</f>
        <v>27.428361624372418</v>
      </c>
      <c r="U18" s="101">
        <v>2310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 x14ac:dyDescent="0.15">
      <c r="A19" s="99" t="s">
        <v>45</v>
      </c>
      <c r="B19" s="100" t="s">
        <v>284</v>
      </c>
      <c r="C19" s="99" t="s">
        <v>285</v>
      </c>
      <c r="D19" s="101">
        <f>+SUM(E19,+I19)</f>
        <v>44059</v>
      </c>
      <c r="E19" s="101">
        <f>+SUM(G19+H19)</f>
        <v>1635</v>
      </c>
      <c r="F19" s="125">
        <f>IF(D19&gt;0,E19/D19*100,"-")</f>
        <v>3.7109330670237641</v>
      </c>
      <c r="G19" s="101">
        <v>1635</v>
      </c>
      <c r="H19" s="101">
        <v>0</v>
      </c>
      <c r="I19" s="101">
        <f>+SUM(K19,+M19,O19+P19)</f>
        <v>42424</v>
      </c>
      <c r="J19" s="102">
        <f>IF(D19&gt;0,I19/D19*100,"-")</f>
        <v>96.28906693297624</v>
      </c>
      <c r="K19" s="101">
        <v>21884</v>
      </c>
      <c r="L19" s="102">
        <f>IF(D19&gt;0,K19/D19*100,"-")</f>
        <v>49.669761002292375</v>
      </c>
      <c r="M19" s="101">
        <v>0</v>
      </c>
      <c r="N19" s="102">
        <f>IF(D19&gt;0,M19/D19*100,"-")</f>
        <v>0</v>
      </c>
      <c r="O19" s="123">
        <v>1135</v>
      </c>
      <c r="P19" s="101">
        <f>SUM(Q19:S19)</f>
        <v>19405</v>
      </c>
      <c r="Q19" s="101">
        <v>5948</v>
      </c>
      <c r="R19" s="101">
        <v>13457</v>
      </c>
      <c r="S19" s="101">
        <v>0</v>
      </c>
      <c r="T19" s="102">
        <f>IF(D19&gt;0,P19/D19*100,"-")</f>
        <v>44.043214780181124</v>
      </c>
      <c r="U19" s="101">
        <v>466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 x14ac:dyDescent="0.15">
      <c r="A20" s="99" t="s">
        <v>45</v>
      </c>
      <c r="B20" s="100" t="s">
        <v>286</v>
      </c>
      <c r="C20" s="99" t="s">
        <v>287</v>
      </c>
      <c r="D20" s="101">
        <f>+SUM(E20,+I20)</f>
        <v>25213</v>
      </c>
      <c r="E20" s="101">
        <f>+SUM(G20+H20)</f>
        <v>1007</v>
      </c>
      <c r="F20" s="125">
        <f>IF(D20&gt;0,E20/D20*100,"-")</f>
        <v>3.9939713639788996</v>
      </c>
      <c r="G20" s="101">
        <v>1007</v>
      </c>
      <c r="H20" s="101">
        <v>0</v>
      </c>
      <c r="I20" s="101">
        <f>+SUM(K20,+M20,O20+P20)</f>
        <v>24206</v>
      </c>
      <c r="J20" s="102">
        <f>IF(D20&gt;0,I20/D20*100,"-")</f>
        <v>96.006028636021099</v>
      </c>
      <c r="K20" s="101">
        <v>2355</v>
      </c>
      <c r="L20" s="102">
        <f>IF(D20&gt;0,K20/D20*100,"-")</f>
        <v>9.3404196247967324</v>
      </c>
      <c r="M20" s="101">
        <v>0</v>
      </c>
      <c r="N20" s="102">
        <f>IF(D20&gt;0,M20/D20*100,"-")</f>
        <v>0</v>
      </c>
      <c r="O20" s="123">
        <v>0</v>
      </c>
      <c r="P20" s="101">
        <f>SUM(Q20:S20)</f>
        <v>21851</v>
      </c>
      <c r="Q20" s="101">
        <v>10559</v>
      </c>
      <c r="R20" s="101">
        <v>11292</v>
      </c>
      <c r="S20" s="101">
        <v>0</v>
      </c>
      <c r="T20" s="102">
        <f>IF(D20&gt;0,P20/D20*100,"-")</f>
        <v>86.665609011224362</v>
      </c>
      <c r="U20" s="101">
        <v>275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 x14ac:dyDescent="0.15">
      <c r="A21" s="99" t="s">
        <v>45</v>
      </c>
      <c r="B21" s="100" t="s">
        <v>288</v>
      </c>
      <c r="C21" s="99" t="s">
        <v>289</v>
      </c>
      <c r="D21" s="101">
        <f>+SUM(E21,+I21)</f>
        <v>59929</v>
      </c>
      <c r="E21" s="101">
        <f>+SUM(G21+H21)</f>
        <v>17</v>
      </c>
      <c r="F21" s="125">
        <f>IF(D21&gt;0,E21/D21*100,"-")</f>
        <v>2.8366900832651972E-2</v>
      </c>
      <c r="G21" s="101">
        <v>17</v>
      </c>
      <c r="H21" s="101">
        <v>0</v>
      </c>
      <c r="I21" s="101">
        <f>+SUM(K21,+M21,O21+P21)</f>
        <v>59912</v>
      </c>
      <c r="J21" s="102">
        <f>IF(D21&gt;0,I21/D21*100,"-")</f>
        <v>99.971633099167349</v>
      </c>
      <c r="K21" s="101">
        <v>48002</v>
      </c>
      <c r="L21" s="102">
        <f>IF(D21&gt;0,K21/D21*100,"-")</f>
        <v>80.098116104056473</v>
      </c>
      <c r="M21" s="101">
        <v>0</v>
      </c>
      <c r="N21" s="102">
        <f>IF(D21&gt;0,M21/D21*100,"-")</f>
        <v>0</v>
      </c>
      <c r="O21" s="123">
        <v>6418</v>
      </c>
      <c r="P21" s="101">
        <f>SUM(Q21:S21)</f>
        <v>5492</v>
      </c>
      <c r="Q21" s="101">
        <v>1074</v>
      </c>
      <c r="R21" s="101">
        <v>4418</v>
      </c>
      <c r="S21" s="101">
        <v>0</v>
      </c>
      <c r="T21" s="102">
        <f>IF(D21&gt;0,P21/D21*100,"-")</f>
        <v>9.164177610172036</v>
      </c>
      <c r="U21" s="101">
        <v>749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 x14ac:dyDescent="0.15">
      <c r="A22" s="99" t="s">
        <v>45</v>
      </c>
      <c r="B22" s="100" t="s">
        <v>290</v>
      </c>
      <c r="C22" s="99" t="s">
        <v>291</v>
      </c>
      <c r="D22" s="101">
        <f>+SUM(E22,+I22)</f>
        <v>31234</v>
      </c>
      <c r="E22" s="101">
        <f>+SUM(G22+H22)</f>
        <v>211</v>
      </c>
      <c r="F22" s="125">
        <f>IF(D22&gt;0,E22/D22*100,"-")</f>
        <v>0.67554587949029909</v>
      </c>
      <c r="G22" s="101">
        <v>211</v>
      </c>
      <c r="H22" s="101">
        <v>0</v>
      </c>
      <c r="I22" s="101">
        <f>+SUM(K22,+M22,O22+P22)</f>
        <v>31023</v>
      </c>
      <c r="J22" s="102">
        <f>IF(D22&gt;0,I22/D22*100,"-")</f>
        <v>99.324454120509699</v>
      </c>
      <c r="K22" s="101">
        <v>22426</v>
      </c>
      <c r="L22" s="102">
        <f>IF(D22&gt;0,K22/D22*100,"-")</f>
        <v>71.799961580329125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8597</v>
      </c>
      <c r="Q22" s="101">
        <v>4006</v>
      </c>
      <c r="R22" s="101">
        <v>4591</v>
      </c>
      <c r="S22" s="101">
        <v>0</v>
      </c>
      <c r="T22" s="102">
        <f>IF(D22&gt;0,P22/D22*100,"-")</f>
        <v>27.524492540180574</v>
      </c>
      <c r="U22" s="101">
        <v>452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 x14ac:dyDescent="0.15">
      <c r="A23" s="99" t="s">
        <v>45</v>
      </c>
      <c r="B23" s="100" t="s">
        <v>292</v>
      </c>
      <c r="C23" s="99" t="s">
        <v>293</v>
      </c>
      <c r="D23" s="101">
        <f>+SUM(E23,+I23)</f>
        <v>22227</v>
      </c>
      <c r="E23" s="101">
        <f>+SUM(G23+H23)</f>
        <v>1288</v>
      </c>
      <c r="F23" s="125">
        <f>IF(D23&gt;0,E23/D23*100,"-")</f>
        <v>5.7947541278625092</v>
      </c>
      <c r="G23" s="101">
        <v>1288</v>
      </c>
      <c r="H23" s="101">
        <v>0</v>
      </c>
      <c r="I23" s="101">
        <f>+SUM(K23,+M23,O23+P23)</f>
        <v>20939</v>
      </c>
      <c r="J23" s="102">
        <f>IF(D23&gt;0,I23/D23*100,"-")</f>
        <v>94.205245872137482</v>
      </c>
      <c r="K23" s="101">
        <v>4947</v>
      </c>
      <c r="L23" s="102">
        <f>IF(D23&gt;0,K23/D23*100,"-")</f>
        <v>22.256714806316641</v>
      </c>
      <c r="M23" s="101">
        <v>0</v>
      </c>
      <c r="N23" s="102">
        <f>IF(D23&gt;0,M23/D23*100,"-")</f>
        <v>0</v>
      </c>
      <c r="O23" s="123">
        <v>1885</v>
      </c>
      <c r="P23" s="101">
        <f>SUM(Q23:S23)</f>
        <v>14107</v>
      </c>
      <c r="Q23" s="101">
        <v>4728</v>
      </c>
      <c r="R23" s="101">
        <v>7191</v>
      </c>
      <c r="S23" s="101">
        <v>2188</v>
      </c>
      <c r="T23" s="102">
        <f>IF(D23&gt;0,P23/D23*100,"-")</f>
        <v>63.467854411301573</v>
      </c>
      <c r="U23" s="101">
        <v>218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 x14ac:dyDescent="0.15">
      <c r="A24" s="99" t="s">
        <v>45</v>
      </c>
      <c r="B24" s="100" t="s">
        <v>294</v>
      </c>
      <c r="C24" s="99" t="s">
        <v>295</v>
      </c>
      <c r="D24" s="101">
        <f>+SUM(E24,+I24)</f>
        <v>12229</v>
      </c>
      <c r="E24" s="101">
        <f>+SUM(G24+H24)</f>
        <v>446</v>
      </c>
      <c r="F24" s="125">
        <f>IF(D24&gt;0,E24/D24*100,"-")</f>
        <v>3.647068443862949</v>
      </c>
      <c r="G24" s="101">
        <v>446</v>
      </c>
      <c r="H24" s="101">
        <v>0</v>
      </c>
      <c r="I24" s="101">
        <f>+SUM(K24,+M24,O24+P24)</f>
        <v>11783</v>
      </c>
      <c r="J24" s="102">
        <f>IF(D24&gt;0,I24/D24*100,"-")</f>
        <v>96.352931556137051</v>
      </c>
      <c r="K24" s="101">
        <v>2479</v>
      </c>
      <c r="L24" s="102">
        <f>IF(D24&gt;0,K24/D24*100,"-")</f>
        <v>20.271485812413118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9304</v>
      </c>
      <c r="Q24" s="101">
        <v>3328</v>
      </c>
      <c r="R24" s="101">
        <v>5741</v>
      </c>
      <c r="S24" s="101">
        <v>235</v>
      </c>
      <c r="T24" s="102">
        <f>IF(D24&gt;0,P24/D24*100,"-")</f>
        <v>76.081445743723933</v>
      </c>
      <c r="U24" s="101">
        <v>100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 x14ac:dyDescent="0.15">
      <c r="A25" s="99" t="s">
        <v>45</v>
      </c>
      <c r="B25" s="100" t="s">
        <v>296</v>
      </c>
      <c r="C25" s="99" t="s">
        <v>297</v>
      </c>
      <c r="D25" s="101">
        <f>+SUM(E25,+I25)</f>
        <v>11527</v>
      </c>
      <c r="E25" s="101">
        <f>+SUM(G25+H25)</f>
        <v>512</v>
      </c>
      <c r="F25" s="125">
        <f>IF(D25&gt;0,E25/D25*100,"-")</f>
        <v>4.4417454671640497</v>
      </c>
      <c r="G25" s="101">
        <v>512</v>
      </c>
      <c r="H25" s="101">
        <v>0</v>
      </c>
      <c r="I25" s="101">
        <f>+SUM(K25,+M25,O25+P25)</f>
        <v>11015</v>
      </c>
      <c r="J25" s="102">
        <f>IF(D25&gt;0,I25/D25*100,"-")</f>
        <v>95.558254532835946</v>
      </c>
      <c r="K25" s="101">
        <v>1898</v>
      </c>
      <c r="L25" s="102">
        <f>IF(D25&gt;0,K25/D25*100,"-")</f>
        <v>16.465689251322981</v>
      </c>
      <c r="M25" s="101">
        <v>0</v>
      </c>
      <c r="N25" s="102">
        <f>IF(D25&gt;0,M25/D25*100,"-")</f>
        <v>0</v>
      </c>
      <c r="O25" s="123">
        <v>1384</v>
      </c>
      <c r="P25" s="101">
        <f>SUM(Q25:S25)</f>
        <v>7733</v>
      </c>
      <c r="Q25" s="101">
        <v>1308</v>
      </c>
      <c r="R25" s="101">
        <v>6425</v>
      </c>
      <c r="S25" s="101">
        <v>0</v>
      </c>
      <c r="T25" s="102">
        <f>IF(D25&gt;0,P25/D25*100,"-")</f>
        <v>67.085972065585153</v>
      </c>
      <c r="U25" s="101">
        <v>168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 x14ac:dyDescent="0.15">
      <c r="A26" s="99" t="s">
        <v>45</v>
      </c>
      <c r="B26" s="100" t="s">
        <v>298</v>
      </c>
      <c r="C26" s="99" t="s">
        <v>299</v>
      </c>
      <c r="D26" s="101">
        <f>+SUM(E26,+I26)</f>
        <v>15629</v>
      </c>
      <c r="E26" s="101">
        <f>+SUM(G26+H26)</f>
        <v>493</v>
      </c>
      <c r="F26" s="125">
        <f>IF(D26&gt;0,E26/D26*100,"-")</f>
        <v>3.1543924755262651</v>
      </c>
      <c r="G26" s="101">
        <v>493</v>
      </c>
      <c r="H26" s="101">
        <v>0</v>
      </c>
      <c r="I26" s="101">
        <f>+SUM(K26,+M26,O26+P26)</f>
        <v>15136</v>
      </c>
      <c r="J26" s="102">
        <f>IF(D26&gt;0,I26/D26*100,"-")</f>
        <v>96.845607524473735</v>
      </c>
      <c r="K26" s="101">
        <v>3649</v>
      </c>
      <c r="L26" s="102">
        <f>IF(D26&gt;0,K26/D26*100,"-")</f>
        <v>23.347623008509821</v>
      </c>
      <c r="M26" s="101">
        <v>0</v>
      </c>
      <c r="N26" s="102">
        <f>IF(D26&gt;0,M26/D26*100,"-")</f>
        <v>0</v>
      </c>
      <c r="O26" s="123">
        <v>3091</v>
      </c>
      <c r="P26" s="101">
        <f>SUM(Q26:S26)</f>
        <v>8396</v>
      </c>
      <c r="Q26" s="101">
        <v>475</v>
      </c>
      <c r="R26" s="101">
        <v>7171</v>
      </c>
      <c r="S26" s="101">
        <v>750</v>
      </c>
      <c r="T26" s="102">
        <f>IF(D26&gt;0,P26/D26*100,"-")</f>
        <v>53.720647514236354</v>
      </c>
      <c r="U26" s="101">
        <v>161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 x14ac:dyDescent="0.15">
      <c r="A27" s="99" t="s">
        <v>45</v>
      </c>
      <c r="B27" s="100" t="s">
        <v>300</v>
      </c>
      <c r="C27" s="99" t="s">
        <v>301</v>
      </c>
      <c r="D27" s="101">
        <f>+SUM(E27,+I27)</f>
        <v>38658</v>
      </c>
      <c r="E27" s="101">
        <f>+SUM(G27+H27)</f>
        <v>3014</v>
      </c>
      <c r="F27" s="125">
        <f>IF(D27&gt;0,E27/D27*100,"-")</f>
        <v>7.7965750944177143</v>
      </c>
      <c r="G27" s="101">
        <v>3014</v>
      </c>
      <c r="H27" s="101">
        <v>0</v>
      </c>
      <c r="I27" s="101">
        <f>+SUM(K27,+M27,O27+P27)</f>
        <v>35644</v>
      </c>
      <c r="J27" s="102">
        <f>IF(D27&gt;0,I27/D27*100,"-")</f>
        <v>92.203424905582281</v>
      </c>
      <c r="K27" s="101">
        <v>26585</v>
      </c>
      <c r="L27" s="102">
        <f>IF(D27&gt;0,K27/D27*100,"-")</f>
        <v>68.769724248538466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9059</v>
      </c>
      <c r="Q27" s="101">
        <v>0</v>
      </c>
      <c r="R27" s="101">
        <v>9059</v>
      </c>
      <c r="S27" s="101">
        <v>0</v>
      </c>
      <c r="T27" s="102">
        <f>IF(D27&gt;0,P27/D27*100,"-")</f>
        <v>23.433700657043822</v>
      </c>
      <c r="U27" s="101">
        <v>543</v>
      </c>
      <c r="V27" s="99" t="s">
        <v>263</v>
      </c>
      <c r="W27" s="99"/>
      <c r="X27" s="99"/>
      <c r="Y27" s="99"/>
      <c r="Z27" s="99"/>
      <c r="AA27" s="99"/>
      <c r="AB27" s="99"/>
      <c r="AC27" s="99" t="s">
        <v>263</v>
      </c>
      <c r="AD27" s="206" t="s">
        <v>262</v>
      </c>
      <c r="AE27" s="207"/>
    </row>
    <row r="28" spans="1:31" s="103" customFormat="1" ht="13.5" customHeight="1" x14ac:dyDescent="0.15">
      <c r="A28" s="99" t="s">
        <v>45</v>
      </c>
      <c r="B28" s="100" t="s">
        <v>302</v>
      </c>
      <c r="C28" s="99" t="s">
        <v>303</v>
      </c>
      <c r="D28" s="101">
        <f>+SUM(E28,+I28)</f>
        <v>25233</v>
      </c>
      <c r="E28" s="101">
        <f>+SUM(G28+H28)</f>
        <v>393</v>
      </c>
      <c r="F28" s="125">
        <f>IF(D28&gt;0,E28/D28*100,"-")</f>
        <v>1.5574842468196408</v>
      </c>
      <c r="G28" s="101">
        <v>393</v>
      </c>
      <c r="H28" s="101">
        <v>0</v>
      </c>
      <c r="I28" s="101">
        <f>+SUM(K28,+M28,O28+P28)</f>
        <v>24840</v>
      </c>
      <c r="J28" s="102">
        <f>IF(D28&gt;0,I28/D28*100,"-")</f>
        <v>98.442515753180359</v>
      </c>
      <c r="K28" s="101">
        <v>18631</v>
      </c>
      <c r="L28" s="102">
        <f>IF(D28&gt;0,K28/D28*100,"-")</f>
        <v>73.835849879126542</v>
      </c>
      <c r="M28" s="101">
        <v>0</v>
      </c>
      <c r="N28" s="102">
        <f>IF(D28&gt;0,M28/D28*100,"-")</f>
        <v>0</v>
      </c>
      <c r="O28" s="123">
        <v>1041</v>
      </c>
      <c r="P28" s="101">
        <f>SUM(Q28:S28)</f>
        <v>5168</v>
      </c>
      <c r="Q28" s="101">
        <v>1104</v>
      </c>
      <c r="R28" s="101">
        <v>4064</v>
      </c>
      <c r="S28" s="101">
        <v>0</v>
      </c>
      <c r="T28" s="102">
        <f>IF(D28&gt;0,P28/D28*100,"-")</f>
        <v>20.481115998890342</v>
      </c>
      <c r="U28" s="101">
        <v>357</v>
      </c>
      <c r="V28" s="99" t="s">
        <v>263</v>
      </c>
      <c r="W28" s="99"/>
      <c r="X28" s="99"/>
      <c r="Y28" s="99"/>
      <c r="Z28" s="99"/>
      <c r="AA28" s="99" t="s">
        <v>263</v>
      </c>
      <c r="AB28" s="99"/>
      <c r="AC28" s="99"/>
      <c r="AD28" s="206" t="s">
        <v>262</v>
      </c>
      <c r="AE28" s="207"/>
    </row>
    <row r="29" spans="1:31" s="103" customFormat="1" ht="13.5" customHeight="1" x14ac:dyDescent="0.15">
      <c r="A29" s="99" t="s">
        <v>45</v>
      </c>
      <c r="B29" s="100" t="s">
        <v>304</v>
      </c>
      <c r="C29" s="99" t="s">
        <v>305</v>
      </c>
      <c r="D29" s="101">
        <f>+SUM(E29,+I29)</f>
        <v>10607</v>
      </c>
      <c r="E29" s="101">
        <f>+SUM(G29+H29)</f>
        <v>2471</v>
      </c>
      <c r="F29" s="125">
        <f>IF(D29&gt;0,E29/D29*100,"-")</f>
        <v>23.295936645611391</v>
      </c>
      <c r="G29" s="101">
        <v>2471</v>
      </c>
      <c r="H29" s="101">
        <v>0</v>
      </c>
      <c r="I29" s="101">
        <f>+SUM(K29,+M29,O29+P29)</f>
        <v>8136</v>
      </c>
      <c r="J29" s="102">
        <f>IF(D29&gt;0,I29/D29*100,"-")</f>
        <v>76.704063354388609</v>
      </c>
      <c r="K29" s="101">
        <v>0</v>
      </c>
      <c r="L29" s="102">
        <f>IF(D29&gt;0,K29/D29*100,"-")</f>
        <v>0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8136</v>
      </c>
      <c r="Q29" s="101">
        <v>3540</v>
      </c>
      <c r="R29" s="101">
        <v>4596</v>
      </c>
      <c r="S29" s="101">
        <v>0</v>
      </c>
      <c r="T29" s="102">
        <f>IF(D29&gt;0,P29/D29*100,"-")</f>
        <v>76.704063354388609</v>
      </c>
      <c r="U29" s="101">
        <v>65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 x14ac:dyDescent="0.15">
      <c r="A30" s="99" t="s">
        <v>45</v>
      </c>
      <c r="B30" s="100" t="s">
        <v>306</v>
      </c>
      <c r="C30" s="99" t="s">
        <v>307</v>
      </c>
      <c r="D30" s="101">
        <f>+SUM(E30,+I30)</f>
        <v>29413</v>
      </c>
      <c r="E30" s="101">
        <f>+SUM(G30+H30)</f>
        <v>652</v>
      </c>
      <c r="F30" s="125">
        <f>IF(D30&gt;0,E30/D30*100,"-")</f>
        <v>2.2167068983102709</v>
      </c>
      <c r="G30" s="101">
        <v>652</v>
      </c>
      <c r="H30" s="101">
        <v>0</v>
      </c>
      <c r="I30" s="101">
        <f>+SUM(K30,+M30,O30+P30)</f>
        <v>28761</v>
      </c>
      <c r="J30" s="102">
        <f>IF(D30&gt;0,I30/D30*100,"-")</f>
        <v>97.783293101689722</v>
      </c>
      <c r="K30" s="101">
        <v>15147</v>
      </c>
      <c r="L30" s="102">
        <f>IF(D30&gt;0,K30/D30*100,"-")</f>
        <v>51.497637099241835</v>
      </c>
      <c r="M30" s="101">
        <v>0</v>
      </c>
      <c r="N30" s="102">
        <f>IF(D30&gt;0,M30/D30*100,"-")</f>
        <v>0</v>
      </c>
      <c r="O30" s="123">
        <v>1307</v>
      </c>
      <c r="P30" s="101">
        <f>SUM(Q30:S30)</f>
        <v>12307</v>
      </c>
      <c r="Q30" s="101">
        <v>5866</v>
      </c>
      <c r="R30" s="101">
        <v>6441</v>
      </c>
      <c r="S30" s="101">
        <v>0</v>
      </c>
      <c r="T30" s="102">
        <f>IF(D30&gt;0,P30/D30*100,"-")</f>
        <v>41.842042634209363</v>
      </c>
      <c r="U30" s="101">
        <v>378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 x14ac:dyDescent="0.15">
      <c r="A31" s="99" t="s">
        <v>45</v>
      </c>
      <c r="B31" s="100" t="s">
        <v>308</v>
      </c>
      <c r="C31" s="99" t="s">
        <v>309</v>
      </c>
      <c r="D31" s="101">
        <f>+SUM(E31,+I31)</f>
        <v>24607</v>
      </c>
      <c r="E31" s="101">
        <f>+SUM(G31+H31)</f>
        <v>2135</v>
      </c>
      <c r="F31" s="125">
        <f>IF(D31&gt;0,E31/D31*100,"-")</f>
        <v>8.676392896330313</v>
      </c>
      <c r="G31" s="101">
        <v>2135</v>
      </c>
      <c r="H31" s="101">
        <v>0</v>
      </c>
      <c r="I31" s="101">
        <f>+SUM(K31,+M31,O31+P31)</f>
        <v>22472</v>
      </c>
      <c r="J31" s="102">
        <f>IF(D31&gt;0,I31/D31*100,"-")</f>
        <v>91.323607103669687</v>
      </c>
      <c r="K31" s="101">
        <v>2027</v>
      </c>
      <c r="L31" s="102">
        <f>IF(D31&gt;0,K31/D31*100,"-")</f>
        <v>8.2374933961880767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20445</v>
      </c>
      <c r="Q31" s="101">
        <v>3949</v>
      </c>
      <c r="R31" s="101">
        <v>16496</v>
      </c>
      <c r="S31" s="101">
        <v>0</v>
      </c>
      <c r="T31" s="102">
        <f>IF(D31&gt;0,P31/D31*100,"-")</f>
        <v>83.086113707481616</v>
      </c>
      <c r="U31" s="101">
        <v>361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 x14ac:dyDescent="0.15">
      <c r="A32" s="99" t="s">
        <v>45</v>
      </c>
      <c r="B32" s="100" t="s">
        <v>310</v>
      </c>
      <c r="C32" s="99" t="s">
        <v>311</v>
      </c>
      <c r="D32" s="101">
        <f>+SUM(E32,+I32)</f>
        <v>15352</v>
      </c>
      <c r="E32" s="101">
        <f>+SUM(G32+H32)</f>
        <v>1150</v>
      </c>
      <c r="F32" s="125">
        <f>IF(D32&gt;0,E32/D32*100,"-")</f>
        <v>7.4908806670140704</v>
      </c>
      <c r="G32" s="101">
        <v>1150</v>
      </c>
      <c r="H32" s="101">
        <v>0</v>
      </c>
      <c r="I32" s="101">
        <f>+SUM(K32,+M32,O32+P32)</f>
        <v>14202</v>
      </c>
      <c r="J32" s="102">
        <f>IF(D32&gt;0,I32/D32*100,"-")</f>
        <v>92.509119332985932</v>
      </c>
      <c r="K32" s="101">
        <v>3084</v>
      </c>
      <c r="L32" s="102">
        <f>IF(D32&gt;0,K32/D32*100,"-")</f>
        <v>20.088587806149036</v>
      </c>
      <c r="M32" s="101">
        <v>0</v>
      </c>
      <c r="N32" s="102">
        <f>IF(D32&gt;0,M32/D32*100,"-")</f>
        <v>0</v>
      </c>
      <c r="O32" s="123">
        <v>644</v>
      </c>
      <c r="P32" s="101">
        <f>SUM(Q32:S32)</f>
        <v>10474</v>
      </c>
      <c r="Q32" s="101">
        <v>3341</v>
      </c>
      <c r="R32" s="101">
        <v>7133</v>
      </c>
      <c r="S32" s="101">
        <v>0</v>
      </c>
      <c r="T32" s="102">
        <f>IF(D32&gt;0,P32/D32*100,"-")</f>
        <v>68.225638353309009</v>
      </c>
      <c r="U32" s="101">
        <v>0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 x14ac:dyDescent="0.15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 x14ac:dyDescent="0.15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 x14ac:dyDescent="0.15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 x14ac:dyDescent="0.15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 x14ac:dyDescent="0.15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 x14ac:dyDescent="0.15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 x14ac:dyDescent="0.15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 x14ac:dyDescent="0.15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 x14ac:dyDescent="0.15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 x14ac:dyDescent="0.15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 x14ac:dyDescent="0.15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 x14ac:dyDescent="0.15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 x14ac:dyDescent="0.15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 x14ac:dyDescent="0.15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 x14ac:dyDescent="0.15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 x14ac:dyDescent="0.15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 x14ac:dyDescent="0.15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 x14ac:dyDescent="0.15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 x14ac:dyDescent="0.15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 x14ac:dyDescent="0.15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 x14ac:dyDescent="0.15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 x14ac:dyDescent="0.15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 x14ac:dyDescent="0.15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 x14ac:dyDescent="0.15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 x14ac:dyDescent="0.15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 x14ac:dyDescent="0.15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 x14ac:dyDescent="0.15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 x14ac:dyDescent="0.15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 x14ac:dyDescent="0.15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 x14ac:dyDescent="0.15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 x14ac:dyDescent="0.15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 x14ac:dyDescent="0.15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 x14ac:dyDescent="0.15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 x14ac:dyDescent="0.15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 x14ac:dyDescent="0.15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 x14ac:dyDescent="0.15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 x14ac:dyDescent="0.15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 x14ac:dyDescent="0.15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 x14ac:dyDescent="0.15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 x14ac:dyDescent="0.15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 x14ac:dyDescent="0.15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 x14ac:dyDescent="0.15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 x14ac:dyDescent="0.15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 x14ac:dyDescent="0.15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 x14ac:dyDescent="0.15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 x14ac:dyDescent="0.15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 x14ac:dyDescent="0.15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 x14ac:dyDescent="0.15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 x14ac:dyDescent="0.15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 x14ac:dyDescent="0.15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 x14ac:dyDescent="0.15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 x14ac:dyDescent="0.15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 x14ac:dyDescent="0.15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 x14ac:dyDescent="0.15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 x14ac:dyDescent="0.15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 x14ac:dyDescent="0.15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 x14ac:dyDescent="0.15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 x14ac:dyDescent="0.15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 x14ac:dyDescent="0.15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 x14ac:dyDescent="0.15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 x14ac:dyDescent="0.15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 x14ac:dyDescent="0.15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 x14ac:dyDescent="0.15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 x14ac:dyDescent="0.15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 x14ac:dyDescent="0.15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 x14ac:dyDescent="0.15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 x14ac:dyDescent="0.15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 x14ac:dyDescent="0.15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 x14ac:dyDescent="0.15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 x14ac:dyDescent="0.15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 x14ac:dyDescent="0.15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 x14ac:dyDescent="0.15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 x14ac:dyDescent="0.15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 x14ac:dyDescent="0.15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 x14ac:dyDescent="0.15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 x14ac:dyDescent="0.15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 x14ac:dyDescent="0.15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 x14ac:dyDescent="0.15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 x14ac:dyDescent="0.15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 x14ac:dyDescent="0.15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 x14ac:dyDescent="0.15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 x14ac:dyDescent="0.15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 x14ac:dyDescent="0.15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 x14ac:dyDescent="0.15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 x14ac:dyDescent="0.15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 x14ac:dyDescent="0.15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 x14ac:dyDescent="0.15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 x14ac:dyDescent="0.15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 x14ac:dyDescent="0.15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 x14ac:dyDescent="0.15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 x14ac:dyDescent="0.15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 x14ac:dyDescent="0.15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 x14ac:dyDescent="0.15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 x14ac:dyDescent="0.15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 x14ac:dyDescent="0.15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 x14ac:dyDescent="0.15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 x14ac:dyDescent="0.15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 x14ac:dyDescent="0.15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 x14ac:dyDescent="0.15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 x14ac:dyDescent="0.15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 x14ac:dyDescent="0.15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 x14ac:dyDescent="0.15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 x14ac:dyDescent="0.15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 x14ac:dyDescent="0.15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 x14ac:dyDescent="0.15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 x14ac:dyDescent="0.15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 x14ac:dyDescent="0.15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 x14ac:dyDescent="0.15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 x14ac:dyDescent="0.15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 x14ac:dyDescent="0.15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 x14ac:dyDescent="0.15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 x14ac:dyDescent="0.15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 x14ac:dyDescent="0.15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 x14ac:dyDescent="0.15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 x14ac:dyDescent="0.15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 x14ac:dyDescent="0.15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 x14ac:dyDescent="0.15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 x14ac:dyDescent="0.15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 x14ac:dyDescent="0.15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 x14ac:dyDescent="0.15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 x14ac:dyDescent="0.15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 x14ac:dyDescent="0.15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 x14ac:dyDescent="0.15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 x14ac:dyDescent="0.15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 x14ac:dyDescent="0.15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 x14ac:dyDescent="0.15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 x14ac:dyDescent="0.15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 x14ac:dyDescent="0.15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 x14ac:dyDescent="0.15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 x14ac:dyDescent="0.15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 x14ac:dyDescent="0.15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 x14ac:dyDescent="0.15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 x14ac:dyDescent="0.15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 x14ac:dyDescent="0.15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 x14ac:dyDescent="0.15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 x14ac:dyDescent="0.15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 x14ac:dyDescent="0.15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 x14ac:dyDescent="0.15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 x14ac:dyDescent="0.15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 x14ac:dyDescent="0.15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 x14ac:dyDescent="0.15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 x14ac:dyDescent="0.15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 x14ac:dyDescent="0.15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 x14ac:dyDescent="0.15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 x14ac:dyDescent="0.15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 x14ac:dyDescent="0.15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 x14ac:dyDescent="0.15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 x14ac:dyDescent="0.15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 x14ac:dyDescent="0.15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 x14ac:dyDescent="0.15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 x14ac:dyDescent="0.15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 x14ac:dyDescent="0.15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 x14ac:dyDescent="0.15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 x14ac:dyDescent="0.15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 x14ac:dyDescent="0.15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 x14ac:dyDescent="0.15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 x14ac:dyDescent="0.15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 x14ac:dyDescent="0.15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 x14ac:dyDescent="0.15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 x14ac:dyDescent="0.15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 x14ac:dyDescent="0.15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 x14ac:dyDescent="0.15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 x14ac:dyDescent="0.15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 x14ac:dyDescent="0.15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 x14ac:dyDescent="0.15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 x14ac:dyDescent="0.15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 x14ac:dyDescent="0.15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 x14ac:dyDescent="0.15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 x14ac:dyDescent="0.15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 x14ac:dyDescent="0.15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 x14ac:dyDescent="0.15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 x14ac:dyDescent="0.15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 x14ac:dyDescent="0.15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 x14ac:dyDescent="0.15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 x14ac:dyDescent="0.15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32">
    <sortCondition ref="A8:A32"/>
    <sortCondition ref="B8:B32"/>
    <sortCondition ref="C8:C32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 x14ac:dyDescent="0.1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 x14ac:dyDescent="0.15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 x14ac:dyDescent="0.15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 x14ac:dyDescent="0.15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 x14ac:dyDescent="0.15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 x14ac:dyDescent="0.15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 x14ac:dyDescent="0.15">
      <c r="A7" s="112" t="str">
        <f>水洗化人口等!A7</f>
        <v>栃木県</v>
      </c>
      <c r="B7" s="105" t="str">
        <f>水洗化人口等!B7</f>
        <v>09000</v>
      </c>
      <c r="C7" s="104" t="s">
        <v>199</v>
      </c>
      <c r="D7" s="106">
        <f>SUM(E7,+H7,+K7)</f>
        <v>315522</v>
      </c>
      <c r="E7" s="106">
        <f>SUM(F7:G7)</f>
        <v>18720</v>
      </c>
      <c r="F7" s="106">
        <f>SUM(F$8:F$207)</f>
        <v>10643</v>
      </c>
      <c r="G7" s="106">
        <f>SUM(G$8:G$207)</f>
        <v>8077</v>
      </c>
      <c r="H7" s="106">
        <f>SUM(I7:J7)</f>
        <v>21429</v>
      </c>
      <c r="I7" s="106">
        <f>SUM(I$8:I$207)</f>
        <v>2898</v>
      </c>
      <c r="J7" s="106">
        <f>SUM(J$8:J$207)</f>
        <v>18531</v>
      </c>
      <c r="K7" s="106">
        <f>SUM(L7:M7)</f>
        <v>275373</v>
      </c>
      <c r="L7" s="106">
        <f>SUM(L$8:L$207)</f>
        <v>35375</v>
      </c>
      <c r="M7" s="106">
        <f>SUM(M$8:M$207)</f>
        <v>239998</v>
      </c>
      <c r="N7" s="106">
        <f>SUM(O7,+V7,+AC7)</f>
        <v>315522</v>
      </c>
      <c r="O7" s="106">
        <f>SUM(P7:U7)</f>
        <v>48916</v>
      </c>
      <c r="P7" s="106">
        <f t="shared" ref="P7:U7" si="0">SUM(P$8:P$207)</f>
        <v>44584</v>
      </c>
      <c r="Q7" s="106">
        <f t="shared" si="0"/>
        <v>0</v>
      </c>
      <c r="R7" s="106">
        <f t="shared" si="0"/>
        <v>0</v>
      </c>
      <c r="S7" s="106">
        <f t="shared" si="0"/>
        <v>4332</v>
      </c>
      <c r="T7" s="106">
        <f t="shared" si="0"/>
        <v>0</v>
      </c>
      <c r="U7" s="106">
        <f t="shared" si="0"/>
        <v>0</v>
      </c>
      <c r="V7" s="106">
        <f>SUM(W7:AB7)</f>
        <v>266606</v>
      </c>
      <c r="W7" s="106">
        <f t="shared" ref="W7:AB7" si="1">SUM(W$8:W$207)</f>
        <v>233564</v>
      </c>
      <c r="X7" s="106">
        <f t="shared" si="1"/>
        <v>0</v>
      </c>
      <c r="Y7" s="106">
        <f t="shared" si="1"/>
        <v>0</v>
      </c>
      <c r="Z7" s="106">
        <f t="shared" si="1"/>
        <v>33042</v>
      </c>
      <c r="AA7" s="106">
        <f t="shared" si="1"/>
        <v>0</v>
      </c>
      <c r="AB7" s="106">
        <f t="shared" si="1"/>
        <v>0</v>
      </c>
      <c r="AC7" s="106">
        <f>SUM(AD7:AE7)</f>
        <v>0</v>
      </c>
      <c r="AD7" s="106">
        <f>SUM(AD$8:AD$207)</f>
        <v>0</v>
      </c>
      <c r="AE7" s="106">
        <f>SUM(AE$8:AE$207)</f>
        <v>0</v>
      </c>
      <c r="AF7" s="106">
        <f>SUM(AG7:AI7)</f>
        <v>7928</v>
      </c>
      <c r="AG7" s="106">
        <f>SUM(AG$8:AG$207)</f>
        <v>7928</v>
      </c>
      <c r="AH7" s="106">
        <f>SUM(AH$8:AH$207)</f>
        <v>0</v>
      </c>
      <c r="AI7" s="106">
        <f>SUM(AI$8:AI$207)</f>
        <v>0</v>
      </c>
      <c r="AJ7" s="106">
        <f>SUM(AK7:AS7)</f>
        <v>12038</v>
      </c>
      <c r="AK7" s="106">
        <f t="shared" ref="AK7:AS7" si="2">SUM(AK$8:AK$207)</f>
        <v>5655</v>
      </c>
      <c r="AL7" s="106">
        <f t="shared" si="2"/>
        <v>0</v>
      </c>
      <c r="AM7" s="106">
        <f t="shared" si="2"/>
        <v>3032</v>
      </c>
      <c r="AN7" s="106">
        <f t="shared" si="2"/>
        <v>368</v>
      </c>
      <c r="AO7" s="106">
        <f t="shared" si="2"/>
        <v>0</v>
      </c>
      <c r="AP7" s="106">
        <f t="shared" si="2"/>
        <v>714</v>
      </c>
      <c r="AQ7" s="106">
        <f t="shared" si="2"/>
        <v>205</v>
      </c>
      <c r="AR7" s="106">
        <f t="shared" si="2"/>
        <v>601</v>
      </c>
      <c r="AS7" s="106">
        <f t="shared" si="2"/>
        <v>1463</v>
      </c>
      <c r="AT7" s="106">
        <f>SUM(AU7:AY7)</f>
        <v>1866</v>
      </c>
      <c r="AU7" s="106">
        <f>SUM(AU$8:AU$207)</f>
        <v>1545</v>
      </c>
      <c r="AV7" s="106">
        <f>SUM(AV$8:AV$207)</f>
        <v>0</v>
      </c>
      <c r="AW7" s="106">
        <f>SUM(AW$8:AW$207)</f>
        <v>321</v>
      </c>
      <c r="AX7" s="106">
        <f>SUM(AX$8:AX$207)</f>
        <v>0</v>
      </c>
      <c r="AY7" s="106">
        <f>SUM(AY$8:AY$207)</f>
        <v>0</v>
      </c>
      <c r="AZ7" s="106">
        <f>SUM(BA7:BC7)</f>
        <v>658</v>
      </c>
      <c r="BA7" s="106">
        <f>SUM(BA$8:BA$207)</f>
        <v>658</v>
      </c>
      <c r="BB7" s="106">
        <f>SUM(BB$8:BB$207)</f>
        <v>0</v>
      </c>
      <c r="BC7" s="106">
        <f>SUM(BC$8:BC$207)</f>
        <v>0</v>
      </c>
    </row>
    <row r="8" spans="1:55" s="103" customFormat="1" ht="13.5" customHeight="1" x14ac:dyDescent="0.15">
      <c r="A8" s="113" t="s">
        <v>45</v>
      </c>
      <c r="B8" s="111" t="s">
        <v>260</v>
      </c>
      <c r="C8" s="99" t="s">
        <v>261</v>
      </c>
      <c r="D8" s="101">
        <f>SUM(E8,+H8,+K8)</f>
        <v>44119</v>
      </c>
      <c r="E8" s="101">
        <f>SUM(F8:G8)</f>
        <v>0</v>
      </c>
      <c r="F8" s="101">
        <v>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44119</v>
      </c>
      <c r="L8" s="101">
        <v>5786</v>
      </c>
      <c r="M8" s="101">
        <v>38333</v>
      </c>
      <c r="N8" s="101">
        <f>SUM(O8,+V8,+AC8)</f>
        <v>44119</v>
      </c>
      <c r="O8" s="101">
        <f>SUM(P8:U8)</f>
        <v>5786</v>
      </c>
      <c r="P8" s="101">
        <v>1454</v>
      </c>
      <c r="Q8" s="101">
        <v>0</v>
      </c>
      <c r="R8" s="101">
        <v>0</v>
      </c>
      <c r="S8" s="101">
        <v>4332</v>
      </c>
      <c r="T8" s="101">
        <v>0</v>
      </c>
      <c r="U8" s="101">
        <v>0</v>
      </c>
      <c r="V8" s="101">
        <f>SUM(W8:AB8)</f>
        <v>38333</v>
      </c>
      <c r="W8" s="101">
        <v>5291</v>
      </c>
      <c r="X8" s="101">
        <v>0</v>
      </c>
      <c r="Y8" s="101">
        <v>0</v>
      </c>
      <c r="Z8" s="101">
        <v>33042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1217</v>
      </c>
      <c r="AG8" s="101">
        <v>1217</v>
      </c>
      <c r="AH8" s="101">
        <v>0</v>
      </c>
      <c r="AI8" s="101">
        <v>0</v>
      </c>
      <c r="AJ8" s="101">
        <f>SUM(AK8:AS8)</f>
        <v>1217</v>
      </c>
      <c r="AK8" s="101">
        <v>0</v>
      </c>
      <c r="AL8" s="101">
        <v>0</v>
      </c>
      <c r="AM8" s="101">
        <v>5</v>
      </c>
      <c r="AN8" s="101">
        <v>0</v>
      </c>
      <c r="AO8" s="101">
        <v>0</v>
      </c>
      <c r="AP8" s="101">
        <v>714</v>
      </c>
      <c r="AQ8" s="101">
        <v>0</v>
      </c>
      <c r="AR8" s="101">
        <v>498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 x14ac:dyDescent="0.15">
      <c r="A9" s="113" t="s">
        <v>45</v>
      </c>
      <c r="B9" s="111" t="s">
        <v>264</v>
      </c>
      <c r="C9" s="99" t="s">
        <v>265</v>
      </c>
      <c r="D9" s="101">
        <f>SUM(E9,+H9,+K9)</f>
        <v>26133</v>
      </c>
      <c r="E9" s="101">
        <f>SUM(F9:G9)</f>
        <v>4028</v>
      </c>
      <c r="F9" s="101">
        <v>4028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22105</v>
      </c>
      <c r="L9" s="101">
        <v>0</v>
      </c>
      <c r="M9" s="101">
        <v>22105</v>
      </c>
      <c r="N9" s="101">
        <f>SUM(O9,+V9,+AC9)</f>
        <v>26133</v>
      </c>
      <c r="O9" s="101">
        <f>SUM(P9:U9)</f>
        <v>4028</v>
      </c>
      <c r="P9" s="101">
        <v>4028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22105</v>
      </c>
      <c r="W9" s="101">
        <v>22105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57</v>
      </c>
      <c r="AG9" s="101">
        <v>57</v>
      </c>
      <c r="AH9" s="101">
        <v>0</v>
      </c>
      <c r="AI9" s="101">
        <v>0</v>
      </c>
      <c r="AJ9" s="101">
        <f>SUM(AK9:AS9)</f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57</v>
      </c>
      <c r="AU9" s="101">
        <v>57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 x14ac:dyDescent="0.15">
      <c r="A10" s="113" t="s">
        <v>45</v>
      </c>
      <c r="B10" s="111" t="s">
        <v>266</v>
      </c>
      <c r="C10" s="99" t="s">
        <v>267</v>
      </c>
      <c r="D10" s="101">
        <f>SUM(E10,+H10,+K10)</f>
        <v>32037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32037</v>
      </c>
      <c r="L10" s="101">
        <v>4455</v>
      </c>
      <c r="M10" s="101">
        <v>27582</v>
      </c>
      <c r="N10" s="101">
        <f>SUM(O10,+V10,+AC10)</f>
        <v>32037</v>
      </c>
      <c r="O10" s="101">
        <f>SUM(P10:U10)</f>
        <v>4455</v>
      </c>
      <c r="P10" s="101">
        <v>4455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27582</v>
      </c>
      <c r="W10" s="101">
        <v>27582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1485</v>
      </c>
      <c r="AG10" s="101">
        <v>1485</v>
      </c>
      <c r="AH10" s="101">
        <v>0</v>
      </c>
      <c r="AI10" s="101">
        <v>0</v>
      </c>
      <c r="AJ10" s="101">
        <f>SUM(AK10:AS10)</f>
        <v>1767</v>
      </c>
      <c r="AK10" s="101">
        <v>297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7</v>
      </c>
      <c r="AR10" s="101">
        <v>0</v>
      </c>
      <c r="AS10" s="101">
        <v>1463</v>
      </c>
      <c r="AT10" s="101">
        <f>SUM(AU10:AY10)</f>
        <v>15</v>
      </c>
      <c r="AU10" s="101">
        <v>15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 x14ac:dyDescent="0.15">
      <c r="A11" s="113" t="s">
        <v>45</v>
      </c>
      <c r="B11" s="111" t="s">
        <v>268</v>
      </c>
      <c r="C11" s="99" t="s">
        <v>269</v>
      </c>
      <c r="D11" s="101">
        <f>SUM(E11,+H11,+K11)</f>
        <v>24664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24664</v>
      </c>
      <c r="L11" s="101">
        <v>4318</v>
      </c>
      <c r="M11" s="101">
        <v>20346</v>
      </c>
      <c r="N11" s="101">
        <f>SUM(O11,+V11,+AC11)</f>
        <v>24664</v>
      </c>
      <c r="O11" s="101">
        <f>SUM(P11:U11)</f>
        <v>4318</v>
      </c>
      <c r="P11" s="101">
        <v>4318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20346</v>
      </c>
      <c r="W11" s="101">
        <v>20346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168</v>
      </c>
      <c r="AG11" s="101">
        <v>168</v>
      </c>
      <c r="AH11" s="101">
        <v>0</v>
      </c>
      <c r="AI11" s="101">
        <v>0</v>
      </c>
      <c r="AJ11" s="101">
        <f>SUM(AK11:AS11)</f>
        <v>986</v>
      </c>
      <c r="AK11" s="101">
        <v>863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20</v>
      </c>
      <c r="AR11" s="101">
        <v>103</v>
      </c>
      <c r="AS11" s="101">
        <v>0</v>
      </c>
      <c r="AT11" s="101">
        <f>SUM(AU11:AY11)</f>
        <v>45</v>
      </c>
      <c r="AU11" s="101">
        <v>45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 x14ac:dyDescent="0.15">
      <c r="A12" s="113" t="s">
        <v>45</v>
      </c>
      <c r="B12" s="111" t="s">
        <v>270</v>
      </c>
      <c r="C12" s="99" t="s">
        <v>271</v>
      </c>
      <c r="D12" s="101">
        <f>SUM(E12,+H12,+K12)</f>
        <v>18342</v>
      </c>
      <c r="E12" s="101">
        <f>SUM(F12:G12)</f>
        <v>3370</v>
      </c>
      <c r="F12" s="101">
        <v>2604</v>
      </c>
      <c r="G12" s="101">
        <v>766</v>
      </c>
      <c r="H12" s="101">
        <f>SUM(I12:J12)</f>
        <v>286</v>
      </c>
      <c r="I12" s="101">
        <v>178</v>
      </c>
      <c r="J12" s="101">
        <v>108</v>
      </c>
      <c r="K12" s="101">
        <f>SUM(L12:M12)</f>
        <v>14686</v>
      </c>
      <c r="L12" s="101">
        <v>0</v>
      </c>
      <c r="M12" s="101">
        <v>14686</v>
      </c>
      <c r="N12" s="101">
        <f>SUM(O12,+V12,+AC12)</f>
        <v>18342</v>
      </c>
      <c r="O12" s="101">
        <f>SUM(P12:U12)</f>
        <v>2782</v>
      </c>
      <c r="P12" s="101">
        <v>2782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15560</v>
      </c>
      <c r="W12" s="101">
        <v>15560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580</v>
      </c>
      <c r="AG12" s="101">
        <v>580</v>
      </c>
      <c r="AH12" s="101">
        <v>0</v>
      </c>
      <c r="AI12" s="101">
        <v>0</v>
      </c>
      <c r="AJ12" s="101">
        <f>SUM(AK12:AS12)</f>
        <v>580</v>
      </c>
      <c r="AK12" s="101">
        <v>0</v>
      </c>
      <c r="AL12" s="101">
        <v>0</v>
      </c>
      <c r="AM12" s="101">
        <v>580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 x14ac:dyDescent="0.15">
      <c r="A13" s="113" t="s">
        <v>45</v>
      </c>
      <c r="B13" s="111" t="s">
        <v>272</v>
      </c>
      <c r="C13" s="99" t="s">
        <v>273</v>
      </c>
      <c r="D13" s="101">
        <f>SUM(E13,+H13,+K13)</f>
        <v>12667</v>
      </c>
      <c r="E13" s="101">
        <f>SUM(F13:G13)</f>
        <v>0</v>
      </c>
      <c r="F13" s="101">
        <v>0</v>
      </c>
      <c r="G13" s="101">
        <v>0</v>
      </c>
      <c r="H13" s="101">
        <f>SUM(I13:J13)</f>
        <v>2720</v>
      </c>
      <c r="I13" s="101">
        <v>2720</v>
      </c>
      <c r="J13" s="101">
        <v>0</v>
      </c>
      <c r="K13" s="101">
        <f>SUM(L13:M13)</f>
        <v>9947</v>
      </c>
      <c r="L13" s="101">
        <v>0</v>
      </c>
      <c r="M13" s="101">
        <v>9947</v>
      </c>
      <c r="N13" s="101">
        <f>SUM(O13,+V13,+AC13)</f>
        <v>12667</v>
      </c>
      <c r="O13" s="101">
        <f>SUM(P13:U13)</f>
        <v>2720</v>
      </c>
      <c r="P13" s="101">
        <v>2720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9947</v>
      </c>
      <c r="W13" s="101">
        <v>9947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585</v>
      </c>
      <c r="AG13" s="101">
        <v>585</v>
      </c>
      <c r="AH13" s="101">
        <v>0</v>
      </c>
      <c r="AI13" s="101">
        <v>0</v>
      </c>
      <c r="AJ13" s="101">
        <f>SUM(AK13:AS13)</f>
        <v>585</v>
      </c>
      <c r="AK13" s="101">
        <v>0</v>
      </c>
      <c r="AL13" s="101">
        <v>0</v>
      </c>
      <c r="AM13" s="101">
        <v>585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4</v>
      </c>
      <c r="AU13" s="101">
        <v>0</v>
      </c>
      <c r="AV13" s="101">
        <v>0</v>
      </c>
      <c r="AW13" s="101">
        <v>4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 x14ac:dyDescent="0.15">
      <c r="A14" s="113" t="s">
        <v>45</v>
      </c>
      <c r="B14" s="111" t="s">
        <v>274</v>
      </c>
      <c r="C14" s="99" t="s">
        <v>275</v>
      </c>
      <c r="D14" s="101">
        <f>SUM(E14,+H14,+K14)</f>
        <v>15910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15910</v>
      </c>
      <c r="L14" s="101">
        <v>3647</v>
      </c>
      <c r="M14" s="101">
        <v>12263</v>
      </c>
      <c r="N14" s="101">
        <f>SUM(O14,+V14,+AC14)</f>
        <v>15910</v>
      </c>
      <c r="O14" s="101">
        <f>SUM(P14:U14)</f>
        <v>3647</v>
      </c>
      <c r="P14" s="101">
        <v>3647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12263</v>
      </c>
      <c r="W14" s="101">
        <v>12263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36</v>
      </c>
      <c r="AG14" s="101">
        <v>36</v>
      </c>
      <c r="AH14" s="101">
        <v>0</v>
      </c>
      <c r="AI14" s="101">
        <v>0</v>
      </c>
      <c r="AJ14" s="101">
        <f>SUM(AK14:AS14)</f>
        <v>36</v>
      </c>
      <c r="AK14" s="101">
        <v>0</v>
      </c>
      <c r="AL14" s="101">
        <v>0</v>
      </c>
      <c r="AM14" s="101">
        <v>36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4</v>
      </c>
      <c r="AU14" s="101">
        <v>0</v>
      </c>
      <c r="AV14" s="101">
        <v>0</v>
      </c>
      <c r="AW14" s="101">
        <v>4</v>
      </c>
      <c r="AX14" s="101">
        <v>0</v>
      </c>
      <c r="AY14" s="101">
        <v>0</v>
      </c>
      <c r="AZ14" s="101">
        <f>SUM(BA14:BC14)</f>
        <v>201</v>
      </c>
      <c r="BA14" s="101">
        <v>201</v>
      </c>
      <c r="BB14" s="101">
        <v>0</v>
      </c>
      <c r="BC14" s="101">
        <v>0</v>
      </c>
    </row>
    <row r="15" spans="1:55" s="103" customFormat="1" ht="13.5" customHeight="1" x14ac:dyDescent="0.15">
      <c r="A15" s="113" t="s">
        <v>45</v>
      </c>
      <c r="B15" s="111" t="s">
        <v>276</v>
      </c>
      <c r="C15" s="99" t="s">
        <v>277</v>
      </c>
      <c r="D15" s="101">
        <f>SUM(E15,+H15,+K15)</f>
        <v>11554</v>
      </c>
      <c r="E15" s="101">
        <f>SUM(F15:G15)</f>
        <v>1860</v>
      </c>
      <c r="F15" s="101">
        <v>1561</v>
      </c>
      <c r="G15" s="101">
        <v>299</v>
      </c>
      <c r="H15" s="101">
        <f>SUM(I15:J15)</f>
        <v>9694</v>
      </c>
      <c r="I15" s="101">
        <v>0</v>
      </c>
      <c r="J15" s="101">
        <v>9694</v>
      </c>
      <c r="K15" s="101">
        <f>SUM(L15:M15)</f>
        <v>0</v>
      </c>
      <c r="L15" s="101">
        <v>0</v>
      </c>
      <c r="M15" s="101">
        <v>0</v>
      </c>
      <c r="N15" s="101">
        <f>SUM(O15,+V15,+AC15)</f>
        <v>11554</v>
      </c>
      <c r="O15" s="101">
        <f>SUM(P15:U15)</f>
        <v>1561</v>
      </c>
      <c r="P15" s="101">
        <v>1561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9993</v>
      </c>
      <c r="W15" s="101">
        <v>9993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576</v>
      </c>
      <c r="AG15" s="101">
        <v>576</v>
      </c>
      <c r="AH15" s="101">
        <v>0</v>
      </c>
      <c r="AI15" s="101">
        <v>0</v>
      </c>
      <c r="AJ15" s="101">
        <f>SUM(AK15:AS15)</f>
        <v>576</v>
      </c>
      <c r="AK15" s="101">
        <v>0</v>
      </c>
      <c r="AL15" s="101">
        <v>0</v>
      </c>
      <c r="AM15" s="101">
        <v>507</v>
      </c>
      <c r="AN15" s="101">
        <v>0</v>
      </c>
      <c r="AO15" s="101">
        <v>0</v>
      </c>
      <c r="AP15" s="101">
        <v>0</v>
      </c>
      <c r="AQ15" s="101">
        <v>69</v>
      </c>
      <c r="AR15" s="101">
        <v>0</v>
      </c>
      <c r="AS15" s="101">
        <v>0</v>
      </c>
      <c r="AT15" s="101">
        <f>SUM(AU15:AY15)</f>
        <v>25</v>
      </c>
      <c r="AU15" s="101">
        <v>0</v>
      </c>
      <c r="AV15" s="101">
        <v>0</v>
      </c>
      <c r="AW15" s="101">
        <v>25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 x14ac:dyDescent="0.15">
      <c r="A16" s="113" t="s">
        <v>45</v>
      </c>
      <c r="B16" s="111" t="s">
        <v>278</v>
      </c>
      <c r="C16" s="99" t="s">
        <v>279</v>
      </c>
      <c r="D16" s="101">
        <f>SUM(E16,+H16,+K16)</f>
        <v>15222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15222</v>
      </c>
      <c r="L16" s="101">
        <v>2654</v>
      </c>
      <c r="M16" s="101">
        <v>12568</v>
      </c>
      <c r="N16" s="101">
        <f>SUM(O16,+V16,+AC16)</f>
        <v>15222</v>
      </c>
      <c r="O16" s="101">
        <f>SUM(P16:U16)</f>
        <v>2654</v>
      </c>
      <c r="P16" s="101">
        <v>2654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12568</v>
      </c>
      <c r="W16" s="101">
        <v>12568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23</v>
      </c>
      <c r="AG16" s="101">
        <v>23</v>
      </c>
      <c r="AH16" s="101">
        <v>0</v>
      </c>
      <c r="AI16" s="101">
        <v>0</v>
      </c>
      <c r="AJ16" s="101">
        <f>SUM(AK16:AS16)</f>
        <v>1383</v>
      </c>
      <c r="AK16" s="101">
        <v>1383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23</v>
      </c>
      <c r="AU16" s="101">
        <v>23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 x14ac:dyDescent="0.15">
      <c r="A17" s="113" t="s">
        <v>45</v>
      </c>
      <c r="B17" s="111" t="s">
        <v>280</v>
      </c>
      <c r="C17" s="99" t="s">
        <v>281</v>
      </c>
      <c r="D17" s="101">
        <f>SUM(E17,+H17,+K17)</f>
        <v>7357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7357</v>
      </c>
      <c r="L17" s="101">
        <v>1260</v>
      </c>
      <c r="M17" s="101">
        <v>6097</v>
      </c>
      <c r="N17" s="101">
        <f>SUM(O17,+V17,+AC17)</f>
        <v>7357</v>
      </c>
      <c r="O17" s="101">
        <f>SUM(P17:U17)</f>
        <v>1260</v>
      </c>
      <c r="P17" s="101">
        <v>1260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6097</v>
      </c>
      <c r="W17" s="101">
        <v>6097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352</v>
      </c>
      <c r="AG17" s="101">
        <v>352</v>
      </c>
      <c r="AH17" s="101">
        <v>0</v>
      </c>
      <c r="AI17" s="101">
        <v>0</v>
      </c>
      <c r="AJ17" s="101">
        <f>SUM(AK17:AS17)</f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352</v>
      </c>
      <c r="AU17" s="101">
        <v>352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 x14ac:dyDescent="0.15">
      <c r="A18" s="113" t="s">
        <v>45</v>
      </c>
      <c r="B18" s="111" t="s">
        <v>282</v>
      </c>
      <c r="C18" s="99" t="s">
        <v>283</v>
      </c>
      <c r="D18" s="101">
        <f>SUM(E18,+H18,+K18)</f>
        <v>23410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23410</v>
      </c>
      <c r="L18" s="101">
        <v>5300</v>
      </c>
      <c r="M18" s="101">
        <v>18110</v>
      </c>
      <c r="N18" s="101">
        <f>SUM(O18,+V18,+AC18)</f>
        <v>23410</v>
      </c>
      <c r="O18" s="101">
        <f>SUM(P18:U18)</f>
        <v>5300</v>
      </c>
      <c r="P18" s="101">
        <v>5300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18110</v>
      </c>
      <c r="W18" s="101">
        <v>18110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35</v>
      </c>
      <c r="AG18" s="101">
        <v>35</v>
      </c>
      <c r="AH18" s="101">
        <v>0</v>
      </c>
      <c r="AI18" s="101">
        <v>0</v>
      </c>
      <c r="AJ18" s="101">
        <f>SUM(AK18:AS18)</f>
        <v>2101</v>
      </c>
      <c r="AK18" s="101">
        <v>2101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35</v>
      </c>
      <c r="AU18" s="101">
        <v>35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 x14ac:dyDescent="0.15">
      <c r="A19" s="113" t="s">
        <v>45</v>
      </c>
      <c r="B19" s="111" t="s">
        <v>284</v>
      </c>
      <c r="C19" s="99" t="s">
        <v>285</v>
      </c>
      <c r="D19" s="101">
        <f>SUM(E19,+H19,+K19)</f>
        <v>8551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8551</v>
      </c>
      <c r="L19" s="101">
        <v>974</v>
      </c>
      <c r="M19" s="101">
        <v>7577</v>
      </c>
      <c r="N19" s="101">
        <f>SUM(O19,+V19,+AC19)</f>
        <v>8551</v>
      </c>
      <c r="O19" s="101">
        <f>SUM(P19:U19)</f>
        <v>974</v>
      </c>
      <c r="P19" s="101">
        <v>974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7577</v>
      </c>
      <c r="W19" s="101">
        <v>7577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460</v>
      </c>
      <c r="AG19" s="101">
        <v>460</v>
      </c>
      <c r="AH19" s="101">
        <v>0</v>
      </c>
      <c r="AI19" s="101">
        <v>0</v>
      </c>
      <c r="AJ19" s="101">
        <f>SUM(AK19:AS19)</f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460</v>
      </c>
      <c r="AU19" s="101">
        <v>460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 x14ac:dyDescent="0.15">
      <c r="A20" s="113" t="s">
        <v>45</v>
      </c>
      <c r="B20" s="111" t="s">
        <v>286</v>
      </c>
      <c r="C20" s="99" t="s">
        <v>287</v>
      </c>
      <c r="D20" s="101">
        <f>SUM(E20,+H20,+K20)</f>
        <v>8642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8642</v>
      </c>
      <c r="L20" s="101">
        <v>1217</v>
      </c>
      <c r="M20" s="101">
        <v>7425</v>
      </c>
      <c r="N20" s="101">
        <f>SUM(O20,+V20,+AC20)</f>
        <v>8642</v>
      </c>
      <c r="O20" s="101">
        <f>SUM(P20:U20)</f>
        <v>1217</v>
      </c>
      <c r="P20" s="101">
        <v>1217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7425</v>
      </c>
      <c r="W20" s="101">
        <v>7425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309</v>
      </c>
      <c r="AG20" s="101">
        <v>309</v>
      </c>
      <c r="AH20" s="101">
        <v>0</v>
      </c>
      <c r="AI20" s="101">
        <v>0</v>
      </c>
      <c r="AJ20" s="101">
        <f>SUM(AK20:AS20)</f>
        <v>309</v>
      </c>
      <c r="AK20" s="101">
        <v>0</v>
      </c>
      <c r="AL20" s="101">
        <v>0</v>
      </c>
      <c r="AM20" s="101">
        <v>309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5</v>
      </c>
      <c r="AU20" s="101">
        <v>0</v>
      </c>
      <c r="AV20" s="101">
        <v>0</v>
      </c>
      <c r="AW20" s="101">
        <v>5</v>
      </c>
      <c r="AX20" s="101">
        <v>0</v>
      </c>
      <c r="AY20" s="101">
        <v>0</v>
      </c>
      <c r="AZ20" s="101">
        <f>SUM(BA20:BC20)</f>
        <v>304</v>
      </c>
      <c r="BA20" s="101">
        <v>304</v>
      </c>
      <c r="BB20" s="101">
        <v>0</v>
      </c>
      <c r="BC20" s="101">
        <v>0</v>
      </c>
    </row>
    <row r="21" spans="1:55" s="103" customFormat="1" ht="13.5" customHeight="1" x14ac:dyDescent="0.15">
      <c r="A21" s="113" t="s">
        <v>45</v>
      </c>
      <c r="B21" s="111" t="s">
        <v>288</v>
      </c>
      <c r="C21" s="99" t="s">
        <v>289</v>
      </c>
      <c r="D21" s="101">
        <f>SUM(E21,+H21,+K21)</f>
        <v>6198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6198</v>
      </c>
      <c r="L21" s="101">
        <v>751</v>
      </c>
      <c r="M21" s="101">
        <v>5447</v>
      </c>
      <c r="N21" s="101">
        <f>SUM(O21,+V21,+AC21)</f>
        <v>6198</v>
      </c>
      <c r="O21" s="101">
        <f>SUM(P21:U21)</f>
        <v>751</v>
      </c>
      <c r="P21" s="101">
        <v>751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5447</v>
      </c>
      <c r="W21" s="101">
        <v>5447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10</v>
      </c>
      <c r="AG21" s="101">
        <v>10</v>
      </c>
      <c r="AH21" s="101">
        <v>0</v>
      </c>
      <c r="AI21" s="101">
        <v>0</v>
      </c>
      <c r="AJ21" s="101">
        <f>SUM(AK21:AS21)</f>
        <v>10</v>
      </c>
      <c r="AK21" s="101">
        <v>0</v>
      </c>
      <c r="AL21" s="101">
        <v>0</v>
      </c>
      <c r="AM21" s="101">
        <v>10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57</v>
      </c>
      <c r="AU21" s="101">
        <v>0</v>
      </c>
      <c r="AV21" s="101">
        <v>0</v>
      </c>
      <c r="AW21" s="101">
        <v>57</v>
      </c>
      <c r="AX21" s="101">
        <v>0</v>
      </c>
      <c r="AY21" s="101">
        <v>0</v>
      </c>
      <c r="AZ21" s="101">
        <f>SUM(BA21:BC21)</f>
        <v>57</v>
      </c>
      <c r="BA21" s="101">
        <v>57</v>
      </c>
      <c r="BB21" s="101">
        <v>0</v>
      </c>
      <c r="BC21" s="101">
        <v>0</v>
      </c>
    </row>
    <row r="22" spans="1:55" s="103" customFormat="1" ht="13.5" customHeight="1" x14ac:dyDescent="0.15">
      <c r="A22" s="113" t="s">
        <v>45</v>
      </c>
      <c r="B22" s="111" t="s">
        <v>290</v>
      </c>
      <c r="C22" s="99" t="s">
        <v>291</v>
      </c>
      <c r="D22" s="101">
        <f>SUM(E22,+H22,+K22)</f>
        <v>6590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6590</v>
      </c>
      <c r="L22" s="101">
        <v>413</v>
      </c>
      <c r="M22" s="101">
        <v>6177</v>
      </c>
      <c r="N22" s="101">
        <f>SUM(O22,+V22,+AC22)</f>
        <v>6590</v>
      </c>
      <c r="O22" s="101">
        <f>SUM(P22:U22)</f>
        <v>413</v>
      </c>
      <c r="P22" s="101">
        <v>413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6177</v>
      </c>
      <c r="W22" s="101">
        <v>6177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11</v>
      </c>
      <c r="AG22" s="101">
        <v>11</v>
      </c>
      <c r="AH22" s="101">
        <v>0</v>
      </c>
      <c r="AI22" s="101">
        <v>0</v>
      </c>
      <c r="AJ22" s="101">
        <f>SUM(AK22:AS22)</f>
        <v>11</v>
      </c>
      <c r="AK22" s="101">
        <v>0</v>
      </c>
      <c r="AL22" s="101">
        <v>0</v>
      </c>
      <c r="AM22" s="101">
        <v>11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1</v>
      </c>
      <c r="AU22" s="101">
        <v>0</v>
      </c>
      <c r="AV22" s="101">
        <v>0</v>
      </c>
      <c r="AW22" s="101">
        <v>1</v>
      </c>
      <c r="AX22" s="101">
        <v>0</v>
      </c>
      <c r="AY22" s="101">
        <v>0</v>
      </c>
      <c r="AZ22" s="101">
        <f>SUM(BA22:BC22)</f>
        <v>61</v>
      </c>
      <c r="BA22" s="101">
        <v>61</v>
      </c>
      <c r="BB22" s="101">
        <v>0</v>
      </c>
      <c r="BC22" s="101">
        <v>0</v>
      </c>
    </row>
    <row r="23" spans="1:55" s="103" customFormat="1" ht="13.5" customHeight="1" x14ac:dyDescent="0.15">
      <c r="A23" s="113" t="s">
        <v>45</v>
      </c>
      <c r="B23" s="111" t="s">
        <v>292</v>
      </c>
      <c r="C23" s="99" t="s">
        <v>293</v>
      </c>
      <c r="D23" s="101">
        <f>SUM(E23,+H23,+K23)</f>
        <v>5904</v>
      </c>
      <c r="E23" s="101">
        <f>SUM(F23:G23)</f>
        <v>5712</v>
      </c>
      <c r="F23" s="101">
        <v>1152</v>
      </c>
      <c r="G23" s="101">
        <v>4560</v>
      </c>
      <c r="H23" s="101">
        <f>SUM(I23:J23)</f>
        <v>192</v>
      </c>
      <c r="I23" s="101">
        <v>0</v>
      </c>
      <c r="J23" s="101">
        <v>192</v>
      </c>
      <c r="K23" s="101">
        <f>SUM(L23:M23)</f>
        <v>0</v>
      </c>
      <c r="L23" s="101">
        <v>0</v>
      </c>
      <c r="M23" s="101">
        <v>0</v>
      </c>
      <c r="N23" s="101">
        <f>SUM(O23,+V23,+AC23)</f>
        <v>5904</v>
      </c>
      <c r="O23" s="101">
        <f>SUM(P23:U23)</f>
        <v>1152</v>
      </c>
      <c r="P23" s="101">
        <v>1152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4752</v>
      </c>
      <c r="W23" s="101">
        <v>4752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294</v>
      </c>
      <c r="AG23" s="101">
        <v>294</v>
      </c>
      <c r="AH23" s="101">
        <v>0</v>
      </c>
      <c r="AI23" s="101">
        <v>0</v>
      </c>
      <c r="AJ23" s="101">
        <f>SUM(AK23:AS23)</f>
        <v>294</v>
      </c>
      <c r="AK23" s="101">
        <v>0</v>
      </c>
      <c r="AL23" s="101">
        <v>0</v>
      </c>
      <c r="AM23" s="101">
        <v>259</v>
      </c>
      <c r="AN23" s="101">
        <v>0</v>
      </c>
      <c r="AO23" s="101">
        <v>0</v>
      </c>
      <c r="AP23" s="101">
        <v>0</v>
      </c>
      <c r="AQ23" s="101">
        <v>35</v>
      </c>
      <c r="AR23" s="101">
        <v>0</v>
      </c>
      <c r="AS23" s="101">
        <v>0</v>
      </c>
      <c r="AT23" s="101">
        <f>SUM(AU23:AY23)</f>
        <v>13</v>
      </c>
      <c r="AU23" s="101">
        <v>0</v>
      </c>
      <c r="AV23" s="101">
        <v>0</v>
      </c>
      <c r="AW23" s="101">
        <v>13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 x14ac:dyDescent="0.15">
      <c r="A24" s="113" t="s">
        <v>45</v>
      </c>
      <c r="B24" s="111" t="s">
        <v>294</v>
      </c>
      <c r="C24" s="99" t="s">
        <v>295</v>
      </c>
      <c r="D24" s="101">
        <f>SUM(E24,+H24,+K24)</f>
        <v>3565</v>
      </c>
      <c r="E24" s="101">
        <f>SUM(F24:G24)</f>
        <v>586</v>
      </c>
      <c r="F24" s="101">
        <v>399</v>
      </c>
      <c r="G24" s="101">
        <v>187</v>
      </c>
      <c r="H24" s="101">
        <f>SUM(I24:J24)</f>
        <v>2979</v>
      </c>
      <c r="I24" s="101">
        <v>0</v>
      </c>
      <c r="J24" s="101">
        <v>2979</v>
      </c>
      <c r="K24" s="101">
        <f>SUM(L24:M24)</f>
        <v>0</v>
      </c>
      <c r="L24" s="101">
        <v>0</v>
      </c>
      <c r="M24" s="101">
        <v>0</v>
      </c>
      <c r="N24" s="101">
        <f>SUM(O24,+V24,+AC24)</f>
        <v>3565</v>
      </c>
      <c r="O24" s="101">
        <f>SUM(P24:U24)</f>
        <v>399</v>
      </c>
      <c r="P24" s="101">
        <v>399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3166</v>
      </c>
      <c r="W24" s="101">
        <v>3166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177</v>
      </c>
      <c r="AG24" s="101">
        <v>177</v>
      </c>
      <c r="AH24" s="101">
        <v>0</v>
      </c>
      <c r="AI24" s="101">
        <v>0</v>
      </c>
      <c r="AJ24" s="101">
        <f>SUM(AK24:AS24)</f>
        <v>177</v>
      </c>
      <c r="AK24" s="101">
        <v>0</v>
      </c>
      <c r="AL24" s="101">
        <v>0</v>
      </c>
      <c r="AM24" s="101">
        <v>156</v>
      </c>
      <c r="AN24" s="101">
        <v>0</v>
      </c>
      <c r="AO24" s="101">
        <v>0</v>
      </c>
      <c r="AP24" s="101">
        <v>0</v>
      </c>
      <c r="AQ24" s="101">
        <v>21</v>
      </c>
      <c r="AR24" s="101">
        <v>0</v>
      </c>
      <c r="AS24" s="101">
        <v>0</v>
      </c>
      <c r="AT24" s="101">
        <f>SUM(AU24:AY24)</f>
        <v>8</v>
      </c>
      <c r="AU24" s="101">
        <v>0</v>
      </c>
      <c r="AV24" s="101">
        <v>0</v>
      </c>
      <c r="AW24" s="101">
        <v>8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 x14ac:dyDescent="0.15">
      <c r="A25" s="113" t="s">
        <v>45</v>
      </c>
      <c r="B25" s="111" t="s">
        <v>296</v>
      </c>
      <c r="C25" s="99" t="s">
        <v>297</v>
      </c>
      <c r="D25" s="101">
        <f>SUM(E25,+H25,+K25)</f>
        <v>3811</v>
      </c>
      <c r="E25" s="101">
        <f>SUM(F25:G25)</f>
        <v>2425</v>
      </c>
      <c r="F25" s="101">
        <v>458</v>
      </c>
      <c r="G25" s="101">
        <v>1967</v>
      </c>
      <c r="H25" s="101">
        <f>SUM(I25:J25)</f>
        <v>1386</v>
      </c>
      <c r="I25" s="101">
        <v>0</v>
      </c>
      <c r="J25" s="101">
        <v>1386</v>
      </c>
      <c r="K25" s="101">
        <f>SUM(L25:M25)</f>
        <v>0</v>
      </c>
      <c r="L25" s="101">
        <v>0</v>
      </c>
      <c r="M25" s="101">
        <v>0</v>
      </c>
      <c r="N25" s="101">
        <f>SUM(O25,+V25,+AC25)</f>
        <v>3811</v>
      </c>
      <c r="O25" s="101">
        <f>SUM(P25:U25)</f>
        <v>458</v>
      </c>
      <c r="P25" s="101">
        <v>458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3353</v>
      </c>
      <c r="W25" s="101">
        <v>3353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190</v>
      </c>
      <c r="AG25" s="101">
        <v>190</v>
      </c>
      <c r="AH25" s="101">
        <v>0</v>
      </c>
      <c r="AI25" s="101">
        <v>0</v>
      </c>
      <c r="AJ25" s="101">
        <f>SUM(AK25:AS25)</f>
        <v>190</v>
      </c>
      <c r="AK25" s="101">
        <v>0</v>
      </c>
      <c r="AL25" s="101">
        <v>0</v>
      </c>
      <c r="AM25" s="101">
        <v>167</v>
      </c>
      <c r="AN25" s="101">
        <v>0</v>
      </c>
      <c r="AO25" s="101">
        <v>0</v>
      </c>
      <c r="AP25" s="101">
        <v>0</v>
      </c>
      <c r="AQ25" s="101">
        <v>23</v>
      </c>
      <c r="AR25" s="101">
        <v>0</v>
      </c>
      <c r="AS25" s="101">
        <v>0</v>
      </c>
      <c r="AT25" s="101">
        <f>SUM(AU25:AY25)</f>
        <v>8</v>
      </c>
      <c r="AU25" s="101">
        <v>0</v>
      </c>
      <c r="AV25" s="101">
        <v>0</v>
      </c>
      <c r="AW25" s="101">
        <v>8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 x14ac:dyDescent="0.15">
      <c r="A26" s="113" t="s">
        <v>45</v>
      </c>
      <c r="B26" s="111" t="s">
        <v>298</v>
      </c>
      <c r="C26" s="99" t="s">
        <v>299</v>
      </c>
      <c r="D26" s="101">
        <f>SUM(E26,+H26,+K26)</f>
        <v>4911</v>
      </c>
      <c r="E26" s="101">
        <f>SUM(F26:G26)</f>
        <v>739</v>
      </c>
      <c r="F26" s="101">
        <v>441</v>
      </c>
      <c r="G26" s="101">
        <v>298</v>
      </c>
      <c r="H26" s="101">
        <f>SUM(I26:J26)</f>
        <v>4172</v>
      </c>
      <c r="I26" s="101">
        <v>0</v>
      </c>
      <c r="J26" s="101">
        <v>4172</v>
      </c>
      <c r="K26" s="101">
        <f>SUM(L26:M26)</f>
        <v>0</v>
      </c>
      <c r="L26" s="101">
        <v>0</v>
      </c>
      <c r="M26" s="101">
        <v>0</v>
      </c>
      <c r="N26" s="101">
        <f>SUM(O26,+V26,+AC26)</f>
        <v>4911</v>
      </c>
      <c r="O26" s="101">
        <f>SUM(P26:U26)</f>
        <v>441</v>
      </c>
      <c r="P26" s="101">
        <v>441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4470</v>
      </c>
      <c r="W26" s="101">
        <v>4470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246</v>
      </c>
      <c r="AG26" s="101">
        <v>246</v>
      </c>
      <c r="AH26" s="101">
        <v>0</v>
      </c>
      <c r="AI26" s="101">
        <v>0</v>
      </c>
      <c r="AJ26" s="101">
        <f>SUM(AK26:AS26)</f>
        <v>246</v>
      </c>
      <c r="AK26" s="101">
        <v>0</v>
      </c>
      <c r="AL26" s="101">
        <v>0</v>
      </c>
      <c r="AM26" s="101">
        <v>216</v>
      </c>
      <c r="AN26" s="101">
        <v>0</v>
      </c>
      <c r="AO26" s="101">
        <v>0</v>
      </c>
      <c r="AP26" s="101">
        <v>0</v>
      </c>
      <c r="AQ26" s="101">
        <v>30</v>
      </c>
      <c r="AR26" s="101">
        <v>0</v>
      </c>
      <c r="AS26" s="101">
        <v>0</v>
      </c>
      <c r="AT26" s="101">
        <f>SUM(AU26:AY26)</f>
        <v>10</v>
      </c>
      <c r="AU26" s="101">
        <v>0</v>
      </c>
      <c r="AV26" s="101">
        <v>0</v>
      </c>
      <c r="AW26" s="101">
        <v>10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 x14ac:dyDescent="0.15">
      <c r="A27" s="113" t="s">
        <v>45</v>
      </c>
      <c r="B27" s="111" t="s">
        <v>300</v>
      </c>
      <c r="C27" s="99" t="s">
        <v>301</v>
      </c>
      <c r="D27" s="101">
        <f>SUM(E27,+H27,+K27)</f>
        <v>4700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4700</v>
      </c>
      <c r="L27" s="101">
        <v>621</v>
      </c>
      <c r="M27" s="101">
        <v>4079</v>
      </c>
      <c r="N27" s="101">
        <f>SUM(O27,+V27,+AC27)</f>
        <v>4700</v>
      </c>
      <c r="O27" s="101">
        <f>SUM(P27:U27)</f>
        <v>621</v>
      </c>
      <c r="P27" s="101">
        <v>621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4079</v>
      </c>
      <c r="W27" s="101">
        <v>4079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368</v>
      </c>
      <c r="AG27" s="101">
        <v>368</v>
      </c>
      <c r="AH27" s="101">
        <v>0</v>
      </c>
      <c r="AI27" s="101">
        <v>0</v>
      </c>
      <c r="AJ27" s="101">
        <f>SUM(AK27:AS27)</f>
        <v>368</v>
      </c>
      <c r="AK27" s="101">
        <v>0</v>
      </c>
      <c r="AL27" s="101">
        <v>0</v>
      </c>
      <c r="AM27" s="101">
        <v>0</v>
      </c>
      <c r="AN27" s="101">
        <v>368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 x14ac:dyDescent="0.15">
      <c r="A28" s="113" t="s">
        <v>45</v>
      </c>
      <c r="B28" s="111" t="s">
        <v>302</v>
      </c>
      <c r="C28" s="99" t="s">
        <v>303</v>
      </c>
      <c r="D28" s="101">
        <f>SUM(E28,+H28,+K28)</f>
        <v>3796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3796</v>
      </c>
      <c r="L28" s="101">
        <v>351</v>
      </c>
      <c r="M28" s="101">
        <v>3445</v>
      </c>
      <c r="N28" s="101">
        <f>SUM(O28,+V28,+AC28)</f>
        <v>3796</v>
      </c>
      <c r="O28" s="101">
        <f>SUM(P28:U28)</f>
        <v>351</v>
      </c>
      <c r="P28" s="101">
        <v>351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3445</v>
      </c>
      <c r="W28" s="101">
        <v>3445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6</v>
      </c>
      <c r="AG28" s="101">
        <v>6</v>
      </c>
      <c r="AH28" s="101">
        <v>0</v>
      </c>
      <c r="AI28" s="101">
        <v>0</v>
      </c>
      <c r="AJ28" s="101">
        <f>SUM(AK28:AS28)</f>
        <v>6</v>
      </c>
      <c r="AK28" s="101">
        <v>0</v>
      </c>
      <c r="AL28" s="101">
        <v>0</v>
      </c>
      <c r="AM28" s="101">
        <v>6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1</v>
      </c>
      <c r="AU28" s="101">
        <v>0</v>
      </c>
      <c r="AV28" s="101">
        <v>0</v>
      </c>
      <c r="AW28" s="101">
        <v>1</v>
      </c>
      <c r="AX28" s="101">
        <v>0</v>
      </c>
      <c r="AY28" s="101">
        <v>0</v>
      </c>
      <c r="AZ28" s="101">
        <f>SUM(BA28:BC28)</f>
        <v>35</v>
      </c>
      <c r="BA28" s="101">
        <v>35</v>
      </c>
      <c r="BB28" s="101">
        <v>0</v>
      </c>
      <c r="BC28" s="101">
        <v>0</v>
      </c>
    </row>
    <row r="29" spans="1:55" s="103" customFormat="1" ht="13.5" customHeight="1" x14ac:dyDescent="0.15">
      <c r="A29" s="113" t="s">
        <v>45</v>
      </c>
      <c r="B29" s="111" t="s">
        <v>304</v>
      </c>
      <c r="C29" s="99" t="s">
        <v>305</v>
      </c>
      <c r="D29" s="101">
        <f>SUM(E29,+H29,+K29)</f>
        <v>4646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4646</v>
      </c>
      <c r="L29" s="101">
        <v>519</v>
      </c>
      <c r="M29" s="101">
        <v>4127</v>
      </c>
      <c r="N29" s="101">
        <f>SUM(O29,+V29,+AC29)</f>
        <v>4646</v>
      </c>
      <c r="O29" s="101">
        <f>SUM(P29:U29)</f>
        <v>519</v>
      </c>
      <c r="P29" s="101">
        <v>519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4127</v>
      </c>
      <c r="W29" s="101">
        <v>4127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230</v>
      </c>
      <c r="AG29" s="101">
        <v>230</v>
      </c>
      <c r="AH29" s="101">
        <v>0</v>
      </c>
      <c r="AI29" s="101">
        <v>0</v>
      </c>
      <c r="AJ29" s="101">
        <f>SUM(AK29:AS29)</f>
        <v>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230</v>
      </c>
      <c r="AU29" s="101">
        <v>230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 x14ac:dyDescent="0.15">
      <c r="A30" s="113" t="s">
        <v>45</v>
      </c>
      <c r="B30" s="111" t="s">
        <v>306</v>
      </c>
      <c r="C30" s="99" t="s">
        <v>307</v>
      </c>
      <c r="D30" s="101">
        <f>SUM(E30,+H30,+K30)</f>
        <v>6281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6281</v>
      </c>
      <c r="L30" s="101">
        <v>467</v>
      </c>
      <c r="M30" s="101">
        <v>5814</v>
      </c>
      <c r="N30" s="101">
        <f>SUM(O30,+V30,+AC30)</f>
        <v>6281</v>
      </c>
      <c r="O30" s="101">
        <f>SUM(P30:U30)</f>
        <v>467</v>
      </c>
      <c r="P30" s="101">
        <v>467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5814</v>
      </c>
      <c r="W30" s="101">
        <v>5814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311</v>
      </c>
      <c r="AG30" s="101">
        <v>311</v>
      </c>
      <c r="AH30" s="101">
        <v>0</v>
      </c>
      <c r="AI30" s="101">
        <v>0</v>
      </c>
      <c r="AJ30" s="101">
        <f>SUM(AK30:AS30)</f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311</v>
      </c>
      <c r="AU30" s="101">
        <v>311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 x14ac:dyDescent="0.15">
      <c r="A31" s="113" t="s">
        <v>45</v>
      </c>
      <c r="B31" s="111" t="s">
        <v>308</v>
      </c>
      <c r="C31" s="99" t="s">
        <v>309</v>
      </c>
      <c r="D31" s="101">
        <f>SUM(E31,+H31,+K31)</f>
        <v>11264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11264</v>
      </c>
      <c r="L31" s="101">
        <v>1555</v>
      </c>
      <c r="M31" s="101">
        <v>9709</v>
      </c>
      <c r="N31" s="101">
        <f>SUM(O31,+V31,+AC31)</f>
        <v>11264</v>
      </c>
      <c r="O31" s="101">
        <f>SUM(P31:U31)</f>
        <v>1555</v>
      </c>
      <c r="P31" s="101">
        <v>1555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9709</v>
      </c>
      <c r="W31" s="101">
        <v>9709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17</v>
      </c>
      <c r="AG31" s="101">
        <v>17</v>
      </c>
      <c r="AH31" s="101">
        <v>0</v>
      </c>
      <c r="AI31" s="101">
        <v>0</v>
      </c>
      <c r="AJ31" s="101">
        <f>SUM(AK31:AS31)</f>
        <v>1011</v>
      </c>
      <c r="AK31" s="101">
        <v>1011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17</v>
      </c>
      <c r="AU31" s="101">
        <v>17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 x14ac:dyDescent="0.15">
      <c r="A32" s="113" t="s">
        <v>45</v>
      </c>
      <c r="B32" s="111" t="s">
        <v>310</v>
      </c>
      <c r="C32" s="99" t="s">
        <v>311</v>
      </c>
      <c r="D32" s="101">
        <f>SUM(E32,+H32,+K32)</f>
        <v>5248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5248</v>
      </c>
      <c r="L32" s="101">
        <v>1087</v>
      </c>
      <c r="M32" s="101">
        <v>4161</v>
      </c>
      <c r="N32" s="101">
        <f>SUM(O32,+V32,+AC32)</f>
        <v>5248</v>
      </c>
      <c r="O32" s="101">
        <f>SUM(P32:U32)</f>
        <v>1087</v>
      </c>
      <c r="P32" s="101">
        <v>1087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4161</v>
      </c>
      <c r="W32" s="101">
        <v>4161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185</v>
      </c>
      <c r="AG32" s="101">
        <v>185</v>
      </c>
      <c r="AH32" s="101">
        <v>0</v>
      </c>
      <c r="AI32" s="101">
        <v>0</v>
      </c>
      <c r="AJ32" s="101">
        <f>SUM(AK32:AS32)</f>
        <v>185</v>
      </c>
      <c r="AK32" s="101">
        <v>0</v>
      </c>
      <c r="AL32" s="101">
        <v>0</v>
      </c>
      <c r="AM32" s="101">
        <v>185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185</v>
      </c>
      <c r="AU32" s="101">
        <v>0</v>
      </c>
      <c r="AV32" s="101">
        <v>0</v>
      </c>
      <c r="AW32" s="101">
        <v>185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 x14ac:dyDescent="0.15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 x14ac:dyDescent="0.15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 x14ac:dyDescent="0.15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 x14ac:dyDescent="0.15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 x14ac:dyDescent="0.15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 x14ac:dyDescent="0.15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 x14ac:dyDescent="0.15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 x14ac:dyDescent="0.15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 x14ac:dyDescent="0.15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 x14ac:dyDescent="0.15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 x14ac:dyDescent="0.15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 x14ac:dyDescent="0.15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 x14ac:dyDescent="0.15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 x14ac:dyDescent="0.15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 x14ac:dyDescent="0.15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 x14ac:dyDescent="0.15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 x14ac:dyDescent="0.15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 x14ac:dyDescent="0.15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 x14ac:dyDescent="0.15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 x14ac:dyDescent="0.15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 x14ac:dyDescent="0.15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 x14ac:dyDescent="0.15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 x14ac:dyDescent="0.15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 x14ac:dyDescent="0.15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 x14ac:dyDescent="0.15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 x14ac:dyDescent="0.15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 x14ac:dyDescent="0.15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 x14ac:dyDescent="0.15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 x14ac:dyDescent="0.15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 x14ac:dyDescent="0.15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 x14ac:dyDescent="0.15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 x14ac:dyDescent="0.15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 x14ac:dyDescent="0.15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 x14ac:dyDescent="0.15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 x14ac:dyDescent="0.15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 x14ac:dyDescent="0.15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 x14ac:dyDescent="0.15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 x14ac:dyDescent="0.15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 x14ac:dyDescent="0.15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 x14ac:dyDescent="0.15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 x14ac:dyDescent="0.15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 x14ac:dyDescent="0.15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 x14ac:dyDescent="0.15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 x14ac:dyDescent="0.15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 x14ac:dyDescent="0.15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 x14ac:dyDescent="0.15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 x14ac:dyDescent="0.15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 x14ac:dyDescent="0.15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 x14ac:dyDescent="0.15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 x14ac:dyDescent="0.15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 x14ac:dyDescent="0.15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 x14ac:dyDescent="0.15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 x14ac:dyDescent="0.15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 x14ac:dyDescent="0.15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 x14ac:dyDescent="0.15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 x14ac:dyDescent="0.15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 x14ac:dyDescent="0.15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 x14ac:dyDescent="0.15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 x14ac:dyDescent="0.15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 x14ac:dyDescent="0.15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 x14ac:dyDescent="0.15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 x14ac:dyDescent="0.15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 x14ac:dyDescent="0.15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 x14ac:dyDescent="0.15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 x14ac:dyDescent="0.15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 x14ac:dyDescent="0.15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 x14ac:dyDescent="0.15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 x14ac:dyDescent="0.15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 x14ac:dyDescent="0.15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 x14ac:dyDescent="0.15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 x14ac:dyDescent="0.15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 x14ac:dyDescent="0.15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 x14ac:dyDescent="0.15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 x14ac:dyDescent="0.15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 x14ac:dyDescent="0.15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 x14ac:dyDescent="0.15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 x14ac:dyDescent="0.15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 x14ac:dyDescent="0.15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 x14ac:dyDescent="0.15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 x14ac:dyDescent="0.15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 x14ac:dyDescent="0.15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 x14ac:dyDescent="0.15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 x14ac:dyDescent="0.15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 x14ac:dyDescent="0.15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 x14ac:dyDescent="0.15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 x14ac:dyDescent="0.15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 x14ac:dyDescent="0.15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 x14ac:dyDescent="0.15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 x14ac:dyDescent="0.15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 x14ac:dyDescent="0.15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 x14ac:dyDescent="0.15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 x14ac:dyDescent="0.15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 x14ac:dyDescent="0.15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 x14ac:dyDescent="0.15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 x14ac:dyDescent="0.15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 x14ac:dyDescent="0.15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 x14ac:dyDescent="0.15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 x14ac:dyDescent="0.15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 x14ac:dyDescent="0.15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 x14ac:dyDescent="0.15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 x14ac:dyDescent="0.15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 x14ac:dyDescent="0.15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 x14ac:dyDescent="0.15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 x14ac:dyDescent="0.15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 x14ac:dyDescent="0.15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 x14ac:dyDescent="0.15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 x14ac:dyDescent="0.15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 x14ac:dyDescent="0.15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 x14ac:dyDescent="0.15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 x14ac:dyDescent="0.15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 x14ac:dyDescent="0.15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 x14ac:dyDescent="0.15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 x14ac:dyDescent="0.15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 x14ac:dyDescent="0.15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 x14ac:dyDescent="0.15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 x14ac:dyDescent="0.15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 x14ac:dyDescent="0.15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 x14ac:dyDescent="0.15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 x14ac:dyDescent="0.15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 x14ac:dyDescent="0.15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 x14ac:dyDescent="0.15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 x14ac:dyDescent="0.15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 x14ac:dyDescent="0.15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 x14ac:dyDescent="0.15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 x14ac:dyDescent="0.15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 x14ac:dyDescent="0.15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 x14ac:dyDescent="0.15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 x14ac:dyDescent="0.15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 x14ac:dyDescent="0.15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 x14ac:dyDescent="0.15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 x14ac:dyDescent="0.15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 x14ac:dyDescent="0.15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 x14ac:dyDescent="0.15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 x14ac:dyDescent="0.15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 x14ac:dyDescent="0.15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 x14ac:dyDescent="0.15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 x14ac:dyDescent="0.15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 x14ac:dyDescent="0.15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 x14ac:dyDescent="0.15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 x14ac:dyDescent="0.15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 x14ac:dyDescent="0.15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 x14ac:dyDescent="0.15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 x14ac:dyDescent="0.15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 x14ac:dyDescent="0.15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 x14ac:dyDescent="0.15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 x14ac:dyDescent="0.15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 x14ac:dyDescent="0.15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 x14ac:dyDescent="0.15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 x14ac:dyDescent="0.15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 x14ac:dyDescent="0.15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 x14ac:dyDescent="0.15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 x14ac:dyDescent="0.15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 x14ac:dyDescent="0.15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 x14ac:dyDescent="0.15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 x14ac:dyDescent="0.15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 x14ac:dyDescent="0.15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 x14ac:dyDescent="0.15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 x14ac:dyDescent="0.15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 x14ac:dyDescent="0.15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 x14ac:dyDescent="0.15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 x14ac:dyDescent="0.15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 x14ac:dyDescent="0.15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 x14ac:dyDescent="0.15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 x14ac:dyDescent="0.15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 x14ac:dyDescent="0.15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 x14ac:dyDescent="0.15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 x14ac:dyDescent="0.15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 x14ac:dyDescent="0.15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 x14ac:dyDescent="0.15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 x14ac:dyDescent="0.15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 x14ac:dyDescent="0.15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 x14ac:dyDescent="0.15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 x14ac:dyDescent="0.15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 x14ac:dyDescent="0.15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 x14ac:dyDescent="0.15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32">
    <sortCondition ref="A8:A32"/>
    <sortCondition ref="B8:B32"/>
    <sortCondition ref="C8:C3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 x14ac:dyDescent="0.15">
      <c r="AD3" s="47"/>
    </row>
    <row r="4" spans="1:36" x14ac:dyDescent="0.15">
      <c r="B4" s="13"/>
      <c r="C4" s="14"/>
      <c r="AA4" s="45"/>
      <c r="AB4" s="48"/>
      <c r="AC4" s="48"/>
      <c r="AD4" s="48"/>
    </row>
    <row r="5" spans="1:36" ht="14.25" thickBot="1" x14ac:dyDescent="0.2">
      <c r="J5" s="15"/>
      <c r="AF5" s="10">
        <f>+水洗化人口等!B5</f>
        <v>0</v>
      </c>
      <c r="AG5" s="10">
        <v>5</v>
      </c>
    </row>
    <row r="6" spans="1:36" ht="27.75" thickBot="1" x14ac:dyDescent="0.2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 x14ac:dyDescent="0.15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09000</v>
      </c>
      <c r="AG7" s="10">
        <v>7</v>
      </c>
      <c r="AI7" s="44" t="s">
        <v>78</v>
      </c>
      <c r="AJ7" s="2" t="s">
        <v>52</v>
      </c>
    </row>
    <row r="8" spans="1:36" ht="16.5" customHeight="1" x14ac:dyDescent="0.15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09201</v>
      </c>
      <c r="AG8" s="10">
        <v>8</v>
      </c>
      <c r="AI8" s="44" t="s">
        <v>80</v>
      </c>
      <c r="AJ8" s="2" t="s">
        <v>51</v>
      </c>
    </row>
    <row r="9" spans="1:36" ht="16.5" customHeight="1" x14ac:dyDescent="0.15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09202</v>
      </c>
      <c r="AG9" s="10">
        <v>9</v>
      </c>
      <c r="AI9" s="44" t="s">
        <v>84</v>
      </c>
      <c r="AJ9" s="2" t="s">
        <v>50</v>
      </c>
    </row>
    <row r="10" spans="1:36" ht="16.5" customHeight="1" x14ac:dyDescent="0.15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09203</v>
      </c>
      <c r="AG10" s="10">
        <v>10</v>
      </c>
      <c r="AI10" s="44" t="s">
        <v>89</v>
      </c>
      <c r="AJ10" s="2" t="s">
        <v>49</v>
      </c>
    </row>
    <row r="11" spans="1:36" ht="16.5" customHeight="1" x14ac:dyDescent="0.15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09204</v>
      </c>
      <c r="AG11" s="10">
        <v>11</v>
      </c>
      <c r="AI11" s="44" t="s">
        <v>91</v>
      </c>
      <c r="AJ11" s="2" t="s">
        <v>48</v>
      </c>
    </row>
    <row r="12" spans="1:36" ht="16.5" customHeight="1" x14ac:dyDescent="0.15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09205</v>
      </c>
      <c r="AG12" s="10">
        <v>12</v>
      </c>
      <c r="AI12" s="44" t="s">
        <v>94</v>
      </c>
      <c r="AJ12" s="2" t="s">
        <v>47</v>
      </c>
    </row>
    <row r="13" spans="1:36" ht="16.5" customHeight="1" x14ac:dyDescent="0.15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09206</v>
      </c>
      <c r="AG13" s="10">
        <v>13</v>
      </c>
      <c r="AI13" s="44" t="s">
        <v>96</v>
      </c>
      <c r="AJ13" s="2" t="s">
        <v>46</v>
      </c>
    </row>
    <row r="14" spans="1:36" ht="16.5" customHeight="1" x14ac:dyDescent="0.15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09208</v>
      </c>
      <c r="AG14" s="10">
        <v>14</v>
      </c>
      <c r="AI14" s="44" t="s">
        <v>100</v>
      </c>
      <c r="AJ14" s="2" t="s">
        <v>45</v>
      </c>
    </row>
    <row r="15" spans="1:36" ht="16.5" customHeight="1" thickBot="1" x14ac:dyDescent="0.2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09209</v>
      </c>
      <c r="AG15" s="10">
        <v>15</v>
      </c>
      <c r="AI15" s="44" t="s">
        <v>102</v>
      </c>
      <c r="AJ15" s="2" t="s">
        <v>44</v>
      </c>
    </row>
    <row r="16" spans="1:36" ht="16.5" customHeight="1" thickBot="1" x14ac:dyDescent="0.2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09210</v>
      </c>
      <c r="AG16" s="10">
        <v>16</v>
      </c>
      <c r="AI16" s="44" t="s">
        <v>104</v>
      </c>
      <c r="AJ16" s="2" t="s">
        <v>43</v>
      </c>
    </row>
    <row r="17" spans="2:36" ht="16.5" customHeight="1" thickBot="1" x14ac:dyDescent="0.2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09211</v>
      </c>
      <c r="AG17" s="10">
        <v>17</v>
      </c>
      <c r="AI17" s="44" t="s">
        <v>107</v>
      </c>
      <c r="AJ17" s="2" t="s">
        <v>42</v>
      </c>
    </row>
    <row r="18" spans="2:36" ht="16.5" customHeight="1" thickBot="1" x14ac:dyDescent="0.2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09213</v>
      </c>
      <c r="AG18" s="10">
        <v>18</v>
      </c>
      <c r="AI18" s="44" t="s">
        <v>110</v>
      </c>
      <c r="AJ18" s="2" t="s">
        <v>41</v>
      </c>
    </row>
    <row r="19" spans="2:36" ht="30" customHeight="1" x14ac:dyDescent="0.15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09214</v>
      </c>
      <c r="AG19" s="10">
        <v>19</v>
      </c>
      <c r="AI19" s="44" t="s">
        <v>114</v>
      </c>
      <c r="AJ19" s="2" t="s">
        <v>40</v>
      </c>
    </row>
    <row r="20" spans="2:36" ht="16.5" customHeight="1" x14ac:dyDescent="0.15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09215</v>
      </c>
      <c r="AG20" s="10">
        <v>20</v>
      </c>
      <c r="AI20" s="44" t="s">
        <v>118</v>
      </c>
      <c r="AJ20" s="2" t="s">
        <v>39</v>
      </c>
    </row>
    <row r="21" spans="2:36" ht="16.5" customHeight="1" x14ac:dyDescent="0.15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09216</v>
      </c>
      <c r="AG21" s="10">
        <v>21</v>
      </c>
      <c r="AI21" s="44" t="s">
        <v>122</v>
      </c>
      <c r="AJ21" s="2" t="s">
        <v>38</v>
      </c>
    </row>
    <row r="22" spans="2:36" ht="16.5" customHeight="1" x14ac:dyDescent="0.15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09301</v>
      </c>
      <c r="AG22" s="10">
        <v>22</v>
      </c>
      <c r="AI22" s="44" t="s">
        <v>125</v>
      </c>
      <c r="AJ22" s="2" t="s">
        <v>37</v>
      </c>
    </row>
    <row r="23" spans="2:36" ht="16.5" customHeight="1" thickBot="1" x14ac:dyDescent="0.2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09342</v>
      </c>
      <c r="AG23" s="10">
        <v>23</v>
      </c>
      <c r="AI23" s="44" t="s">
        <v>128</v>
      </c>
      <c r="AJ23" s="2" t="s">
        <v>36</v>
      </c>
    </row>
    <row r="24" spans="2:36" ht="16.5" customHeight="1" x14ac:dyDescent="0.15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09343</v>
      </c>
      <c r="AG24" s="10">
        <v>24</v>
      </c>
      <c r="AI24" s="44" t="s">
        <v>132</v>
      </c>
      <c r="AJ24" s="2" t="s">
        <v>35</v>
      </c>
    </row>
    <row r="25" spans="2:36" ht="16.5" customHeight="1" thickBot="1" x14ac:dyDescent="0.2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09344</v>
      </c>
      <c r="AG25" s="10">
        <v>25</v>
      </c>
      <c r="AI25" s="44" t="s">
        <v>137</v>
      </c>
      <c r="AJ25" s="2" t="s">
        <v>34</v>
      </c>
    </row>
    <row r="26" spans="2:36" ht="16.5" customHeight="1" x14ac:dyDescent="0.15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09345</v>
      </c>
      <c r="AG26" s="10">
        <v>26</v>
      </c>
      <c r="AI26" s="44" t="s">
        <v>139</v>
      </c>
      <c r="AJ26" s="2" t="s">
        <v>33</v>
      </c>
    </row>
    <row r="27" spans="2:36" ht="16.5" customHeight="1" x14ac:dyDescent="0.15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09361</v>
      </c>
      <c r="AG27" s="10">
        <v>27</v>
      </c>
      <c r="AI27" s="44" t="s">
        <v>141</v>
      </c>
      <c r="AJ27" s="2" t="s">
        <v>32</v>
      </c>
    </row>
    <row r="28" spans="2:36" ht="16.5" customHeight="1" x14ac:dyDescent="0.15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09364</v>
      </c>
      <c r="AG28" s="10">
        <v>28</v>
      </c>
      <c r="AI28" s="44" t="s">
        <v>144</v>
      </c>
      <c r="AJ28" s="2" t="s">
        <v>31</v>
      </c>
    </row>
    <row r="29" spans="2:36" ht="16.5" customHeight="1" x14ac:dyDescent="0.15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09384</v>
      </c>
      <c r="AG29" s="10">
        <v>29</v>
      </c>
      <c r="AI29" s="44" t="s">
        <v>146</v>
      </c>
      <c r="AJ29" s="2" t="s">
        <v>30</v>
      </c>
    </row>
    <row r="30" spans="2:36" ht="16.5" customHeight="1" x14ac:dyDescent="0.15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09386</v>
      </c>
      <c r="AG30" s="10">
        <v>30</v>
      </c>
      <c r="AI30" s="44" t="s">
        <v>148</v>
      </c>
      <c r="AJ30" s="2" t="s">
        <v>29</v>
      </c>
    </row>
    <row r="31" spans="2:36" ht="16.5" customHeight="1" x14ac:dyDescent="0.15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09407</v>
      </c>
      <c r="AG31" s="10">
        <v>31</v>
      </c>
      <c r="AI31" s="44" t="s">
        <v>149</v>
      </c>
      <c r="AJ31" s="2" t="s">
        <v>28</v>
      </c>
    </row>
    <row r="32" spans="2:36" ht="16.5" customHeight="1" x14ac:dyDescent="0.15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09411</v>
      </c>
      <c r="AG32" s="10">
        <v>32</v>
      </c>
      <c r="AI32" s="44" t="s">
        <v>151</v>
      </c>
      <c r="AJ32" s="2" t="s">
        <v>27</v>
      </c>
    </row>
    <row r="33" spans="6:36" ht="16.5" customHeight="1" x14ac:dyDescent="0.15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 x14ac:dyDescent="0.15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 x14ac:dyDescent="0.15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 x14ac:dyDescent="0.15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 x14ac:dyDescent="0.2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 x14ac:dyDescent="0.15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 x14ac:dyDescent="0.15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 x14ac:dyDescent="0.15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 x14ac:dyDescent="0.15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 x14ac:dyDescent="0.15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 x14ac:dyDescent="0.15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 x14ac:dyDescent="0.15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 x14ac:dyDescent="0.15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 x14ac:dyDescent="0.15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 x14ac:dyDescent="0.15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 x14ac:dyDescent="0.15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 x14ac:dyDescent="0.15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 x14ac:dyDescent="0.15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 x14ac:dyDescent="0.15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 x14ac:dyDescent="0.15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 x14ac:dyDescent="0.15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 x14ac:dyDescent="0.15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 x14ac:dyDescent="0.15">
      <c r="AD55" s="10"/>
      <c r="AF55" s="10">
        <f>+水洗化人口等!B55</f>
        <v>0</v>
      </c>
      <c r="AG55" s="10">
        <v>55</v>
      </c>
    </row>
    <row r="56" spans="27:36" x14ac:dyDescent="0.15">
      <c r="AF56" s="10">
        <f>+水洗化人口等!B56</f>
        <v>0</v>
      </c>
      <c r="AG56" s="10">
        <v>56</v>
      </c>
    </row>
    <row r="57" spans="27:36" x14ac:dyDescent="0.15">
      <c r="AF57" s="10">
        <f>+水洗化人口等!B57</f>
        <v>0</v>
      </c>
      <c r="AG57" s="10">
        <v>57</v>
      </c>
    </row>
    <row r="58" spans="27:36" x14ac:dyDescent="0.15">
      <c r="AF58" s="10">
        <f>+水洗化人口等!B58</f>
        <v>0</v>
      </c>
      <c r="AG58" s="10">
        <v>58</v>
      </c>
    </row>
    <row r="59" spans="27:36" x14ac:dyDescent="0.15">
      <c r="AF59" s="10">
        <f>+水洗化人口等!B59</f>
        <v>0</v>
      </c>
      <c r="AG59" s="10">
        <v>59</v>
      </c>
    </row>
    <row r="60" spans="27:36" x14ac:dyDescent="0.15">
      <c r="AF60" s="10">
        <f>+水洗化人口等!B60</f>
        <v>0</v>
      </c>
      <c r="AG60" s="10">
        <v>60</v>
      </c>
    </row>
    <row r="61" spans="27:36" x14ac:dyDescent="0.15">
      <c r="AF61" s="10">
        <f>+水洗化人口等!B61</f>
        <v>0</v>
      </c>
      <c r="AG61" s="10">
        <v>61</v>
      </c>
    </row>
    <row r="62" spans="27:36" x14ac:dyDescent="0.15">
      <c r="AF62" s="10">
        <f>+水洗化人口等!B62</f>
        <v>0</v>
      </c>
      <c r="AG62" s="10">
        <v>62</v>
      </c>
    </row>
    <row r="63" spans="27:36" x14ac:dyDescent="0.15">
      <c r="AF63" s="10">
        <f>+水洗化人口等!B63</f>
        <v>0</v>
      </c>
      <c r="AG63" s="10">
        <v>63</v>
      </c>
    </row>
    <row r="64" spans="27:36" x14ac:dyDescent="0.15">
      <c r="AF64" s="10">
        <f>+水洗化人口等!B64</f>
        <v>0</v>
      </c>
      <c r="AG64" s="10">
        <v>64</v>
      </c>
    </row>
    <row r="65" spans="32:33" x14ac:dyDescent="0.15">
      <c r="AF65" s="10">
        <f>+水洗化人口等!B65</f>
        <v>0</v>
      </c>
      <c r="AG65" s="10">
        <v>65</v>
      </c>
    </row>
    <row r="66" spans="32:33" x14ac:dyDescent="0.15">
      <c r="AF66" s="10">
        <f>+水洗化人口等!B66</f>
        <v>0</v>
      </c>
      <c r="AG66" s="10">
        <v>66</v>
      </c>
    </row>
    <row r="67" spans="32:33" x14ac:dyDescent="0.15">
      <c r="AF67" s="10">
        <f>+水洗化人口等!B67</f>
        <v>0</v>
      </c>
      <c r="AG67" s="10">
        <v>67</v>
      </c>
    </row>
    <row r="68" spans="32:33" x14ac:dyDescent="0.15">
      <c r="AF68" s="10">
        <f>+水洗化人口等!B68</f>
        <v>0</v>
      </c>
      <c r="AG68" s="10">
        <v>68</v>
      </c>
    </row>
    <row r="69" spans="32:33" x14ac:dyDescent="0.15">
      <c r="AF69" s="10">
        <f>+水洗化人口等!B69</f>
        <v>0</v>
      </c>
      <c r="AG69" s="10">
        <v>69</v>
      </c>
    </row>
    <row r="70" spans="32:33" x14ac:dyDescent="0.15">
      <c r="AF70" s="10">
        <f>+水洗化人口等!B70</f>
        <v>0</v>
      </c>
      <c r="AG70" s="10">
        <v>70</v>
      </c>
    </row>
    <row r="71" spans="32:33" x14ac:dyDescent="0.15">
      <c r="AF71" s="10">
        <f>+水洗化人口等!B71</f>
        <v>0</v>
      </c>
      <c r="AG71" s="10">
        <v>71</v>
      </c>
    </row>
    <row r="72" spans="32:33" x14ac:dyDescent="0.15">
      <c r="AF72" s="10">
        <f>+水洗化人口等!B72</f>
        <v>0</v>
      </c>
      <c r="AG72" s="10">
        <v>72</v>
      </c>
    </row>
    <row r="73" spans="32:33" x14ac:dyDescent="0.15">
      <c r="AF73" s="10">
        <f>+水洗化人口等!B73</f>
        <v>0</v>
      </c>
      <c r="AG73" s="10">
        <v>73</v>
      </c>
    </row>
    <row r="74" spans="32:33" x14ac:dyDescent="0.15">
      <c r="AF74" s="10">
        <f>+水洗化人口等!B74</f>
        <v>0</v>
      </c>
      <c r="AG74" s="10">
        <v>74</v>
      </c>
    </row>
    <row r="75" spans="32:33" x14ac:dyDescent="0.15">
      <c r="AF75" s="10">
        <f>+水洗化人口等!B75</f>
        <v>0</v>
      </c>
      <c r="AG75" s="10">
        <v>75</v>
      </c>
    </row>
    <row r="76" spans="32:33" x14ac:dyDescent="0.15">
      <c r="AF76" s="10">
        <f>+水洗化人口等!B76</f>
        <v>0</v>
      </c>
      <c r="AG76" s="10">
        <v>76</v>
      </c>
    </row>
    <row r="77" spans="32:33" x14ac:dyDescent="0.15">
      <c r="AF77" s="10">
        <f>+水洗化人口等!B77</f>
        <v>0</v>
      </c>
      <c r="AG77" s="10">
        <v>77</v>
      </c>
    </row>
    <row r="78" spans="32:33" x14ac:dyDescent="0.15">
      <c r="AF78" s="10">
        <f>+水洗化人口等!B78</f>
        <v>0</v>
      </c>
      <c r="AG78" s="10">
        <v>78</v>
      </c>
    </row>
    <row r="79" spans="32:33" x14ac:dyDescent="0.15">
      <c r="AF79" s="10">
        <f>+水洗化人口等!B79</f>
        <v>0</v>
      </c>
      <c r="AG79" s="10">
        <v>79</v>
      </c>
    </row>
    <row r="80" spans="32:33" x14ac:dyDescent="0.15">
      <c r="AF80" s="10">
        <f>+水洗化人口等!B80</f>
        <v>0</v>
      </c>
      <c r="AG80" s="10">
        <v>80</v>
      </c>
    </row>
    <row r="81" spans="32:33" x14ac:dyDescent="0.15">
      <c r="AF81" s="10">
        <f>+水洗化人口等!B81</f>
        <v>0</v>
      </c>
      <c r="AG81" s="10">
        <v>81</v>
      </c>
    </row>
    <row r="82" spans="32:33" x14ac:dyDescent="0.15">
      <c r="AF82" s="10">
        <f>+水洗化人口等!B82</f>
        <v>0</v>
      </c>
      <c r="AG82" s="10">
        <v>82</v>
      </c>
    </row>
    <row r="83" spans="32:33" x14ac:dyDescent="0.15">
      <c r="AF83" s="10">
        <f>+水洗化人口等!B83</f>
        <v>0</v>
      </c>
      <c r="AG83" s="10">
        <v>83</v>
      </c>
    </row>
    <row r="84" spans="32:33" x14ac:dyDescent="0.15">
      <c r="AF84" s="10">
        <f>+水洗化人口等!B84</f>
        <v>0</v>
      </c>
      <c r="AG84" s="10">
        <v>84</v>
      </c>
    </row>
    <row r="85" spans="32:33" x14ac:dyDescent="0.15">
      <c r="AF85" s="10">
        <f>+水洗化人口等!B85</f>
        <v>0</v>
      </c>
      <c r="AG85" s="10">
        <v>85</v>
      </c>
    </row>
    <row r="86" spans="32:33" x14ac:dyDescent="0.15">
      <c r="AF86" s="10">
        <f>+水洗化人口等!B86</f>
        <v>0</v>
      </c>
      <c r="AG86" s="10">
        <v>86</v>
      </c>
    </row>
    <row r="87" spans="32:33" x14ac:dyDescent="0.15">
      <c r="AF87" s="10">
        <f>+水洗化人口等!B87</f>
        <v>0</v>
      </c>
      <c r="AG87" s="10">
        <v>87</v>
      </c>
    </row>
    <row r="88" spans="32:33" x14ac:dyDescent="0.15">
      <c r="AF88" s="10">
        <f>+水洗化人口等!B88</f>
        <v>0</v>
      </c>
      <c r="AG88" s="10">
        <v>88</v>
      </c>
    </row>
    <row r="89" spans="32:33" x14ac:dyDescent="0.15">
      <c r="AF89" s="10">
        <f>+水洗化人口等!B89</f>
        <v>0</v>
      </c>
      <c r="AG89" s="10">
        <v>89</v>
      </c>
    </row>
    <row r="90" spans="32:33" x14ac:dyDescent="0.15">
      <c r="AF90" s="10">
        <f>+水洗化人口等!B90</f>
        <v>0</v>
      </c>
      <c r="AG90" s="10">
        <v>90</v>
      </c>
    </row>
    <row r="91" spans="32:33" x14ac:dyDescent="0.15">
      <c r="AF91" s="10">
        <f>+水洗化人口等!B91</f>
        <v>0</v>
      </c>
      <c r="AG91" s="10">
        <v>91</v>
      </c>
    </row>
    <row r="92" spans="32:33" x14ac:dyDescent="0.15">
      <c r="AF92" s="10">
        <f>+水洗化人口等!B92</f>
        <v>0</v>
      </c>
      <c r="AG92" s="10">
        <v>92</v>
      </c>
    </row>
    <row r="93" spans="32:33" x14ac:dyDescent="0.15">
      <c r="AF93" s="10">
        <f>+水洗化人口等!B93</f>
        <v>0</v>
      </c>
      <c r="AG93" s="10">
        <v>93</v>
      </c>
    </row>
    <row r="94" spans="32:33" x14ac:dyDescent="0.15">
      <c r="AF94" s="10">
        <f>+水洗化人口等!B94</f>
        <v>0</v>
      </c>
      <c r="AG94" s="10">
        <v>94</v>
      </c>
    </row>
    <row r="95" spans="32:33" x14ac:dyDescent="0.15">
      <c r="AF95" s="10">
        <f>+水洗化人口等!B95</f>
        <v>0</v>
      </c>
      <c r="AG95" s="10">
        <v>95</v>
      </c>
    </row>
    <row r="96" spans="32:33" x14ac:dyDescent="0.15">
      <c r="AF96" s="10">
        <f>+水洗化人口等!B96</f>
        <v>0</v>
      </c>
      <c r="AG96" s="10">
        <v>96</v>
      </c>
    </row>
    <row r="97" spans="32:33" x14ac:dyDescent="0.15">
      <c r="AF97" s="10">
        <f>+水洗化人口等!B97</f>
        <v>0</v>
      </c>
      <c r="AG97" s="10">
        <v>97</v>
      </c>
    </row>
    <row r="98" spans="32:33" x14ac:dyDescent="0.15">
      <c r="AF98" s="10">
        <f>+水洗化人口等!B98</f>
        <v>0</v>
      </c>
      <c r="AG98" s="10">
        <v>98</v>
      </c>
    </row>
    <row r="99" spans="32:33" x14ac:dyDescent="0.15">
      <c r="AF99" s="10">
        <f>+水洗化人口等!B99</f>
        <v>0</v>
      </c>
      <c r="AG99" s="10">
        <v>99</v>
      </c>
    </row>
    <row r="100" spans="32:33" x14ac:dyDescent="0.15">
      <c r="AF100" s="10">
        <f>+水洗化人口等!B100</f>
        <v>0</v>
      </c>
      <c r="AG100" s="10">
        <v>100</v>
      </c>
    </row>
    <row r="101" spans="32:33" x14ac:dyDescent="0.15">
      <c r="AF101" s="10">
        <f>+水洗化人口等!B101</f>
        <v>0</v>
      </c>
      <c r="AG101" s="10">
        <v>101</v>
      </c>
    </row>
    <row r="102" spans="32:33" x14ac:dyDescent="0.15">
      <c r="AF102" s="10">
        <f>+水洗化人口等!B102</f>
        <v>0</v>
      </c>
      <c r="AG102" s="10">
        <v>102</v>
      </c>
    </row>
    <row r="103" spans="32:33" x14ac:dyDescent="0.15">
      <c r="AF103" s="10">
        <f>+水洗化人口等!B103</f>
        <v>0</v>
      </c>
      <c r="AG103" s="10">
        <v>103</v>
      </c>
    </row>
    <row r="104" spans="32:33" x14ac:dyDescent="0.15">
      <c r="AF104" s="10">
        <f>+水洗化人口等!B104</f>
        <v>0</v>
      </c>
      <c r="AG104" s="10">
        <v>104</v>
      </c>
    </row>
    <row r="105" spans="32:33" x14ac:dyDescent="0.15">
      <c r="AF105" s="10">
        <f>+水洗化人口等!B105</f>
        <v>0</v>
      </c>
      <c r="AG105" s="10">
        <v>105</v>
      </c>
    </row>
    <row r="106" spans="32:33" x14ac:dyDescent="0.15">
      <c r="AF106" s="10">
        <f>+水洗化人口等!B106</f>
        <v>0</v>
      </c>
      <c r="AG106" s="10">
        <v>106</v>
      </c>
    </row>
    <row r="107" spans="32:33" x14ac:dyDescent="0.15">
      <c r="AF107" s="10">
        <f>+水洗化人口等!B107</f>
        <v>0</v>
      </c>
      <c r="AG107" s="10">
        <v>107</v>
      </c>
    </row>
    <row r="108" spans="32:33" x14ac:dyDescent="0.15">
      <c r="AF108" s="10">
        <f>+水洗化人口等!B108</f>
        <v>0</v>
      </c>
      <c r="AG108" s="10">
        <v>108</v>
      </c>
    </row>
    <row r="109" spans="32:33" x14ac:dyDescent="0.15">
      <c r="AF109" s="10">
        <f>+水洗化人口等!B109</f>
        <v>0</v>
      </c>
      <c r="AG109" s="10">
        <v>109</v>
      </c>
    </row>
    <row r="110" spans="32:33" x14ac:dyDescent="0.15">
      <c r="AF110" s="10">
        <f>+水洗化人口等!B110</f>
        <v>0</v>
      </c>
      <c r="AG110" s="10">
        <v>110</v>
      </c>
    </row>
    <row r="111" spans="32:33" x14ac:dyDescent="0.15">
      <c r="AF111" s="10">
        <f>+水洗化人口等!B111</f>
        <v>0</v>
      </c>
      <c r="AG111" s="10">
        <v>111</v>
      </c>
    </row>
    <row r="112" spans="32:33" x14ac:dyDescent="0.15">
      <c r="AF112" s="10">
        <f>+水洗化人口等!B112</f>
        <v>0</v>
      </c>
      <c r="AG112" s="10">
        <v>112</v>
      </c>
    </row>
    <row r="113" spans="32:33" x14ac:dyDescent="0.15">
      <c r="AF113" s="10">
        <f>+水洗化人口等!B113</f>
        <v>0</v>
      </c>
      <c r="AG113" s="10">
        <v>113</v>
      </c>
    </row>
    <row r="114" spans="32:33" x14ac:dyDescent="0.15">
      <c r="AF114" s="10">
        <f>+水洗化人口等!B114</f>
        <v>0</v>
      </c>
      <c r="AG114" s="10">
        <v>114</v>
      </c>
    </row>
    <row r="115" spans="32:33" x14ac:dyDescent="0.15">
      <c r="AF115" s="10">
        <f>+水洗化人口等!B115</f>
        <v>0</v>
      </c>
      <c r="AG115" s="10">
        <v>115</v>
      </c>
    </row>
    <row r="116" spans="32:33" x14ac:dyDescent="0.15">
      <c r="AF116" s="10">
        <f>+水洗化人口等!B116</f>
        <v>0</v>
      </c>
      <c r="AG116" s="10">
        <v>116</v>
      </c>
    </row>
    <row r="117" spans="32:33" x14ac:dyDescent="0.15">
      <c r="AF117" s="10">
        <f>+水洗化人口等!B117</f>
        <v>0</v>
      </c>
      <c r="AG117" s="10">
        <v>117</v>
      </c>
    </row>
    <row r="118" spans="32:33" x14ac:dyDescent="0.15">
      <c r="AF118" s="10">
        <f>+水洗化人口等!B118</f>
        <v>0</v>
      </c>
      <c r="AG118" s="10">
        <v>118</v>
      </c>
    </row>
    <row r="119" spans="32:33" x14ac:dyDescent="0.15">
      <c r="AF119" s="10">
        <f>+水洗化人口等!B119</f>
        <v>0</v>
      </c>
      <c r="AG119" s="10">
        <v>119</v>
      </c>
    </row>
    <row r="120" spans="32:33" x14ac:dyDescent="0.15">
      <c r="AF120" s="10">
        <f>+水洗化人口等!B120</f>
        <v>0</v>
      </c>
      <c r="AG120" s="10">
        <v>120</v>
      </c>
    </row>
    <row r="121" spans="32:33" x14ac:dyDescent="0.15">
      <c r="AF121" s="10">
        <f>+水洗化人口等!B121</f>
        <v>0</v>
      </c>
      <c r="AG121" s="10">
        <v>121</v>
      </c>
    </row>
    <row r="122" spans="32:33" x14ac:dyDescent="0.15">
      <c r="AF122" s="10">
        <f>+水洗化人口等!B122</f>
        <v>0</v>
      </c>
      <c r="AG122" s="10">
        <v>122</v>
      </c>
    </row>
    <row r="123" spans="32:33" x14ac:dyDescent="0.15">
      <c r="AF123" s="10">
        <f>+水洗化人口等!B123</f>
        <v>0</v>
      </c>
      <c r="AG123" s="10">
        <v>123</v>
      </c>
    </row>
    <row r="124" spans="32:33" x14ac:dyDescent="0.15">
      <c r="AF124" s="10">
        <f>+水洗化人口等!B124</f>
        <v>0</v>
      </c>
      <c r="AG124" s="10">
        <v>124</v>
      </c>
    </row>
    <row r="125" spans="32:33" x14ac:dyDescent="0.15">
      <c r="AF125" s="10">
        <f>+水洗化人口等!B125</f>
        <v>0</v>
      </c>
      <c r="AG125" s="10">
        <v>125</v>
      </c>
    </row>
    <row r="126" spans="32:33" x14ac:dyDescent="0.15">
      <c r="AF126" s="10">
        <f>+水洗化人口等!B126</f>
        <v>0</v>
      </c>
      <c r="AG126" s="10">
        <v>126</v>
      </c>
    </row>
    <row r="127" spans="32:33" x14ac:dyDescent="0.15">
      <c r="AF127" s="10">
        <f>+水洗化人口等!B127</f>
        <v>0</v>
      </c>
      <c r="AG127" s="10">
        <v>127</v>
      </c>
    </row>
    <row r="128" spans="32:33" x14ac:dyDescent="0.15">
      <c r="AF128" s="10">
        <f>+水洗化人口等!B128</f>
        <v>0</v>
      </c>
      <c r="AG128" s="10">
        <v>128</v>
      </c>
    </row>
    <row r="129" spans="32:33" x14ac:dyDescent="0.15">
      <c r="AF129" s="10">
        <f>+水洗化人口等!B129</f>
        <v>0</v>
      </c>
      <c r="AG129" s="10">
        <v>129</v>
      </c>
    </row>
    <row r="130" spans="32:33" x14ac:dyDescent="0.15">
      <c r="AF130" s="10">
        <f>+水洗化人口等!B130</f>
        <v>0</v>
      </c>
      <c r="AG130" s="10">
        <v>130</v>
      </c>
    </row>
    <row r="131" spans="32:33" x14ac:dyDescent="0.15">
      <c r="AF131" s="10">
        <f>+水洗化人口等!B131</f>
        <v>0</v>
      </c>
      <c r="AG131" s="10">
        <v>131</v>
      </c>
    </row>
    <row r="132" spans="32:33" x14ac:dyDescent="0.15">
      <c r="AF132" s="10">
        <f>+水洗化人口等!B132</f>
        <v>0</v>
      </c>
      <c r="AG132" s="10">
        <v>132</v>
      </c>
    </row>
    <row r="133" spans="32:33" x14ac:dyDescent="0.15">
      <c r="AF133" s="10">
        <f>+水洗化人口等!B133</f>
        <v>0</v>
      </c>
      <c r="AG133" s="10">
        <v>133</v>
      </c>
    </row>
    <row r="134" spans="32:33" x14ac:dyDescent="0.15">
      <c r="AF134" s="10">
        <f>+水洗化人口等!B134</f>
        <v>0</v>
      </c>
      <c r="AG134" s="10">
        <v>134</v>
      </c>
    </row>
    <row r="135" spans="32:33" x14ac:dyDescent="0.15">
      <c r="AF135" s="10">
        <f>+水洗化人口等!B135</f>
        <v>0</v>
      </c>
      <c r="AG135" s="10">
        <v>135</v>
      </c>
    </row>
    <row r="136" spans="32:33" x14ac:dyDescent="0.15">
      <c r="AF136" s="10">
        <f>+水洗化人口等!B136</f>
        <v>0</v>
      </c>
      <c r="AG136" s="10">
        <v>136</v>
      </c>
    </row>
    <row r="137" spans="32:33" x14ac:dyDescent="0.15">
      <c r="AF137" s="10">
        <f>+水洗化人口等!B137</f>
        <v>0</v>
      </c>
      <c r="AG137" s="10">
        <v>137</v>
      </c>
    </row>
    <row r="138" spans="32:33" x14ac:dyDescent="0.15">
      <c r="AF138" s="10">
        <f>+水洗化人口等!B138</f>
        <v>0</v>
      </c>
      <c r="AG138" s="10">
        <v>138</v>
      </c>
    </row>
    <row r="139" spans="32:33" x14ac:dyDescent="0.15">
      <c r="AF139" s="10">
        <f>+水洗化人口等!B139</f>
        <v>0</v>
      </c>
      <c r="AG139" s="10">
        <v>139</v>
      </c>
    </row>
    <row r="140" spans="32:33" x14ac:dyDescent="0.15">
      <c r="AF140" s="10">
        <f>+水洗化人口等!B140</f>
        <v>0</v>
      </c>
      <c r="AG140" s="10">
        <v>140</v>
      </c>
    </row>
    <row r="141" spans="32:33" x14ac:dyDescent="0.15">
      <c r="AF141" s="10">
        <f>+水洗化人口等!B141</f>
        <v>0</v>
      </c>
      <c r="AG141" s="10">
        <v>141</v>
      </c>
    </row>
    <row r="142" spans="32:33" x14ac:dyDescent="0.15">
      <c r="AF142" s="10">
        <f>+水洗化人口等!B142</f>
        <v>0</v>
      </c>
      <c r="AG142" s="10">
        <v>142</v>
      </c>
    </row>
    <row r="143" spans="32:33" x14ac:dyDescent="0.15">
      <c r="AF143" s="10">
        <f>+水洗化人口等!B143</f>
        <v>0</v>
      </c>
      <c r="AG143" s="10">
        <v>143</v>
      </c>
    </row>
    <row r="144" spans="32:33" x14ac:dyDescent="0.15">
      <c r="AF144" s="10">
        <f>+水洗化人口等!B144</f>
        <v>0</v>
      </c>
      <c r="AG144" s="10">
        <v>144</v>
      </c>
    </row>
    <row r="145" spans="32:33" x14ac:dyDescent="0.15">
      <c r="AF145" s="10">
        <f>+水洗化人口等!B145</f>
        <v>0</v>
      </c>
      <c r="AG145" s="10">
        <v>145</v>
      </c>
    </row>
    <row r="146" spans="32:33" x14ac:dyDescent="0.15">
      <c r="AF146" s="10">
        <f>+水洗化人口等!B146</f>
        <v>0</v>
      </c>
      <c r="AG146" s="10">
        <v>146</v>
      </c>
    </row>
    <row r="147" spans="32:33" x14ac:dyDescent="0.15">
      <c r="AF147" s="10">
        <f>+水洗化人口等!B147</f>
        <v>0</v>
      </c>
      <c r="AG147" s="10">
        <v>147</v>
      </c>
    </row>
    <row r="148" spans="32:33" x14ac:dyDescent="0.15">
      <c r="AF148" s="10">
        <f>+水洗化人口等!B148</f>
        <v>0</v>
      </c>
      <c r="AG148" s="10">
        <v>148</v>
      </c>
    </row>
    <row r="149" spans="32:33" x14ac:dyDescent="0.15">
      <c r="AF149" s="10">
        <f>+水洗化人口等!B149</f>
        <v>0</v>
      </c>
      <c r="AG149" s="10">
        <v>149</v>
      </c>
    </row>
    <row r="150" spans="32:33" x14ac:dyDescent="0.15">
      <c r="AF150" s="10">
        <f>+水洗化人口等!B150</f>
        <v>0</v>
      </c>
      <c r="AG150" s="10">
        <v>150</v>
      </c>
    </row>
    <row r="151" spans="32:33" x14ac:dyDescent="0.15">
      <c r="AF151" s="10">
        <f>+水洗化人口等!B151</f>
        <v>0</v>
      </c>
      <c r="AG151" s="10">
        <v>151</v>
      </c>
    </row>
    <row r="152" spans="32:33" x14ac:dyDescent="0.15">
      <c r="AF152" s="10">
        <f>+水洗化人口等!B152</f>
        <v>0</v>
      </c>
      <c r="AG152" s="10">
        <v>152</v>
      </c>
    </row>
    <row r="153" spans="32:33" x14ac:dyDescent="0.15">
      <c r="AF153" s="10">
        <f>+水洗化人口等!B153</f>
        <v>0</v>
      </c>
      <c r="AG153" s="10">
        <v>153</v>
      </c>
    </row>
    <row r="154" spans="32:33" x14ac:dyDescent="0.15">
      <c r="AF154" s="10">
        <f>+水洗化人口等!B154</f>
        <v>0</v>
      </c>
      <c r="AG154" s="10">
        <v>154</v>
      </c>
    </row>
    <row r="155" spans="32:33" x14ac:dyDescent="0.15">
      <c r="AF155" s="10">
        <f>+水洗化人口等!B155</f>
        <v>0</v>
      </c>
      <c r="AG155" s="10">
        <v>155</v>
      </c>
    </row>
    <row r="156" spans="32:33" x14ac:dyDescent="0.15">
      <c r="AF156" s="10">
        <f>+水洗化人口等!B156</f>
        <v>0</v>
      </c>
      <c r="AG156" s="10">
        <v>156</v>
      </c>
    </row>
    <row r="157" spans="32:33" x14ac:dyDescent="0.15">
      <c r="AF157" s="10">
        <f>+水洗化人口等!B157</f>
        <v>0</v>
      </c>
      <c r="AG157" s="10">
        <v>157</v>
      </c>
    </row>
    <row r="158" spans="32:33" x14ac:dyDescent="0.15">
      <c r="AF158" s="10">
        <f>+水洗化人口等!B158</f>
        <v>0</v>
      </c>
      <c r="AG158" s="10">
        <v>158</v>
      </c>
    </row>
    <row r="159" spans="32:33" x14ac:dyDescent="0.15">
      <c r="AF159" s="10">
        <f>+水洗化人口等!B159</f>
        <v>0</v>
      </c>
      <c r="AG159" s="10">
        <v>159</v>
      </c>
    </row>
    <row r="160" spans="32:33" x14ac:dyDescent="0.15">
      <c r="AF160" s="10">
        <f>+水洗化人口等!B160</f>
        <v>0</v>
      </c>
      <c r="AG160" s="10">
        <v>160</v>
      </c>
    </row>
    <row r="161" spans="32:33" x14ac:dyDescent="0.15">
      <c r="AF161" s="10">
        <f>+水洗化人口等!B161</f>
        <v>0</v>
      </c>
      <c r="AG161" s="10">
        <v>161</v>
      </c>
    </row>
    <row r="162" spans="32:33" x14ac:dyDescent="0.15">
      <c r="AF162" s="10">
        <f>+水洗化人口等!B162</f>
        <v>0</v>
      </c>
      <c r="AG162" s="10">
        <v>162</v>
      </c>
    </row>
    <row r="163" spans="32:33" x14ac:dyDescent="0.15">
      <c r="AF163" s="10">
        <f>+水洗化人口等!B163</f>
        <v>0</v>
      </c>
      <c r="AG163" s="10">
        <v>163</v>
      </c>
    </row>
    <row r="164" spans="32:33" x14ac:dyDescent="0.15">
      <c r="AF164" s="10">
        <f>+水洗化人口等!B164</f>
        <v>0</v>
      </c>
      <c r="AG164" s="10">
        <v>164</v>
      </c>
    </row>
    <row r="165" spans="32:33" x14ac:dyDescent="0.15">
      <c r="AF165" s="10">
        <f>+水洗化人口等!B165</f>
        <v>0</v>
      </c>
      <c r="AG165" s="10">
        <v>165</v>
      </c>
    </row>
    <row r="166" spans="32:33" x14ac:dyDescent="0.15">
      <c r="AF166" s="10">
        <f>+水洗化人口等!B166</f>
        <v>0</v>
      </c>
      <c r="AG166" s="10">
        <v>166</v>
      </c>
    </row>
    <row r="167" spans="32:33" x14ac:dyDescent="0.15">
      <c r="AF167" s="10">
        <f>+水洗化人口等!B167</f>
        <v>0</v>
      </c>
      <c r="AG167" s="10">
        <v>167</v>
      </c>
    </row>
    <row r="168" spans="32:33" x14ac:dyDescent="0.15">
      <c r="AF168" s="10">
        <f>+水洗化人口等!B168</f>
        <v>0</v>
      </c>
      <c r="AG168" s="10">
        <v>168</v>
      </c>
    </row>
    <row r="169" spans="32:33" x14ac:dyDescent="0.15">
      <c r="AF169" s="10">
        <f>+水洗化人口等!B169</f>
        <v>0</v>
      </c>
      <c r="AG169" s="10">
        <v>169</v>
      </c>
    </row>
    <row r="170" spans="32:33" x14ac:dyDescent="0.15">
      <c r="AF170" s="10">
        <f>+水洗化人口等!B170</f>
        <v>0</v>
      </c>
      <c r="AG170" s="10">
        <v>170</v>
      </c>
    </row>
    <row r="171" spans="32:33" x14ac:dyDescent="0.15">
      <c r="AF171" s="10">
        <f>+水洗化人口等!B171</f>
        <v>0</v>
      </c>
      <c r="AG171" s="10">
        <v>171</v>
      </c>
    </row>
    <row r="172" spans="32:33" x14ac:dyDescent="0.15">
      <c r="AF172" s="10">
        <f>+水洗化人口等!B172</f>
        <v>0</v>
      </c>
      <c r="AG172" s="10">
        <v>172</v>
      </c>
    </row>
    <row r="173" spans="32:33" x14ac:dyDescent="0.15">
      <c r="AF173" s="10">
        <f>+水洗化人口等!B173</f>
        <v>0</v>
      </c>
      <c r="AG173" s="10">
        <v>173</v>
      </c>
    </row>
    <row r="174" spans="32:33" x14ac:dyDescent="0.15">
      <c r="AF174" s="10">
        <f>+水洗化人口等!B174</f>
        <v>0</v>
      </c>
      <c r="AG174" s="10">
        <v>174</v>
      </c>
    </row>
    <row r="175" spans="32:33" x14ac:dyDescent="0.15">
      <c r="AF175" s="10">
        <f>+水洗化人口等!B175</f>
        <v>0</v>
      </c>
      <c r="AG175" s="10">
        <v>175</v>
      </c>
    </row>
    <row r="176" spans="32:33" x14ac:dyDescent="0.15">
      <c r="AF176" s="10">
        <f>+水洗化人口等!B176</f>
        <v>0</v>
      </c>
      <c r="AG176" s="10">
        <v>176</v>
      </c>
    </row>
    <row r="177" spans="32:33" x14ac:dyDescent="0.15">
      <c r="AF177" s="10">
        <f>+水洗化人口等!B177</f>
        <v>0</v>
      </c>
      <c r="AG177" s="10">
        <v>177</v>
      </c>
    </row>
    <row r="178" spans="32:33" x14ac:dyDescent="0.15">
      <c r="AF178" s="10">
        <f>+水洗化人口等!B178</f>
        <v>0</v>
      </c>
      <c r="AG178" s="10">
        <v>178</v>
      </c>
    </row>
    <row r="179" spans="32:33" x14ac:dyDescent="0.15">
      <c r="AF179" s="10">
        <f>+水洗化人口等!B179</f>
        <v>0</v>
      </c>
      <c r="AG179" s="10">
        <v>179</v>
      </c>
    </row>
    <row r="180" spans="32:33" x14ac:dyDescent="0.15">
      <c r="AF180" s="10">
        <f>+水洗化人口等!B180</f>
        <v>0</v>
      </c>
      <c r="AG180" s="10">
        <v>180</v>
      </c>
    </row>
    <row r="181" spans="32:33" x14ac:dyDescent="0.15">
      <c r="AF181" s="10">
        <f>+水洗化人口等!B181</f>
        <v>0</v>
      </c>
      <c r="AG181" s="10">
        <v>181</v>
      </c>
    </row>
    <row r="182" spans="32:33" x14ac:dyDescent="0.15">
      <c r="AF182" s="10">
        <f>+水洗化人口等!B182</f>
        <v>0</v>
      </c>
      <c r="AG182" s="10">
        <v>182</v>
      </c>
    </row>
    <row r="183" spans="32:33" x14ac:dyDescent="0.15">
      <c r="AF183" s="10">
        <f>+水洗化人口等!B183</f>
        <v>0</v>
      </c>
      <c r="AG183" s="10">
        <v>183</v>
      </c>
    </row>
    <row r="184" spans="32:33" x14ac:dyDescent="0.15">
      <c r="AF184" s="10">
        <f>+水洗化人口等!B184</f>
        <v>0</v>
      </c>
      <c r="AG184" s="10">
        <v>184</v>
      </c>
    </row>
    <row r="185" spans="32:33" x14ac:dyDescent="0.15">
      <c r="AF185" s="10">
        <f>+水洗化人口等!B185</f>
        <v>0</v>
      </c>
      <c r="AG185" s="10">
        <v>185</v>
      </c>
    </row>
    <row r="186" spans="32:33" x14ac:dyDescent="0.15">
      <c r="AF186" s="10">
        <f>+水洗化人口等!B186</f>
        <v>0</v>
      </c>
      <c r="AG186" s="10">
        <v>186</v>
      </c>
    </row>
    <row r="187" spans="32:33" x14ac:dyDescent="0.15">
      <c r="AF187" s="10">
        <f>+水洗化人口等!B187</f>
        <v>0</v>
      </c>
      <c r="AG187" s="10">
        <v>187</v>
      </c>
    </row>
    <row r="188" spans="32:33" x14ac:dyDescent="0.15">
      <c r="AF188" s="10">
        <f>+水洗化人口等!B188</f>
        <v>0</v>
      </c>
      <c r="AG188" s="10">
        <v>188</v>
      </c>
    </row>
    <row r="189" spans="32:33" x14ac:dyDescent="0.15">
      <c r="AF189" s="10">
        <f>+水洗化人口等!B189</f>
        <v>0</v>
      </c>
      <c r="AG189" s="10">
        <v>189</v>
      </c>
    </row>
    <row r="190" spans="32:33" x14ac:dyDescent="0.15">
      <c r="AF190" s="10">
        <f>+水洗化人口等!B190</f>
        <v>0</v>
      </c>
      <c r="AG190" s="10">
        <v>190</v>
      </c>
    </row>
    <row r="191" spans="32:33" x14ac:dyDescent="0.15">
      <c r="AF191" s="10">
        <f>+水洗化人口等!B191</f>
        <v>0</v>
      </c>
      <c r="AG191" s="10">
        <v>191</v>
      </c>
    </row>
    <row r="192" spans="32:33" x14ac:dyDescent="0.15">
      <c r="AF192" s="10">
        <f>+水洗化人口等!B192</f>
        <v>0</v>
      </c>
      <c r="AG192" s="10">
        <v>192</v>
      </c>
    </row>
    <row r="193" spans="32:33" x14ac:dyDescent="0.15">
      <c r="AF193" s="10">
        <f>+水洗化人口等!B193</f>
        <v>0</v>
      </c>
      <c r="AG193" s="10">
        <v>193</v>
      </c>
    </row>
    <row r="194" spans="32:33" x14ac:dyDescent="0.15">
      <c r="AF194" s="10">
        <f>+水洗化人口等!B194</f>
        <v>0</v>
      </c>
      <c r="AG194" s="10">
        <v>194</v>
      </c>
    </row>
    <row r="195" spans="32:33" x14ac:dyDescent="0.15">
      <c r="AF195" s="10">
        <f>+水洗化人口等!B195</f>
        <v>0</v>
      </c>
      <c r="AG195" s="10">
        <v>195</v>
      </c>
    </row>
    <row r="196" spans="32:33" x14ac:dyDescent="0.15">
      <c r="AF196" s="10">
        <f>+水洗化人口等!B196</f>
        <v>0</v>
      </c>
      <c r="AG196" s="10">
        <v>196</v>
      </c>
    </row>
    <row r="197" spans="32:33" x14ac:dyDescent="0.15">
      <c r="AF197" s="10">
        <f>+水洗化人口等!B197</f>
        <v>0</v>
      </c>
      <c r="AG197" s="10">
        <v>197</v>
      </c>
    </row>
    <row r="198" spans="32:33" x14ac:dyDescent="0.15">
      <c r="AF198" s="10">
        <f>+水洗化人口等!B198</f>
        <v>0</v>
      </c>
      <c r="AG198" s="10">
        <v>198</v>
      </c>
    </row>
    <row r="199" spans="32:33" x14ac:dyDescent="0.15">
      <c r="AF199" s="10">
        <f>+水洗化人口等!B199</f>
        <v>0</v>
      </c>
      <c r="AG199" s="10">
        <v>199</v>
      </c>
    </row>
    <row r="200" spans="32:33" x14ac:dyDescent="0.15">
      <c r="AF200" s="10">
        <f>+水洗化人口等!B200</f>
        <v>0</v>
      </c>
      <c r="AG200" s="10">
        <v>200</v>
      </c>
    </row>
    <row r="201" spans="32:33" x14ac:dyDescent="0.15">
      <c r="AF201" s="10">
        <f>+水洗化人口等!B201</f>
        <v>0</v>
      </c>
      <c r="AG201" s="10">
        <v>201</v>
      </c>
    </row>
    <row r="202" spans="32:33" x14ac:dyDescent="0.15">
      <c r="AF202" s="10">
        <f>+水洗化人口等!B202</f>
        <v>0</v>
      </c>
      <c r="AG202" s="10">
        <v>202</v>
      </c>
    </row>
    <row r="203" spans="32:33" x14ac:dyDescent="0.15">
      <c r="AF203" s="10">
        <f>+水洗化人口等!B203</f>
        <v>0</v>
      </c>
      <c r="AG203" s="10">
        <v>203</v>
      </c>
    </row>
    <row r="204" spans="32:33" x14ac:dyDescent="0.15">
      <c r="AF204" s="10">
        <f>+水洗化人口等!B204</f>
        <v>0</v>
      </c>
      <c r="AG204" s="10">
        <v>204</v>
      </c>
    </row>
    <row r="205" spans="32:33" x14ac:dyDescent="0.15">
      <c r="AF205" s="10">
        <f>+水洗化人口等!B205</f>
        <v>0</v>
      </c>
      <c r="AG205" s="10">
        <v>205</v>
      </c>
    </row>
    <row r="206" spans="32:33" x14ac:dyDescent="0.15">
      <c r="AF206" s="10">
        <f>+水洗化人口等!B206</f>
        <v>0</v>
      </c>
      <c r="AG206" s="10">
        <v>206</v>
      </c>
    </row>
    <row r="207" spans="32:33" x14ac:dyDescent="0.15">
      <c r="AF207" s="10">
        <f>+水洗化人口等!B207</f>
        <v>0</v>
      </c>
      <c r="AG207" s="10">
        <v>207</v>
      </c>
    </row>
    <row r="208" spans="32:33" x14ac:dyDescent="0.15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2023-01-18T10:40:47Z</dcterms:modified>
</cp:coreProperties>
</file>