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8茨城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組合分担金内訳!$A$6:$BE$50</definedName>
    <definedName name="_xlnm._FilterDatabase" localSheetId="3" hidden="1">'廃棄物事業経費（歳出）'!$A$6:$CI$66</definedName>
    <definedName name="_xlnm._FilterDatabase" localSheetId="2" hidden="1">'廃棄物事業経費（歳入）'!$A$6:$AE$66</definedName>
    <definedName name="_xlnm._FilterDatabase" localSheetId="0" hidden="1">'廃棄物事業経費（市町村）'!$A$6:$DJ$50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組合分担金内訳!$2:$51</definedName>
    <definedName name="_xlnm.Print_Area" localSheetId="3">'廃棄物事業経費（歳出）'!$2:$67</definedName>
    <definedName name="_xlnm.Print_Area" localSheetId="2">'廃棄物事業経費（歳入）'!$2:$67</definedName>
    <definedName name="_xlnm.Print_Area" localSheetId="0">'廃棄物事業経費（市町村）'!$2:$51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I10" i="5"/>
  <c r="I13" i="5"/>
  <c r="I16" i="5"/>
  <c r="I19" i="5"/>
  <c r="I22" i="5"/>
  <c r="I25" i="5"/>
  <c r="I28" i="5"/>
  <c r="I31" i="5"/>
  <c r="I34" i="5"/>
  <c r="I37" i="5"/>
  <c r="I40" i="5"/>
  <c r="I43" i="5"/>
  <c r="I46" i="5"/>
  <c r="I49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G8" i="5"/>
  <c r="G9" i="5"/>
  <c r="I9" i="5" s="1"/>
  <c r="G10" i="5"/>
  <c r="G11" i="5"/>
  <c r="I11" i="5" s="1"/>
  <c r="G12" i="5"/>
  <c r="I12" i="5" s="1"/>
  <c r="G13" i="5"/>
  <c r="G14" i="5"/>
  <c r="G15" i="5"/>
  <c r="I15" i="5" s="1"/>
  <c r="G16" i="5"/>
  <c r="G17" i="5"/>
  <c r="I17" i="5" s="1"/>
  <c r="G18" i="5"/>
  <c r="I18" i="5" s="1"/>
  <c r="G19" i="5"/>
  <c r="G20" i="5"/>
  <c r="G21" i="5"/>
  <c r="I21" i="5" s="1"/>
  <c r="G22" i="5"/>
  <c r="G23" i="5"/>
  <c r="I23" i="5" s="1"/>
  <c r="G24" i="5"/>
  <c r="I24" i="5" s="1"/>
  <c r="G25" i="5"/>
  <c r="G26" i="5"/>
  <c r="G27" i="5"/>
  <c r="I27" i="5" s="1"/>
  <c r="G28" i="5"/>
  <c r="G29" i="5"/>
  <c r="I29" i="5" s="1"/>
  <c r="G30" i="5"/>
  <c r="I30" i="5" s="1"/>
  <c r="G31" i="5"/>
  <c r="G32" i="5"/>
  <c r="G33" i="5"/>
  <c r="I33" i="5" s="1"/>
  <c r="G34" i="5"/>
  <c r="G35" i="5"/>
  <c r="I35" i="5" s="1"/>
  <c r="G36" i="5"/>
  <c r="I36" i="5" s="1"/>
  <c r="G37" i="5"/>
  <c r="G38" i="5"/>
  <c r="G39" i="5"/>
  <c r="I39" i="5" s="1"/>
  <c r="G40" i="5"/>
  <c r="G41" i="5"/>
  <c r="I41" i="5" s="1"/>
  <c r="G42" i="5"/>
  <c r="I42" i="5" s="1"/>
  <c r="G43" i="5"/>
  <c r="G44" i="5"/>
  <c r="G45" i="5"/>
  <c r="I45" i="5" s="1"/>
  <c r="G46" i="5"/>
  <c r="G47" i="5"/>
  <c r="I47" i="5" s="1"/>
  <c r="G48" i="5"/>
  <c r="I48" i="5" s="1"/>
  <c r="G49" i="5"/>
  <c r="G50" i="5"/>
  <c r="G51" i="5"/>
  <c r="I51" i="5" s="1"/>
  <c r="F10" i="5"/>
  <c r="F13" i="5"/>
  <c r="F16" i="5"/>
  <c r="F19" i="5"/>
  <c r="F22" i="5"/>
  <c r="F25" i="5"/>
  <c r="F28" i="5"/>
  <c r="F31" i="5"/>
  <c r="F34" i="5"/>
  <c r="F37" i="5"/>
  <c r="F40" i="5"/>
  <c r="F43" i="5"/>
  <c r="F46" i="5"/>
  <c r="F4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D8" i="5"/>
  <c r="D9" i="5"/>
  <c r="F9" i="5" s="1"/>
  <c r="D10" i="5"/>
  <c r="D11" i="5"/>
  <c r="F11" i="5" s="1"/>
  <c r="D12" i="5"/>
  <c r="F12" i="5" s="1"/>
  <c r="D13" i="5"/>
  <c r="D14" i="5"/>
  <c r="D15" i="5"/>
  <c r="F15" i="5" s="1"/>
  <c r="D16" i="5"/>
  <c r="D17" i="5"/>
  <c r="F17" i="5" s="1"/>
  <c r="D18" i="5"/>
  <c r="F18" i="5" s="1"/>
  <c r="D19" i="5"/>
  <c r="D20" i="5"/>
  <c r="D21" i="5"/>
  <c r="F21" i="5" s="1"/>
  <c r="D22" i="5"/>
  <c r="D23" i="5"/>
  <c r="F23" i="5" s="1"/>
  <c r="D24" i="5"/>
  <c r="F24" i="5" s="1"/>
  <c r="D25" i="5"/>
  <c r="D26" i="5"/>
  <c r="D27" i="5"/>
  <c r="F27" i="5" s="1"/>
  <c r="D28" i="5"/>
  <c r="D29" i="5"/>
  <c r="F29" i="5" s="1"/>
  <c r="D30" i="5"/>
  <c r="F30" i="5" s="1"/>
  <c r="D31" i="5"/>
  <c r="D32" i="5"/>
  <c r="D33" i="5"/>
  <c r="F33" i="5" s="1"/>
  <c r="D34" i="5"/>
  <c r="D35" i="5"/>
  <c r="F35" i="5" s="1"/>
  <c r="D36" i="5"/>
  <c r="F36" i="5" s="1"/>
  <c r="D37" i="5"/>
  <c r="D38" i="5"/>
  <c r="D39" i="5"/>
  <c r="F39" i="5" s="1"/>
  <c r="D40" i="5"/>
  <c r="D41" i="5"/>
  <c r="F41" i="5" s="1"/>
  <c r="D42" i="5"/>
  <c r="F42" i="5" s="1"/>
  <c r="D43" i="5"/>
  <c r="D44" i="5"/>
  <c r="D45" i="5"/>
  <c r="F45" i="5" s="1"/>
  <c r="D46" i="5"/>
  <c r="D47" i="5"/>
  <c r="F47" i="5" s="1"/>
  <c r="D48" i="5"/>
  <c r="F48" i="5" s="1"/>
  <c r="D49" i="5"/>
  <c r="D50" i="5"/>
  <c r="D51" i="5"/>
  <c r="F5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I8" i="4"/>
  <c r="BI19" i="4"/>
  <c r="BI20" i="4"/>
  <c r="BI31" i="4"/>
  <c r="BI32" i="4"/>
  <c r="BI43" i="4"/>
  <c r="BI44" i="4"/>
  <c r="BI55" i="4"/>
  <c r="BI56" i="4"/>
  <c r="BI67" i="4"/>
  <c r="BH8" i="4"/>
  <c r="BH19" i="4"/>
  <c r="BH20" i="4"/>
  <c r="BH31" i="4"/>
  <c r="BH32" i="4"/>
  <c r="BH43" i="4"/>
  <c r="BH44" i="4"/>
  <c r="BH55" i="4"/>
  <c r="BH56" i="4"/>
  <c r="BG11" i="4"/>
  <c r="BG17" i="4"/>
  <c r="BG29" i="4"/>
  <c r="BG35" i="4"/>
  <c r="BG47" i="4"/>
  <c r="BG53" i="4"/>
  <c r="BG65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CA34" i="4" s="1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Y64" i="4"/>
  <c r="AY65" i="4"/>
  <c r="AY66" i="4"/>
  <c r="AY6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T65" i="4"/>
  <c r="AT66" i="4"/>
  <c r="AT6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N8" i="4"/>
  <c r="BG8" i="4" s="1"/>
  <c r="AN9" i="4"/>
  <c r="BG9" i="4" s="1"/>
  <c r="AN10" i="4"/>
  <c r="BG10" i="4" s="1"/>
  <c r="AN11" i="4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BG43" i="4" s="1"/>
  <c r="AN44" i="4"/>
  <c r="BG44" i="4" s="1"/>
  <c r="AN45" i="4"/>
  <c r="BG45" i="4" s="1"/>
  <c r="AN46" i="4"/>
  <c r="BG46" i="4" s="1"/>
  <c r="AN47" i="4"/>
  <c r="AN48" i="4"/>
  <c r="BG48" i="4" s="1"/>
  <c r="AN49" i="4"/>
  <c r="BG49" i="4" s="1"/>
  <c r="AN50" i="4"/>
  <c r="BG50" i="4" s="1"/>
  <c r="AN51" i="4"/>
  <c r="BG51" i="4" s="1"/>
  <c r="AN52" i="4"/>
  <c r="BG52" i="4" s="1"/>
  <c r="AN53" i="4"/>
  <c r="AN54" i="4"/>
  <c r="BG54" i="4" s="1"/>
  <c r="AN55" i="4"/>
  <c r="BG55" i="4" s="1"/>
  <c r="AN56" i="4"/>
  <c r="BG56" i="4" s="1"/>
  <c r="AN57" i="4"/>
  <c r="BG57" i="4" s="1"/>
  <c r="AN58" i="4"/>
  <c r="BG58" i="4" s="1"/>
  <c r="AN59" i="4"/>
  <c r="BG59" i="4" s="1"/>
  <c r="AN60" i="4"/>
  <c r="BG60" i="4" s="1"/>
  <c r="AN61" i="4"/>
  <c r="BG61" i="4" s="1"/>
  <c r="AN62" i="4"/>
  <c r="BG62" i="4" s="1"/>
  <c r="AN63" i="4"/>
  <c r="BG63" i="4" s="1"/>
  <c r="AN64" i="4"/>
  <c r="BG64" i="4" s="1"/>
  <c r="AN65" i="4"/>
  <c r="AN66" i="4"/>
  <c r="BG66" i="4" s="1"/>
  <c r="AN67" i="4"/>
  <c r="BG67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E16" i="4"/>
  <c r="AE34" i="4"/>
  <c r="AE52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CA37" i="4" s="1"/>
  <c r="W38" i="4"/>
  <c r="CA38" i="4" s="1"/>
  <c r="W39" i="4"/>
  <c r="CA39" i="4" s="1"/>
  <c r="W40" i="4"/>
  <c r="W41" i="4"/>
  <c r="CA41" i="4" s="1"/>
  <c r="W42" i="4"/>
  <c r="CA42" i="4" s="1"/>
  <c r="W43" i="4"/>
  <c r="CA43" i="4" s="1"/>
  <c r="W44" i="4"/>
  <c r="CA44" i="4" s="1"/>
  <c r="W45" i="4"/>
  <c r="CA45" i="4" s="1"/>
  <c r="W46" i="4"/>
  <c r="W47" i="4"/>
  <c r="CA47" i="4" s="1"/>
  <c r="W48" i="4"/>
  <c r="CA48" i="4" s="1"/>
  <c r="W49" i="4"/>
  <c r="CA49" i="4" s="1"/>
  <c r="W50" i="4"/>
  <c r="CA50" i="4" s="1"/>
  <c r="W51" i="4"/>
  <c r="CA51" i="4" s="1"/>
  <c r="W52" i="4"/>
  <c r="W53" i="4"/>
  <c r="CA53" i="4" s="1"/>
  <c r="W54" i="4"/>
  <c r="CA54" i="4" s="1"/>
  <c r="W55" i="4"/>
  <c r="CA55" i="4" s="1"/>
  <c r="W56" i="4"/>
  <c r="CA56" i="4" s="1"/>
  <c r="W57" i="4"/>
  <c r="CA57" i="4" s="1"/>
  <c r="W58" i="4"/>
  <c r="W59" i="4"/>
  <c r="CA59" i="4" s="1"/>
  <c r="W60" i="4"/>
  <c r="CA60" i="4" s="1"/>
  <c r="W61" i="4"/>
  <c r="CA61" i="4" s="1"/>
  <c r="W62" i="4"/>
  <c r="CA62" i="4" s="1"/>
  <c r="W63" i="4"/>
  <c r="CA63" i="4" s="1"/>
  <c r="W64" i="4"/>
  <c r="W65" i="4"/>
  <c r="CA65" i="4" s="1"/>
  <c r="W66" i="4"/>
  <c r="CA66" i="4" s="1"/>
  <c r="W67" i="4"/>
  <c r="CA67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R29" i="4"/>
  <c r="BV29" i="4" s="1"/>
  <c r="R30" i="4"/>
  <c r="BV30" i="4" s="1"/>
  <c r="R31" i="4"/>
  <c r="BV31" i="4" s="1"/>
  <c r="R32" i="4"/>
  <c r="BV32" i="4" s="1"/>
  <c r="R33" i="4"/>
  <c r="BV33" i="4" s="1"/>
  <c r="R34" i="4"/>
  <c r="R35" i="4"/>
  <c r="BV35" i="4" s="1"/>
  <c r="R36" i="4"/>
  <c r="BV36" i="4" s="1"/>
  <c r="R37" i="4"/>
  <c r="BV37" i="4" s="1"/>
  <c r="R38" i="4"/>
  <c r="BV38" i="4" s="1"/>
  <c r="R39" i="4"/>
  <c r="BV39" i="4" s="1"/>
  <c r="R40" i="4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R53" i="4"/>
  <c r="BV53" i="4" s="1"/>
  <c r="R54" i="4"/>
  <c r="BV54" i="4" s="1"/>
  <c r="R55" i="4"/>
  <c r="BV55" i="4" s="1"/>
  <c r="R56" i="4"/>
  <c r="BV56" i="4" s="1"/>
  <c r="R57" i="4"/>
  <c r="BV57" i="4" s="1"/>
  <c r="R58" i="4"/>
  <c r="R59" i="4"/>
  <c r="BV59" i="4" s="1"/>
  <c r="R60" i="4"/>
  <c r="BV60" i="4" s="1"/>
  <c r="R61" i="4"/>
  <c r="BV61" i="4" s="1"/>
  <c r="R62" i="4"/>
  <c r="BV62" i="4" s="1"/>
  <c r="R63" i="4"/>
  <c r="BV63" i="4" s="1"/>
  <c r="R64" i="4"/>
  <c r="R65" i="4"/>
  <c r="BV65" i="4" s="1"/>
  <c r="R66" i="4"/>
  <c r="BV66" i="4" s="1"/>
  <c r="R67" i="4"/>
  <c r="BV67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BQ14" i="4" s="1"/>
  <c r="M15" i="4"/>
  <c r="BQ15" i="4" s="1"/>
  <c r="M16" i="4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BQ29" i="4" s="1"/>
  <c r="M30" i="4"/>
  <c r="BQ30" i="4" s="1"/>
  <c r="M31" i="4"/>
  <c r="BQ31" i="4" s="1"/>
  <c r="M32" i="4"/>
  <c r="BQ32" i="4" s="1"/>
  <c r="M33" i="4"/>
  <c r="BQ33" i="4" s="1"/>
  <c r="M34" i="4"/>
  <c r="M35" i="4"/>
  <c r="BQ35" i="4" s="1"/>
  <c r="M36" i="4"/>
  <c r="BQ36" i="4" s="1"/>
  <c r="M37" i="4"/>
  <c r="BQ37" i="4" s="1"/>
  <c r="M38" i="4"/>
  <c r="BQ38" i="4" s="1"/>
  <c r="M39" i="4"/>
  <c r="BQ39" i="4" s="1"/>
  <c r="M40" i="4"/>
  <c r="M41" i="4"/>
  <c r="BQ41" i="4" s="1"/>
  <c r="M42" i="4"/>
  <c r="BQ42" i="4" s="1"/>
  <c r="M43" i="4"/>
  <c r="BQ43" i="4" s="1"/>
  <c r="M44" i="4"/>
  <c r="BQ44" i="4" s="1"/>
  <c r="M45" i="4"/>
  <c r="BQ45" i="4" s="1"/>
  <c r="M46" i="4"/>
  <c r="M47" i="4"/>
  <c r="BQ47" i="4" s="1"/>
  <c r="M48" i="4"/>
  <c r="BQ48" i="4" s="1"/>
  <c r="M49" i="4"/>
  <c r="BQ49" i="4" s="1"/>
  <c r="M50" i="4"/>
  <c r="BQ50" i="4" s="1"/>
  <c r="M51" i="4"/>
  <c r="BQ51" i="4" s="1"/>
  <c r="M52" i="4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M60" i="4"/>
  <c r="BQ60" i="4" s="1"/>
  <c r="M61" i="4"/>
  <c r="BQ61" i="4" s="1"/>
  <c r="M62" i="4"/>
  <c r="BQ62" i="4" s="1"/>
  <c r="M63" i="4"/>
  <c r="BQ63" i="4" s="1"/>
  <c r="M64" i="4"/>
  <c r="M65" i="4"/>
  <c r="BQ65" i="4" s="1"/>
  <c r="M66" i="4"/>
  <c r="BQ66" i="4" s="1"/>
  <c r="M67" i="4"/>
  <c r="BQ67" i="4" s="1"/>
  <c r="L8" i="4"/>
  <c r="BP8" i="4" s="1"/>
  <c r="L9" i="4"/>
  <c r="BP9" i="4" s="1"/>
  <c r="L10" i="4"/>
  <c r="L11" i="4"/>
  <c r="BP11" i="4" s="1"/>
  <c r="L12" i="4"/>
  <c r="BP12" i="4" s="1"/>
  <c r="L13" i="4"/>
  <c r="BP13" i="4" s="1"/>
  <c r="L14" i="4"/>
  <c r="BP14" i="4" s="1"/>
  <c r="L15" i="4"/>
  <c r="BP15" i="4" s="1"/>
  <c r="L16" i="4"/>
  <c r="L17" i="4"/>
  <c r="BP17" i="4" s="1"/>
  <c r="L18" i="4"/>
  <c r="BP18" i="4" s="1"/>
  <c r="L19" i="4"/>
  <c r="BP19" i="4" s="1"/>
  <c r="L20" i="4"/>
  <c r="BP20" i="4" s="1"/>
  <c r="L21" i="4"/>
  <c r="BP21" i="4" s="1"/>
  <c r="L22" i="4"/>
  <c r="L23" i="4"/>
  <c r="BP23" i="4" s="1"/>
  <c r="L24" i="4"/>
  <c r="BP24" i="4" s="1"/>
  <c r="L25" i="4"/>
  <c r="BP25" i="4" s="1"/>
  <c r="L26" i="4"/>
  <c r="BP26" i="4" s="1"/>
  <c r="L27" i="4"/>
  <c r="BP27" i="4" s="1"/>
  <c r="L28" i="4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L41" i="4"/>
  <c r="BP41" i="4" s="1"/>
  <c r="L42" i="4"/>
  <c r="BP42" i="4" s="1"/>
  <c r="L43" i="4"/>
  <c r="BP43" i="4" s="1"/>
  <c r="L44" i="4"/>
  <c r="BP44" i="4" s="1"/>
  <c r="L45" i="4"/>
  <c r="BP45" i="4" s="1"/>
  <c r="L46" i="4"/>
  <c r="L47" i="4"/>
  <c r="BP47" i="4" s="1"/>
  <c r="L48" i="4"/>
  <c r="BP48" i="4" s="1"/>
  <c r="L49" i="4"/>
  <c r="BP49" i="4" s="1"/>
  <c r="L50" i="4"/>
  <c r="BP50" i="4" s="1"/>
  <c r="L51" i="4"/>
  <c r="BP51" i="4" s="1"/>
  <c r="L52" i="4"/>
  <c r="L53" i="4"/>
  <c r="BP53" i="4" s="1"/>
  <c r="L54" i="4"/>
  <c r="BP54" i="4" s="1"/>
  <c r="L55" i="4"/>
  <c r="BP55" i="4" s="1"/>
  <c r="L56" i="4"/>
  <c r="BP56" i="4" s="1"/>
  <c r="L57" i="4"/>
  <c r="BP57" i="4" s="1"/>
  <c r="L58" i="4"/>
  <c r="L59" i="4"/>
  <c r="BP59" i="4" s="1"/>
  <c r="L60" i="4"/>
  <c r="BP60" i="4" s="1"/>
  <c r="L61" i="4"/>
  <c r="BP61" i="4" s="1"/>
  <c r="L62" i="4"/>
  <c r="BP62" i="4" s="1"/>
  <c r="L63" i="4"/>
  <c r="BP63" i="4" s="1"/>
  <c r="L64" i="4"/>
  <c r="L65" i="4"/>
  <c r="BP65" i="4" s="1"/>
  <c r="L66" i="4"/>
  <c r="BP66" i="4" s="1"/>
  <c r="L67" i="4"/>
  <c r="BP67" i="4" s="1"/>
  <c r="E8" i="4"/>
  <c r="E9" i="4"/>
  <c r="BI9" i="4" s="1"/>
  <c r="E10" i="4"/>
  <c r="E11" i="4"/>
  <c r="BI11" i="4" s="1"/>
  <c r="E12" i="4"/>
  <c r="BI12" i="4" s="1"/>
  <c r="E13" i="4"/>
  <c r="BI13" i="4" s="1"/>
  <c r="E14" i="4"/>
  <c r="BI14" i="4" s="1"/>
  <c r="E15" i="4"/>
  <c r="BI15" i="4" s="1"/>
  <c r="E16" i="4"/>
  <c r="E17" i="4"/>
  <c r="BI17" i="4" s="1"/>
  <c r="E18" i="4"/>
  <c r="BI18" i="4" s="1"/>
  <c r="E19" i="4"/>
  <c r="E20" i="4"/>
  <c r="E21" i="4"/>
  <c r="BI21" i="4" s="1"/>
  <c r="E22" i="4"/>
  <c r="E23" i="4"/>
  <c r="BI23" i="4" s="1"/>
  <c r="E24" i="4"/>
  <c r="BI24" i="4" s="1"/>
  <c r="E25" i="4"/>
  <c r="BI25" i="4" s="1"/>
  <c r="E26" i="4"/>
  <c r="BI26" i="4" s="1"/>
  <c r="E27" i="4"/>
  <c r="BI27" i="4" s="1"/>
  <c r="E28" i="4"/>
  <c r="E29" i="4"/>
  <c r="BI29" i="4" s="1"/>
  <c r="E30" i="4"/>
  <c r="BI30" i="4" s="1"/>
  <c r="E31" i="4"/>
  <c r="E32" i="4"/>
  <c r="E33" i="4"/>
  <c r="BI33" i="4" s="1"/>
  <c r="E34" i="4"/>
  <c r="E35" i="4"/>
  <c r="BI35" i="4" s="1"/>
  <c r="E36" i="4"/>
  <c r="BI36" i="4" s="1"/>
  <c r="E37" i="4"/>
  <c r="BI37" i="4" s="1"/>
  <c r="E38" i="4"/>
  <c r="BI38" i="4" s="1"/>
  <c r="E39" i="4"/>
  <c r="BI39" i="4" s="1"/>
  <c r="E40" i="4"/>
  <c r="E41" i="4"/>
  <c r="BI41" i="4" s="1"/>
  <c r="E42" i="4"/>
  <c r="BI42" i="4" s="1"/>
  <c r="E43" i="4"/>
  <c r="E44" i="4"/>
  <c r="E45" i="4"/>
  <c r="BI45" i="4" s="1"/>
  <c r="E46" i="4"/>
  <c r="E47" i="4"/>
  <c r="BI47" i="4" s="1"/>
  <c r="E48" i="4"/>
  <c r="BI48" i="4" s="1"/>
  <c r="E49" i="4"/>
  <c r="BI49" i="4" s="1"/>
  <c r="E50" i="4"/>
  <c r="BI50" i="4" s="1"/>
  <c r="E51" i="4"/>
  <c r="BI51" i="4" s="1"/>
  <c r="E52" i="4"/>
  <c r="E53" i="4"/>
  <c r="BI53" i="4" s="1"/>
  <c r="E54" i="4"/>
  <c r="BI54" i="4" s="1"/>
  <c r="E55" i="4"/>
  <c r="E56" i="4"/>
  <c r="E57" i="4"/>
  <c r="BI57" i="4" s="1"/>
  <c r="E58" i="4"/>
  <c r="E59" i="4"/>
  <c r="BI59" i="4" s="1"/>
  <c r="E60" i="4"/>
  <c r="BI60" i="4" s="1"/>
  <c r="E61" i="4"/>
  <c r="BI61" i="4" s="1"/>
  <c r="E62" i="4"/>
  <c r="BI62" i="4" s="1"/>
  <c r="E63" i="4"/>
  <c r="BI63" i="4" s="1"/>
  <c r="E64" i="4"/>
  <c r="E65" i="4"/>
  <c r="BI65" i="4" s="1"/>
  <c r="E66" i="4"/>
  <c r="BI66" i="4" s="1"/>
  <c r="E67" i="4"/>
  <c r="D8" i="4"/>
  <c r="AE8" i="4" s="1"/>
  <c r="CI8" i="4" s="1"/>
  <c r="D9" i="4"/>
  <c r="BH9" i="4" s="1"/>
  <c r="D10" i="4"/>
  <c r="AE10" i="4" s="1"/>
  <c r="CI10" i="4" s="1"/>
  <c r="D11" i="4"/>
  <c r="BH11" i="4" s="1"/>
  <c r="D12" i="4"/>
  <c r="BH12" i="4" s="1"/>
  <c r="D13" i="4"/>
  <c r="BH13" i="4" s="1"/>
  <c r="D14" i="4"/>
  <c r="BH14" i="4" s="1"/>
  <c r="D15" i="4"/>
  <c r="BH15" i="4" s="1"/>
  <c r="D16" i="4"/>
  <c r="D17" i="4"/>
  <c r="BH17" i="4" s="1"/>
  <c r="D18" i="4"/>
  <c r="BH18" i="4" s="1"/>
  <c r="D19" i="4"/>
  <c r="AE19" i="4" s="1"/>
  <c r="CI19" i="4" s="1"/>
  <c r="D20" i="4"/>
  <c r="AE20" i="4" s="1"/>
  <c r="CI20" i="4" s="1"/>
  <c r="D21" i="4"/>
  <c r="BH21" i="4" s="1"/>
  <c r="D22" i="4"/>
  <c r="D23" i="4"/>
  <c r="BH23" i="4" s="1"/>
  <c r="D24" i="4"/>
  <c r="BH24" i="4" s="1"/>
  <c r="D25" i="4"/>
  <c r="BH25" i="4" s="1"/>
  <c r="D26" i="4"/>
  <c r="BH26" i="4" s="1"/>
  <c r="D27" i="4"/>
  <c r="BH27" i="4" s="1"/>
  <c r="D28" i="4"/>
  <c r="AE28" i="4" s="1"/>
  <c r="CI28" i="4" s="1"/>
  <c r="D29" i="4"/>
  <c r="BH29" i="4" s="1"/>
  <c r="D30" i="4"/>
  <c r="BH30" i="4" s="1"/>
  <c r="D31" i="4"/>
  <c r="AE31" i="4" s="1"/>
  <c r="CI31" i="4" s="1"/>
  <c r="D32" i="4"/>
  <c r="AE32" i="4" s="1"/>
  <c r="CI32" i="4" s="1"/>
  <c r="D33" i="4"/>
  <c r="BH33" i="4" s="1"/>
  <c r="D34" i="4"/>
  <c r="D35" i="4"/>
  <c r="BH35" i="4" s="1"/>
  <c r="D36" i="4"/>
  <c r="BH36" i="4" s="1"/>
  <c r="D37" i="4"/>
  <c r="BH37" i="4" s="1"/>
  <c r="D38" i="4"/>
  <c r="BH38" i="4" s="1"/>
  <c r="D39" i="4"/>
  <c r="BH39" i="4" s="1"/>
  <c r="D40" i="4"/>
  <c r="D41" i="4"/>
  <c r="BH41" i="4" s="1"/>
  <c r="D42" i="4"/>
  <c r="BH42" i="4" s="1"/>
  <c r="D43" i="4"/>
  <c r="AE43" i="4" s="1"/>
  <c r="CI43" i="4" s="1"/>
  <c r="D44" i="4"/>
  <c r="AE44" i="4" s="1"/>
  <c r="CI44" i="4" s="1"/>
  <c r="D45" i="4"/>
  <c r="BH45" i="4" s="1"/>
  <c r="D46" i="4"/>
  <c r="AE46" i="4" s="1"/>
  <c r="CI46" i="4" s="1"/>
  <c r="D47" i="4"/>
  <c r="BH47" i="4" s="1"/>
  <c r="D48" i="4"/>
  <c r="BH48" i="4" s="1"/>
  <c r="D49" i="4"/>
  <c r="BH49" i="4" s="1"/>
  <c r="D50" i="4"/>
  <c r="BH50" i="4" s="1"/>
  <c r="D51" i="4"/>
  <c r="BH51" i="4" s="1"/>
  <c r="D52" i="4"/>
  <c r="D53" i="4"/>
  <c r="BH53" i="4" s="1"/>
  <c r="D54" i="4"/>
  <c r="BH54" i="4" s="1"/>
  <c r="D55" i="4"/>
  <c r="AE55" i="4" s="1"/>
  <c r="CI55" i="4" s="1"/>
  <c r="D56" i="4"/>
  <c r="AE56" i="4" s="1"/>
  <c r="CI56" i="4" s="1"/>
  <c r="D57" i="4"/>
  <c r="BH57" i="4" s="1"/>
  <c r="D58" i="4"/>
  <c r="D59" i="4"/>
  <c r="BH59" i="4" s="1"/>
  <c r="D60" i="4"/>
  <c r="BH60" i="4" s="1"/>
  <c r="D61" i="4"/>
  <c r="BH61" i="4" s="1"/>
  <c r="D62" i="4"/>
  <c r="BH62" i="4" s="1"/>
  <c r="D63" i="4"/>
  <c r="BH63" i="4" s="1"/>
  <c r="D64" i="4"/>
  <c r="AE64" i="4" s="1"/>
  <c r="CI64" i="4" s="1"/>
  <c r="D65" i="4"/>
  <c r="AE65" i="4" s="1"/>
  <c r="CI65" i="4" s="1"/>
  <c r="D66" i="4"/>
  <c r="BH66" i="4" s="1"/>
  <c r="D67" i="4"/>
  <c r="BH6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W17" i="3"/>
  <c r="W23" i="3"/>
  <c r="W35" i="3"/>
  <c r="W41" i="3"/>
  <c r="W53" i="3"/>
  <c r="W59" i="3"/>
  <c r="V11" i="3"/>
  <c r="V17" i="3"/>
  <c r="V29" i="3"/>
  <c r="V35" i="3"/>
  <c r="V47" i="3"/>
  <c r="V53" i="3"/>
  <c r="V65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E18" i="3"/>
  <c r="W18" i="3" s="1"/>
  <c r="E19" i="3"/>
  <c r="W19" i="3" s="1"/>
  <c r="E20" i="3"/>
  <c r="W20" i="3" s="1"/>
  <c r="E21" i="3"/>
  <c r="W21" i="3" s="1"/>
  <c r="E22" i="3"/>
  <c r="W22" i="3" s="1"/>
  <c r="E23" i="3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E36" i="3"/>
  <c r="W36" i="3" s="1"/>
  <c r="E37" i="3"/>
  <c r="W37" i="3" s="1"/>
  <c r="E38" i="3"/>
  <c r="W38" i="3" s="1"/>
  <c r="E39" i="3"/>
  <c r="W39" i="3" s="1"/>
  <c r="E40" i="3"/>
  <c r="W40" i="3" s="1"/>
  <c r="E41" i="3"/>
  <c r="E42" i="3"/>
  <c r="W42" i="3" s="1"/>
  <c r="E43" i="3"/>
  <c r="W43" i="3" s="1"/>
  <c r="E44" i="3"/>
  <c r="W44" i="3" s="1"/>
  <c r="E45" i="3"/>
  <c r="W45" i="3" s="1"/>
  <c r="E46" i="3"/>
  <c r="W46" i="3" s="1"/>
  <c r="E47" i="3"/>
  <c r="W47" i="3" s="1"/>
  <c r="E48" i="3"/>
  <c r="W48" i="3" s="1"/>
  <c r="E49" i="3"/>
  <c r="W49" i="3" s="1"/>
  <c r="E50" i="3"/>
  <c r="W50" i="3" s="1"/>
  <c r="E51" i="3"/>
  <c r="W51" i="3" s="1"/>
  <c r="E52" i="3"/>
  <c r="W52" i="3" s="1"/>
  <c r="E53" i="3"/>
  <c r="E54" i="3"/>
  <c r="W54" i="3" s="1"/>
  <c r="E55" i="3"/>
  <c r="W55" i="3" s="1"/>
  <c r="E56" i="3"/>
  <c r="W56" i="3" s="1"/>
  <c r="E57" i="3"/>
  <c r="W57" i="3" s="1"/>
  <c r="E58" i="3"/>
  <c r="W58" i="3" s="1"/>
  <c r="E59" i="3"/>
  <c r="E60" i="3"/>
  <c r="W60" i="3" s="1"/>
  <c r="E61" i="3"/>
  <c r="W61" i="3" s="1"/>
  <c r="E62" i="3"/>
  <c r="W62" i="3" s="1"/>
  <c r="E63" i="3"/>
  <c r="W63" i="3" s="1"/>
  <c r="E64" i="3"/>
  <c r="W64" i="3" s="1"/>
  <c r="E65" i="3"/>
  <c r="W65" i="3" s="1"/>
  <c r="E66" i="3"/>
  <c r="W66" i="3" s="1"/>
  <c r="E67" i="3"/>
  <c r="W67" i="3" s="1"/>
  <c r="D8" i="3"/>
  <c r="V8" i="3" s="1"/>
  <c r="D9" i="3"/>
  <c r="V9" i="3" s="1"/>
  <c r="D10" i="3"/>
  <c r="V10" i="3" s="1"/>
  <c r="D11" i="3"/>
  <c r="D12" i="3"/>
  <c r="V12" i="3" s="1"/>
  <c r="D13" i="3"/>
  <c r="V13" i="3" s="1"/>
  <c r="D14" i="3"/>
  <c r="V14" i="3" s="1"/>
  <c r="D15" i="3"/>
  <c r="V15" i="3" s="1"/>
  <c r="D16" i="3"/>
  <c r="V16" i="3" s="1"/>
  <c r="D17" i="3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D30" i="3"/>
  <c r="V30" i="3" s="1"/>
  <c r="D31" i="3"/>
  <c r="V31" i="3" s="1"/>
  <c r="D32" i="3"/>
  <c r="V32" i="3" s="1"/>
  <c r="D33" i="3"/>
  <c r="V33" i="3" s="1"/>
  <c r="D34" i="3"/>
  <c r="V34" i="3" s="1"/>
  <c r="D35" i="3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D48" i="3"/>
  <c r="V48" i="3" s="1"/>
  <c r="D49" i="3"/>
  <c r="V49" i="3" s="1"/>
  <c r="D50" i="3"/>
  <c r="V50" i="3" s="1"/>
  <c r="D51" i="3"/>
  <c r="V51" i="3" s="1"/>
  <c r="D52" i="3"/>
  <c r="V52" i="3" s="1"/>
  <c r="D53" i="3"/>
  <c r="D54" i="3"/>
  <c r="V54" i="3" s="1"/>
  <c r="D55" i="3"/>
  <c r="V55" i="3" s="1"/>
  <c r="D56" i="3"/>
  <c r="V56" i="3" s="1"/>
  <c r="D57" i="3"/>
  <c r="V57" i="3" s="1"/>
  <c r="D58" i="3"/>
  <c r="V58" i="3" s="1"/>
  <c r="D59" i="3"/>
  <c r="V59" i="3" s="1"/>
  <c r="D60" i="3"/>
  <c r="V60" i="3" s="1"/>
  <c r="D61" i="3"/>
  <c r="V61" i="3" s="1"/>
  <c r="D62" i="3"/>
  <c r="V62" i="3" s="1"/>
  <c r="D63" i="3"/>
  <c r="V63" i="3" s="1"/>
  <c r="D64" i="3"/>
  <c r="V64" i="3" s="1"/>
  <c r="D65" i="3"/>
  <c r="D66" i="3"/>
  <c r="V66" i="3" s="1"/>
  <c r="D67" i="3"/>
  <c r="V67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W10" i="2"/>
  <c r="CW15" i="2"/>
  <c r="CW22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R19" i="2"/>
  <c r="CR2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J9" i="2"/>
  <c r="CJ10" i="2"/>
  <c r="CJ15" i="2"/>
  <c r="CI12" i="2"/>
  <c r="CI21" i="2"/>
  <c r="BZ8" i="2"/>
  <c r="BZ9" i="2"/>
  <c r="BZ10" i="2"/>
  <c r="BZ11" i="2"/>
  <c r="BZ12" i="2"/>
  <c r="BZ13" i="2"/>
  <c r="DB13" i="2" s="1"/>
  <c r="BZ14" i="2"/>
  <c r="BZ15" i="2"/>
  <c r="DB15" i="2" s="1"/>
  <c r="BZ16" i="2"/>
  <c r="DB16" i="2" s="1"/>
  <c r="BZ17" i="2"/>
  <c r="BZ18" i="2"/>
  <c r="BZ19" i="2"/>
  <c r="BZ20" i="2"/>
  <c r="BZ21" i="2"/>
  <c r="DB21" i="2" s="1"/>
  <c r="BZ22" i="2"/>
  <c r="BZ23" i="2"/>
  <c r="BU8" i="2"/>
  <c r="BU9" i="2"/>
  <c r="BU10" i="2"/>
  <c r="BU11" i="2"/>
  <c r="CW11" i="2" s="1"/>
  <c r="BU12" i="2"/>
  <c r="CW12" i="2" s="1"/>
  <c r="BU13" i="2"/>
  <c r="BU14" i="2"/>
  <c r="BU15" i="2"/>
  <c r="BU16" i="2"/>
  <c r="BU17" i="2"/>
  <c r="CW17" i="2" s="1"/>
  <c r="BU18" i="2"/>
  <c r="CW18" i="2" s="1"/>
  <c r="BU19" i="2"/>
  <c r="BU20" i="2"/>
  <c r="BU21" i="2"/>
  <c r="CW21" i="2" s="1"/>
  <c r="BU22" i="2"/>
  <c r="BU23" i="2"/>
  <c r="BP8" i="2"/>
  <c r="BP9" i="2"/>
  <c r="BP10" i="2"/>
  <c r="BP11" i="2"/>
  <c r="CR11" i="2" s="1"/>
  <c r="BP12" i="2"/>
  <c r="BP13" i="2"/>
  <c r="CR13" i="2" s="1"/>
  <c r="BP14" i="2"/>
  <c r="BO14" i="2" s="1"/>
  <c r="CH14" i="2" s="1"/>
  <c r="DJ14" i="2" s="1"/>
  <c r="BP15" i="2"/>
  <c r="BP16" i="2"/>
  <c r="BP17" i="2"/>
  <c r="BP18" i="2"/>
  <c r="BP19" i="2"/>
  <c r="BP20" i="2"/>
  <c r="BP21" i="2"/>
  <c r="BP22" i="2"/>
  <c r="BP23" i="2"/>
  <c r="BO23" i="2" s="1"/>
  <c r="BO11" i="2"/>
  <c r="BO15" i="2"/>
  <c r="BO16" i="2"/>
  <c r="CH16" i="2" s="1"/>
  <c r="BH8" i="2"/>
  <c r="CJ8" i="2" s="1"/>
  <c r="BH9" i="2"/>
  <c r="BH10" i="2"/>
  <c r="BG10" i="2" s="1"/>
  <c r="BH11" i="2"/>
  <c r="BH12" i="2"/>
  <c r="BH13" i="2"/>
  <c r="BH14" i="2"/>
  <c r="CJ14" i="2" s="1"/>
  <c r="BH15" i="2"/>
  <c r="BG15" i="2" s="1"/>
  <c r="BH16" i="2"/>
  <c r="BG16" i="2" s="1"/>
  <c r="BH17" i="2"/>
  <c r="BH18" i="2"/>
  <c r="BH19" i="2"/>
  <c r="BG19" i="2" s="1"/>
  <c r="BH20" i="2"/>
  <c r="CJ20" i="2" s="1"/>
  <c r="BH21" i="2"/>
  <c r="CJ21" i="2" s="1"/>
  <c r="BH22" i="2"/>
  <c r="BG22" i="2" s="1"/>
  <c r="BH23" i="2"/>
  <c r="BG23" i="2" s="1"/>
  <c r="BG8" i="2"/>
  <c r="BG9" i="2"/>
  <c r="BG12" i="2"/>
  <c r="BG14" i="2"/>
  <c r="CI14" i="2" s="1"/>
  <c r="BG17" i="2"/>
  <c r="BG18" i="2"/>
  <c r="CI18" i="2" s="1"/>
  <c r="BG20" i="2"/>
  <c r="BG21" i="2"/>
  <c r="BF9" i="2"/>
  <c r="BF21" i="2"/>
  <c r="AX8" i="2"/>
  <c r="AX9" i="2"/>
  <c r="DB9" i="2" s="1"/>
  <c r="AX10" i="2"/>
  <c r="AX11" i="2"/>
  <c r="DB11" i="2" s="1"/>
  <c r="AX12" i="2"/>
  <c r="DB12" i="2" s="1"/>
  <c r="AX13" i="2"/>
  <c r="AX14" i="2"/>
  <c r="AX15" i="2"/>
  <c r="AX16" i="2"/>
  <c r="AX17" i="2"/>
  <c r="DB17" i="2" s="1"/>
  <c r="AX18" i="2"/>
  <c r="DB18" i="2" s="1"/>
  <c r="AX19" i="2"/>
  <c r="AX20" i="2"/>
  <c r="AX21" i="2"/>
  <c r="AX22" i="2"/>
  <c r="AX23" i="2"/>
  <c r="DB23" i="2" s="1"/>
  <c r="AS8" i="2"/>
  <c r="AM8" i="2" s="1"/>
  <c r="BF8" i="2" s="1"/>
  <c r="AS9" i="2"/>
  <c r="AS10" i="2"/>
  <c r="AS11" i="2"/>
  <c r="AS12" i="2"/>
  <c r="AS13" i="2"/>
  <c r="CW13" i="2" s="1"/>
  <c r="AS14" i="2"/>
  <c r="AM14" i="2" s="1"/>
  <c r="BF14" i="2" s="1"/>
  <c r="AS15" i="2"/>
  <c r="AS16" i="2"/>
  <c r="CW16" i="2" s="1"/>
  <c r="AS17" i="2"/>
  <c r="AS18" i="2"/>
  <c r="AS19" i="2"/>
  <c r="CW19" i="2" s="1"/>
  <c r="AS20" i="2"/>
  <c r="AM20" i="2" s="1"/>
  <c r="BF20" i="2" s="1"/>
  <c r="AS21" i="2"/>
  <c r="AS22" i="2"/>
  <c r="AS23" i="2"/>
  <c r="CW23" i="2" s="1"/>
  <c r="AN8" i="2"/>
  <c r="AN9" i="2"/>
  <c r="CR9" i="2" s="1"/>
  <c r="AN10" i="2"/>
  <c r="AM10" i="2" s="1"/>
  <c r="BF10" i="2" s="1"/>
  <c r="AN11" i="2"/>
  <c r="AN12" i="2"/>
  <c r="AN13" i="2"/>
  <c r="AN14" i="2"/>
  <c r="AN15" i="2"/>
  <c r="AN16" i="2"/>
  <c r="AM16" i="2" s="1"/>
  <c r="BF16" i="2" s="1"/>
  <c r="AN17" i="2"/>
  <c r="AN18" i="2"/>
  <c r="AN19" i="2"/>
  <c r="AN20" i="2"/>
  <c r="AN21" i="2"/>
  <c r="CR21" i="2" s="1"/>
  <c r="AN22" i="2"/>
  <c r="AM22" i="2" s="1"/>
  <c r="BF22" i="2" s="1"/>
  <c r="AN23" i="2"/>
  <c r="AM9" i="2"/>
  <c r="AM15" i="2"/>
  <c r="BF15" i="2" s="1"/>
  <c r="AM17" i="2"/>
  <c r="BF17" i="2" s="1"/>
  <c r="AM21" i="2"/>
  <c r="AF8" i="2"/>
  <c r="AE8" i="2" s="1"/>
  <c r="AF9" i="2"/>
  <c r="AF10" i="2"/>
  <c r="AF11" i="2"/>
  <c r="AE11" i="2" s="1"/>
  <c r="AF12" i="2"/>
  <c r="AF13" i="2"/>
  <c r="AF14" i="2"/>
  <c r="AE14" i="2" s="1"/>
  <c r="AF15" i="2"/>
  <c r="AF16" i="2"/>
  <c r="AF17" i="2"/>
  <c r="AE17" i="2" s="1"/>
  <c r="CI17" i="2" s="1"/>
  <c r="AF18" i="2"/>
  <c r="AF19" i="2"/>
  <c r="CJ19" i="2" s="1"/>
  <c r="AF20" i="2"/>
  <c r="AE20" i="2" s="1"/>
  <c r="AF21" i="2"/>
  <c r="AF22" i="2"/>
  <c r="AF23" i="2"/>
  <c r="AE23" i="2" s="1"/>
  <c r="AE9" i="2"/>
  <c r="AE10" i="2"/>
  <c r="AE12" i="2"/>
  <c r="AE13" i="2"/>
  <c r="AE15" i="2"/>
  <c r="AE16" i="2"/>
  <c r="AE18" i="2"/>
  <c r="AE19" i="2"/>
  <c r="AE21" i="2"/>
  <c r="AE22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W8" i="2"/>
  <c r="W13" i="2"/>
  <c r="W14" i="2"/>
  <c r="W17" i="2"/>
  <c r="W19" i="2"/>
  <c r="W20" i="2"/>
  <c r="V13" i="2"/>
  <c r="N8" i="2"/>
  <c r="N9" i="2"/>
  <c r="M9" i="2" s="1"/>
  <c r="N10" i="2"/>
  <c r="N11" i="2"/>
  <c r="W11" i="2" s="1"/>
  <c r="N12" i="2"/>
  <c r="M12" i="2" s="1"/>
  <c r="N13" i="2"/>
  <c r="N14" i="2"/>
  <c r="N15" i="2"/>
  <c r="M15" i="2" s="1"/>
  <c r="N16" i="2"/>
  <c r="N17" i="2"/>
  <c r="N18" i="2"/>
  <c r="M18" i="2" s="1"/>
  <c r="N19" i="2"/>
  <c r="N20" i="2"/>
  <c r="N21" i="2"/>
  <c r="M21" i="2" s="1"/>
  <c r="N22" i="2"/>
  <c r="N23" i="2"/>
  <c r="W23" i="2" s="1"/>
  <c r="M8" i="2"/>
  <c r="M10" i="2"/>
  <c r="M11" i="2"/>
  <c r="M13" i="2"/>
  <c r="M14" i="2"/>
  <c r="M16" i="2"/>
  <c r="M17" i="2"/>
  <c r="M19" i="2"/>
  <c r="V19" i="2" s="1"/>
  <c r="M20" i="2"/>
  <c r="M22" i="2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D19" i="2" s="1"/>
  <c r="E20" i="2"/>
  <c r="E21" i="2"/>
  <c r="W21" i="2" s="1"/>
  <c r="E22" i="2"/>
  <c r="E23" i="2"/>
  <c r="D8" i="2"/>
  <c r="D11" i="2"/>
  <c r="D12" i="2"/>
  <c r="D14" i="2"/>
  <c r="V14" i="2" s="1"/>
  <c r="D17" i="2"/>
  <c r="D18" i="2"/>
  <c r="D20" i="2"/>
  <c r="D2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B22" i="1"/>
  <c r="DB35" i="1"/>
  <c r="DB36" i="1"/>
  <c r="DB42" i="1"/>
  <c r="DB48" i="1"/>
  <c r="DB49" i="1"/>
  <c r="DB5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W13" i="1"/>
  <c r="CW25" i="1"/>
  <c r="CW35" i="1"/>
  <c r="CW4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R8" i="1"/>
  <c r="CR9" i="1"/>
  <c r="CR14" i="1"/>
  <c r="CR26" i="1"/>
  <c r="CR27" i="1"/>
  <c r="CR32" i="1"/>
  <c r="CR44" i="1"/>
  <c r="CR45" i="1"/>
  <c r="CR5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J10" i="1"/>
  <c r="CJ11" i="1"/>
  <c r="CJ16" i="1"/>
  <c r="CJ17" i="1"/>
  <c r="CJ28" i="1"/>
  <c r="CJ29" i="1"/>
  <c r="CJ34" i="1"/>
  <c r="CJ35" i="1"/>
  <c r="CJ46" i="1"/>
  <c r="CJ47" i="1"/>
  <c r="BZ8" i="1"/>
  <c r="BZ9" i="1"/>
  <c r="BZ10" i="1"/>
  <c r="BZ11" i="1"/>
  <c r="DB11" i="1" s="1"/>
  <c r="BZ12" i="1"/>
  <c r="BZ13" i="1"/>
  <c r="BZ14" i="1"/>
  <c r="BZ15" i="1"/>
  <c r="DB15" i="1" s="1"/>
  <c r="BZ16" i="1"/>
  <c r="BO16" i="1" s="1"/>
  <c r="BZ17" i="1"/>
  <c r="DB17" i="1" s="1"/>
  <c r="BZ18" i="1"/>
  <c r="DB18" i="1" s="1"/>
  <c r="BZ19" i="1"/>
  <c r="BZ20" i="1"/>
  <c r="BZ21" i="1"/>
  <c r="BZ22" i="1"/>
  <c r="BZ23" i="1"/>
  <c r="DB23" i="1" s="1"/>
  <c r="BZ24" i="1"/>
  <c r="DB24" i="1" s="1"/>
  <c r="BZ25" i="1"/>
  <c r="DB25" i="1" s="1"/>
  <c r="BZ26" i="1"/>
  <c r="BZ27" i="1"/>
  <c r="DB27" i="1" s="1"/>
  <c r="BZ28" i="1"/>
  <c r="DB28" i="1" s="1"/>
  <c r="BZ29" i="1"/>
  <c r="DB29" i="1" s="1"/>
  <c r="BZ30" i="1"/>
  <c r="BZ31" i="1"/>
  <c r="DB31" i="1" s="1"/>
  <c r="BZ32" i="1"/>
  <c r="BZ33" i="1"/>
  <c r="BZ34" i="1"/>
  <c r="DB34" i="1" s="1"/>
  <c r="BZ35" i="1"/>
  <c r="BO35" i="1" s="1"/>
  <c r="BZ36" i="1"/>
  <c r="BZ37" i="1"/>
  <c r="BZ38" i="1"/>
  <c r="BZ39" i="1"/>
  <c r="BZ40" i="1"/>
  <c r="BZ41" i="1"/>
  <c r="DB41" i="1" s="1"/>
  <c r="BZ42" i="1"/>
  <c r="BZ43" i="1"/>
  <c r="BZ44" i="1"/>
  <c r="BZ45" i="1"/>
  <c r="BZ46" i="1"/>
  <c r="BZ47" i="1"/>
  <c r="DB47" i="1" s="1"/>
  <c r="BZ48" i="1"/>
  <c r="BZ49" i="1"/>
  <c r="BZ50" i="1"/>
  <c r="BZ51" i="1"/>
  <c r="BU8" i="1"/>
  <c r="BO8" i="1" s="1"/>
  <c r="BU9" i="1"/>
  <c r="BO9" i="1" s="1"/>
  <c r="BU10" i="1"/>
  <c r="BU11" i="1"/>
  <c r="BU12" i="1"/>
  <c r="BU13" i="1"/>
  <c r="BU14" i="1"/>
  <c r="BU15" i="1"/>
  <c r="BU16" i="1"/>
  <c r="BU17" i="1"/>
  <c r="BU18" i="1"/>
  <c r="BU19" i="1"/>
  <c r="CW19" i="1" s="1"/>
  <c r="BU20" i="1"/>
  <c r="CW20" i="1" s="1"/>
  <c r="BU21" i="1"/>
  <c r="BU22" i="1"/>
  <c r="BU23" i="1"/>
  <c r="CW23" i="1" s="1"/>
  <c r="BU24" i="1"/>
  <c r="BU25" i="1"/>
  <c r="BU26" i="1"/>
  <c r="CW26" i="1" s="1"/>
  <c r="BU27" i="1"/>
  <c r="CW27" i="1" s="1"/>
  <c r="BU28" i="1"/>
  <c r="BU29" i="1"/>
  <c r="CW29" i="1" s="1"/>
  <c r="BU30" i="1"/>
  <c r="BU31" i="1"/>
  <c r="CW31" i="1" s="1"/>
  <c r="BU32" i="1"/>
  <c r="CW32" i="1" s="1"/>
  <c r="BU33" i="1"/>
  <c r="BU34" i="1"/>
  <c r="BU35" i="1"/>
  <c r="BU36" i="1"/>
  <c r="BU37" i="1"/>
  <c r="BU38" i="1"/>
  <c r="CW38" i="1" s="1"/>
  <c r="BU39" i="1"/>
  <c r="CW39" i="1" s="1"/>
  <c r="BU40" i="1"/>
  <c r="BU41" i="1"/>
  <c r="BU42" i="1"/>
  <c r="BU43" i="1"/>
  <c r="BU44" i="1"/>
  <c r="BO44" i="1" s="1"/>
  <c r="BU45" i="1"/>
  <c r="BO45" i="1" s="1"/>
  <c r="BU46" i="1"/>
  <c r="BU47" i="1"/>
  <c r="BU48" i="1"/>
  <c r="CW48" i="1" s="1"/>
  <c r="BU49" i="1"/>
  <c r="CW49" i="1" s="1"/>
  <c r="BU50" i="1"/>
  <c r="BU51" i="1"/>
  <c r="BP8" i="1"/>
  <c r="BP9" i="1"/>
  <c r="BP10" i="1"/>
  <c r="BP11" i="1"/>
  <c r="BP12" i="1"/>
  <c r="BO12" i="1" s="1"/>
  <c r="BP13" i="1"/>
  <c r="BO13" i="1" s="1"/>
  <c r="BP14" i="1"/>
  <c r="BP15" i="1"/>
  <c r="BP16" i="1"/>
  <c r="BP17" i="1"/>
  <c r="BP18" i="1"/>
  <c r="BO18" i="1" s="1"/>
  <c r="BP19" i="1"/>
  <c r="BO19" i="1" s="1"/>
  <c r="BP20" i="1"/>
  <c r="BP21" i="1"/>
  <c r="BP22" i="1"/>
  <c r="BP23" i="1"/>
  <c r="BP24" i="1"/>
  <c r="BO24" i="1" s="1"/>
  <c r="BP25" i="1"/>
  <c r="BO25" i="1" s="1"/>
  <c r="BP26" i="1"/>
  <c r="BP27" i="1"/>
  <c r="BP28" i="1"/>
  <c r="BP29" i="1"/>
  <c r="BP30" i="1"/>
  <c r="BO30" i="1" s="1"/>
  <c r="BP31" i="1"/>
  <c r="BO31" i="1" s="1"/>
  <c r="BP32" i="1"/>
  <c r="BP33" i="1"/>
  <c r="BP34" i="1"/>
  <c r="BP35" i="1"/>
  <c r="BP36" i="1"/>
  <c r="BO36" i="1" s="1"/>
  <c r="BP37" i="1"/>
  <c r="BO37" i="1" s="1"/>
  <c r="BP38" i="1"/>
  <c r="BP39" i="1"/>
  <c r="BP40" i="1"/>
  <c r="BP41" i="1"/>
  <c r="BP42" i="1"/>
  <c r="BO42" i="1" s="1"/>
  <c r="BP43" i="1"/>
  <c r="BO43" i="1" s="1"/>
  <c r="BP44" i="1"/>
  <c r="BP45" i="1"/>
  <c r="BP46" i="1"/>
  <c r="BP47" i="1"/>
  <c r="BP48" i="1"/>
  <c r="BO48" i="1" s="1"/>
  <c r="BP49" i="1"/>
  <c r="BO49" i="1" s="1"/>
  <c r="BP50" i="1"/>
  <c r="BP51" i="1"/>
  <c r="BO10" i="1"/>
  <c r="CH10" i="1" s="1"/>
  <c r="DJ10" i="1" s="1"/>
  <c r="BO11" i="1"/>
  <c r="CH11" i="1" s="1"/>
  <c r="BO14" i="1"/>
  <c r="BO15" i="1"/>
  <c r="BO20" i="1"/>
  <c r="BO21" i="1"/>
  <c r="BO22" i="1"/>
  <c r="CH22" i="1" s="1"/>
  <c r="BO23" i="1"/>
  <c r="CQ23" i="1" s="1"/>
  <c r="BO28" i="1"/>
  <c r="CH28" i="1" s="1"/>
  <c r="BO29" i="1"/>
  <c r="CH29" i="1" s="1"/>
  <c r="BO32" i="1"/>
  <c r="BO33" i="1"/>
  <c r="BO38" i="1"/>
  <c r="BO39" i="1"/>
  <c r="BO40" i="1"/>
  <c r="CH40" i="1" s="1"/>
  <c r="BO41" i="1"/>
  <c r="CQ41" i="1" s="1"/>
  <c r="BO46" i="1"/>
  <c r="CH46" i="1" s="1"/>
  <c r="DJ46" i="1" s="1"/>
  <c r="BO47" i="1"/>
  <c r="CH47" i="1" s="1"/>
  <c r="BO50" i="1"/>
  <c r="BO51" i="1"/>
  <c r="BH8" i="1"/>
  <c r="BG8" i="1" s="1"/>
  <c r="BH9" i="1"/>
  <c r="BG9" i="1" s="1"/>
  <c r="BH10" i="1"/>
  <c r="BH11" i="1"/>
  <c r="BH12" i="1"/>
  <c r="CJ12" i="1" s="1"/>
  <c r="BH13" i="1"/>
  <c r="CJ13" i="1" s="1"/>
  <c r="BH14" i="1"/>
  <c r="CJ14" i="1" s="1"/>
  <c r="BH15" i="1"/>
  <c r="BG15" i="1" s="1"/>
  <c r="BH16" i="1"/>
  <c r="BH17" i="1"/>
  <c r="BH18" i="1"/>
  <c r="CJ18" i="1" s="1"/>
  <c r="BH19" i="1"/>
  <c r="CJ19" i="1" s="1"/>
  <c r="BH20" i="1"/>
  <c r="BH21" i="1"/>
  <c r="BG21" i="1" s="1"/>
  <c r="BH22" i="1"/>
  <c r="BH23" i="1"/>
  <c r="BH24" i="1"/>
  <c r="CJ24" i="1" s="1"/>
  <c r="BH25" i="1"/>
  <c r="CJ25" i="1" s="1"/>
  <c r="BH26" i="1"/>
  <c r="BH27" i="1"/>
  <c r="BG27" i="1" s="1"/>
  <c r="BH28" i="1"/>
  <c r="BH29" i="1"/>
  <c r="BH30" i="1"/>
  <c r="CJ30" i="1" s="1"/>
  <c r="BH31" i="1"/>
  <c r="CJ31" i="1" s="1"/>
  <c r="BH32" i="1"/>
  <c r="CJ32" i="1" s="1"/>
  <c r="BH33" i="1"/>
  <c r="BG33" i="1" s="1"/>
  <c r="BH34" i="1"/>
  <c r="BH35" i="1"/>
  <c r="BH36" i="1"/>
  <c r="CJ36" i="1" s="1"/>
  <c r="BH37" i="1"/>
  <c r="CJ37" i="1" s="1"/>
  <c r="BH38" i="1"/>
  <c r="BH39" i="1"/>
  <c r="BG39" i="1" s="1"/>
  <c r="BH40" i="1"/>
  <c r="BH41" i="1"/>
  <c r="BH42" i="1"/>
  <c r="CJ42" i="1" s="1"/>
  <c r="BH43" i="1"/>
  <c r="CJ43" i="1" s="1"/>
  <c r="BH44" i="1"/>
  <c r="BH45" i="1"/>
  <c r="BG45" i="1" s="1"/>
  <c r="BH46" i="1"/>
  <c r="BH47" i="1"/>
  <c r="BH48" i="1"/>
  <c r="CJ48" i="1" s="1"/>
  <c r="BH49" i="1"/>
  <c r="CJ49" i="1" s="1"/>
  <c r="BH50" i="1"/>
  <c r="CJ50" i="1" s="1"/>
  <c r="BH51" i="1"/>
  <c r="BG51" i="1" s="1"/>
  <c r="BG10" i="1"/>
  <c r="BG11" i="1"/>
  <c r="BG12" i="1"/>
  <c r="CI12" i="1" s="1"/>
  <c r="BG13" i="1"/>
  <c r="CI13" i="1" s="1"/>
  <c r="BG14" i="1"/>
  <c r="BG16" i="1"/>
  <c r="BG17" i="1"/>
  <c r="BG20" i="1"/>
  <c r="BG22" i="1"/>
  <c r="BG23" i="1"/>
  <c r="BG26" i="1"/>
  <c r="BG28" i="1"/>
  <c r="CI28" i="1" s="1"/>
  <c r="BG29" i="1"/>
  <c r="BG32" i="1"/>
  <c r="CI32" i="1" s="1"/>
  <c r="BG34" i="1"/>
  <c r="CI34" i="1" s="1"/>
  <c r="BG35" i="1"/>
  <c r="CI35" i="1" s="1"/>
  <c r="BG38" i="1"/>
  <c r="BG40" i="1"/>
  <c r="BG41" i="1"/>
  <c r="CI41" i="1" s="1"/>
  <c r="BG42" i="1"/>
  <c r="CI42" i="1" s="1"/>
  <c r="BG44" i="1"/>
  <c r="BG46" i="1"/>
  <c r="BG47" i="1"/>
  <c r="BG48" i="1"/>
  <c r="CI48" i="1" s="1"/>
  <c r="BG49" i="1"/>
  <c r="CI49" i="1" s="1"/>
  <c r="BG50" i="1"/>
  <c r="CI50" i="1" s="1"/>
  <c r="BF34" i="1"/>
  <c r="AX8" i="1"/>
  <c r="AX9" i="1"/>
  <c r="AX10" i="1"/>
  <c r="AX11" i="1"/>
  <c r="AX12" i="1"/>
  <c r="DB12" i="1" s="1"/>
  <c r="AX13" i="1"/>
  <c r="DB13" i="1" s="1"/>
  <c r="AX14" i="1"/>
  <c r="AX15" i="1"/>
  <c r="AX16" i="1"/>
  <c r="AX17" i="1"/>
  <c r="AX18" i="1"/>
  <c r="AX19" i="1"/>
  <c r="DB19" i="1" s="1"/>
  <c r="AX20" i="1"/>
  <c r="AX21" i="1"/>
  <c r="DB21" i="1" s="1"/>
  <c r="AX22" i="1"/>
  <c r="AX23" i="1"/>
  <c r="AX24" i="1"/>
  <c r="AX25" i="1"/>
  <c r="AX26" i="1"/>
  <c r="AX27" i="1"/>
  <c r="AX28" i="1"/>
  <c r="AX29" i="1"/>
  <c r="AX30" i="1"/>
  <c r="DB30" i="1" s="1"/>
  <c r="AX31" i="1"/>
  <c r="AX32" i="1"/>
  <c r="AX33" i="1"/>
  <c r="AX34" i="1"/>
  <c r="AX35" i="1"/>
  <c r="AX36" i="1"/>
  <c r="AX37" i="1"/>
  <c r="DB37" i="1" s="1"/>
  <c r="AX38" i="1"/>
  <c r="AX39" i="1"/>
  <c r="AX40" i="1"/>
  <c r="AX41" i="1"/>
  <c r="AX42" i="1"/>
  <c r="AX43" i="1"/>
  <c r="DB43" i="1" s="1"/>
  <c r="AX44" i="1"/>
  <c r="AX45" i="1"/>
  <c r="AX46" i="1"/>
  <c r="AX47" i="1"/>
  <c r="AX48" i="1"/>
  <c r="AX49" i="1"/>
  <c r="AX50" i="1"/>
  <c r="AX51" i="1"/>
  <c r="AS8" i="1"/>
  <c r="AM8" i="1" s="1"/>
  <c r="AS9" i="1"/>
  <c r="AS10" i="1"/>
  <c r="AS11" i="1"/>
  <c r="CW11" i="1" s="1"/>
  <c r="AS12" i="1"/>
  <c r="CW12" i="1" s="1"/>
  <c r="AS13" i="1"/>
  <c r="AS14" i="1"/>
  <c r="AM14" i="1" s="1"/>
  <c r="AS15" i="1"/>
  <c r="AM15" i="1" s="1"/>
  <c r="AS16" i="1"/>
  <c r="AS17" i="1"/>
  <c r="CW17" i="1" s="1"/>
  <c r="AS18" i="1"/>
  <c r="CW18" i="1" s="1"/>
  <c r="AS19" i="1"/>
  <c r="AS20" i="1"/>
  <c r="AM20" i="1" s="1"/>
  <c r="AS21" i="1"/>
  <c r="AM21" i="1" s="1"/>
  <c r="AS22" i="1"/>
  <c r="AS23" i="1"/>
  <c r="AS24" i="1"/>
  <c r="CW24" i="1" s="1"/>
  <c r="AS25" i="1"/>
  <c r="AS26" i="1"/>
  <c r="AM26" i="1" s="1"/>
  <c r="AS27" i="1"/>
  <c r="AM27" i="1" s="1"/>
  <c r="AS28" i="1"/>
  <c r="AS29" i="1"/>
  <c r="AS30" i="1"/>
  <c r="AS31" i="1"/>
  <c r="AS32" i="1"/>
  <c r="AM32" i="1" s="1"/>
  <c r="AS33" i="1"/>
  <c r="AM33" i="1" s="1"/>
  <c r="AS34" i="1"/>
  <c r="AS35" i="1"/>
  <c r="AS36" i="1"/>
  <c r="AS37" i="1"/>
  <c r="AS38" i="1"/>
  <c r="AM38" i="1" s="1"/>
  <c r="AS39" i="1"/>
  <c r="AM39" i="1" s="1"/>
  <c r="AS40" i="1"/>
  <c r="AS41" i="1"/>
  <c r="CW41" i="1" s="1"/>
  <c r="AS42" i="1"/>
  <c r="CW42" i="1" s="1"/>
  <c r="AS43" i="1"/>
  <c r="AS44" i="1"/>
  <c r="AM44" i="1" s="1"/>
  <c r="AS45" i="1"/>
  <c r="AM45" i="1" s="1"/>
  <c r="AS46" i="1"/>
  <c r="AS47" i="1"/>
  <c r="AS48" i="1"/>
  <c r="AS49" i="1"/>
  <c r="AS50" i="1"/>
  <c r="AM50" i="1" s="1"/>
  <c r="BF50" i="1" s="1"/>
  <c r="AS51" i="1"/>
  <c r="AM51" i="1" s="1"/>
  <c r="AN8" i="1"/>
  <c r="AN9" i="1"/>
  <c r="AN10" i="1"/>
  <c r="AN11" i="1"/>
  <c r="AN12" i="1"/>
  <c r="AM12" i="1" s="1"/>
  <c r="BF12" i="1" s="1"/>
  <c r="AN13" i="1"/>
  <c r="AM13" i="1" s="1"/>
  <c r="BF13" i="1" s="1"/>
  <c r="AN14" i="1"/>
  <c r="AN15" i="1"/>
  <c r="CR15" i="1" s="1"/>
  <c r="AN16" i="1"/>
  <c r="AN17" i="1"/>
  <c r="AN18" i="1"/>
  <c r="CR18" i="1" s="1"/>
  <c r="AN19" i="1"/>
  <c r="AM19" i="1" s="1"/>
  <c r="AN20" i="1"/>
  <c r="CR20" i="1" s="1"/>
  <c r="AN21" i="1"/>
  <c r="CR21" i="1" s="1"/>
  <c r="AN22" i="1"/>
  <c r="AN23" i="1"/>
  <c r="AN24" i="1"/>
  <c r="AM24" i="1" s="1"/>
  <c r="BF24" i="1" s="1"/>
  <c r="AN25" i="1"/>
  <c r="AM25" i="1" s="1"/>
  <c r="BF25" i="1" s="1"/>
  <c r="AN26" i="1"/>
  <c r="AN27" i="1"/>
  <c r="AN28" i="1"/>
  <c r="AN29" i="1"/>
  <c r="AN30" i="1"/>
  <c r="AM30" i="1" s="1"/>
  <c r="BF30" i="1" s="1"/>
  <c r="AN31" i="1"/>
  <c r="AM31" i="1" s="1"/>
  <c r="BF31" i="1" s="1"/>
  <c r="AN32" i="1"/>
  <c r="AN33" i="1"/>
  <c r="CR33" i="1" s="1"/>
  <c r="AN34" i="1"/>
  <c r="AN35" i="1"/>
  <c r="AN36" i="1"/>
  <c r="CR36" i="1" s="1"/>
  <c r="AN37" i="1"/>
  <c r="AM37" i="1" s="1"/>
  <c r="AN38" i="1"/>
  <c r="CR38" i="1" s="1"/>
  <c r="AN39" i="1"/>
  <c r="CR39" i="1" s="1"/>
  <c r="AN40" i="1"/>
  <c r="AN41" i="1"/>
  <c r="AN42" i="1"/>
  <c r="AM42" i="1" s="1"/>
  <c r="BF42" i="1" s="1"/>
  <c r="AN43" i="1"/>
  <c r="AM43" i="1" s="1"/>
  <c r="BF43" i="1" s="1"/>
  <c r="AN44" i="1"/>
  <c r="AN45" i="1"/>
  <c r="AN46" i="1"/>
  <c r="AN47" i="1"/>
  <c r="AN48" i="1"/>
  <c r="AM48" i="1" s="1"/>
  <c r="BF48" i="1" s="1"/>
  <c r="AN49" i="1"/>
  <c r="AM49" i="1" s="1"/>
  <c r="BF49" i="1" s="1"/>
  <c r="AN50" i="1"/>
  <c r="AN51" i="1"/>
  <c r="CR51" i="1" s="1"/>
  <c r="AM9" i="1"/>
  <c r="AM10" i="1"/>
  <c r="BF10" i="1" s="1"/>
  <c r="AM11" i="1"/>
  <c r="CQ11" i="1" s="1"/>
  <c r="AM16" i="1"/>
  <c r="BF16" i="1" s="1"/>
  <c r="AM17" i="1"/>
  <c r="BF17" i="1" s="1"/>
  <c r="AM22" i="1"/>
  <c r="BF22" i="1" s="1"/>
  <c r="AM23" i="1"/>
  <c r="BF23" i="1" s="1"/>
  <c r="AM28" i="1"/>
  <c r="CQ28" i="1" s="1"/>
  <c r="AM29" i="1"/>
  <c r="BF29" i="1" s="1"/>
  <c r="AM34" i="1"/>
  <c r="AM35" i="1"/>
  <c r="BF35" i="1" s="1"/>
  <c r="AM40" i="1"/>
  <c r="BF40" i="1" s="1"/>
  <c r="AM41" i="1"/>
  <c r="BF41" i="1" s="1"/>
  <c r="AM46" i="1"/>
  <c r="BF46" i="1" s="1"/>
  <c r="AM47" i="1"/>
  <c r="CQ47" i="1" s="1"/>
  <c r="AF8" i="1"/>
  <c r="CJ8" i="1" s="1"/>
  <c r="AF9" i="1"/>
  <c r="AE9" i="1" s="1"/>
  <c r="CI9" i="1" s="1"/>
  <c r="AF10" i="1"/>
  <c r="AF11" i="1"/>
  <c r="AF12" i="1"/>
  <c r="AF13" i="1"/>
  <c r="AF14" i="1"/>
  <c r="AE14" i="1" s="1"/>
  <c r="AF15" i="1"/>
  <c r="AE15" i="1" s="1"/>
  <c r="AF16" i="1"/>
  <c r="AF17" i="1"/>
  <c r="AF18" i="1"/>
  <c r="AF19" i="1"/>
  <c r="AF20" i="1"/>
  <c r="CJ20" i="1" s="1"/>
  <c r="AF21" i="1"/>
  <c r="AE21" i="1" s="1"/>
  <c r="CI21" i="1" s="1"/>
  <c r="AF22" i="1"/>
  <c r="CJ22" i="1" s="1"/>
  <c r="AF23" i="1"/>
  <c r="CJ23" i="1" s="1"/>
  <c r="AF24" i="1"/>
  <c r="AF25" i="1"/>
  <c r="AF26" i="1"/>
  <c r="CJ26" i="1" s="1"/>
  <c r="AF27" i="1"/>
  <c r="CJ27" i="1" s="1"/>
  <c r="AF28" i="1"/>
  <c r="AF29" i="1"/>
  <c r="AF30" i="1"/>
  <c r="AF31" i="1"/>
  <c r="AF32" i="1"/>
  <c r="AE32" i="1" s="1"/>
  <c r="AF33" i="1"/>
  <c r="AE33" i="1" s="1"/>
  <c r="AF34" i="1"/>
  <c r="AF35" i="1"/>
  <c r="AF36" i="1"/>
  <c r="AF37" i="1"/>
  <c r="AF38" i="1"/>
  <c r="CJ38" i="1" s="1"/>
  <c r="AF39" i="1"/>
  <c r="AE39" i="1" s="1"/>
  <c r="CI39" i="1" s="1"/>
  <c r="AF40" i="1"/>
  <c r="CJ40" i="1" s="1"/>
  <c r="AF41" i="1"/>
  <c r="CJ41" i="1" s="1"/>
  <c r="AF42" i="1"/>
  <c r="AF43" i="1"/>
  <c r="AF44" i="1"/>
  <c r="CJ44" i="1" s="1"/>
  <c r="AF45" i="1"/>
  <c r="CJ45" i="1" s="1"/>
  <c r="AF46" i="1"/>
  <c r="AF47" i="1"/>
  <c r="AF48" i="1"/>
  <c r="AF49" i="1"/>
  <c r="AF50" i="1"/>
  <c r="AE50" i="1" s="1"/>
  <c r="AF51" i="1"/>
  <c r="AE51" i="1" s="1"/>
  <c r="AE10" i="1"/>
  <c r="AE11" i="1"/>
  <c r="AE12" i="1"/>
  <c r="AE13" i="1"/>
  <c r="AE16" i="1"/>
  <c r="AE17" i="1"/>
  <c r="AE18" i="1"/>
  <c r="AE19" i="1"/>
  <c r="AE22" i="1"/>
  <c r="AE23" i="1"/>
  <c r="AE24" i="1"/>
  <c r="AE25" i="1"/>
  <c r="AE28" i="1"/>
  <c r="AE29" i="1"/>
  <c r="AE30" i="1"/>
  <c r="AE31" i="1"/>
  <c r="AE34" i="1"/>
  <c r="AE35" i="1"/>
  <c r="AE36" i="1"/>
  <c r="AE37" i="1"/>
  <c r="AE40" i="1"/>
  <c r="AE41" i="1"/>
  <c r="AE42" i="1"/>
  <c r="AE43" i="1"/>
  <c r="AE46" i="1"/>
  <c r="AE47" i="1"/>
  <c r="AE48" i="1"/>
  <c r="AE4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W8" i="1"/>
  <c r="W9" i="1"/>
  <c r="W14" i="1"/>
  <c r="W15" i="1"/>
  <c r="W20" i="1"/>
  <c r="W21" i="1"/>
  <c r="W26" i="1"/>
  <c r="W27" i="1"/>
  <c r="W32" i="1"/>
  <c r="W33" i="1"/>
  <c r="W38" i="1"/>
  <c r="W39" i="1"/>
  <c r="W44" i="1"/>
  <c r="W45" i="1"/>
  <c r="W50" i="1"/>
  <c r="W51" i="1"/>
  <c r="N8" i="1"/>
  <c r="N9" i="1"/>
  <c r="N10" i="1"/>
  <c r="M10" i="1" s="1"/>
  <c r="N11" i="1"/>
  <c r="M11" i="1" s="1"/>
  <c r="N12" i="1"/>
  <c r="N13" i="1"/>
  <c r="N14" i="1"/>
  <c r="N15" i="1"/>
  <c r="N16" i="1"/>
  <c r="M16" i="1" s="1"/>
  <c r="N17" i="1"/>
  <c r="M17" i="1" s="1"/>
  <c r="N18" i="1"/>
  <c r="N19" i="1"/>
  <c r="N20" i="1"/>
  <c r="N21" i="1"/>
  <c r="N22" i="1"/>
  <c r="M22" i="1" s="1"/>
  <c r="N23" i="1"/>
  <c r="M23" i="1" s="1"/>
  <c r="N24" i="1"/>
  <c r="N25" i="1"/>
  <c r="N26" i="1"/>
  <c r="N27" i="1"/>
  <c r="N28" i="1"/>
  <c r="M28" i="1" s="1"/>
  <c r="N29" i="1"/>
  <c r="M29" i="1" s="1"/>
  <c r="N30" i="1"/>
  <c r="N31" i="1"/>
  <c r="N32" i="1"/>
  <c r="N33" i="1"/>
  <c r="N34" i="1"/>
  <c r="M34" i="1" s="1"/>
  <c r="N35" i="1"/>
  <c r="M35" i="1" s="1"/>
  <c r="N36" i="1"/>
  <c r="N37" i="1"/>
  <c r="N38" i="1"/>
  <c r="N39" i="1"/>
  <c r="N40" i="1"/>
  <c r="M40" i="1" s="1"/>
  <c r="N41" i="1"/>
  <c r="M41" i="1" s="1"/>
  <c r="N42" i="1"/>
  <c r="N43" i="1"/>
  <c r="N44" i="1"/>
  <c r="N45" i="1"/>
  <c r="N46" i="1"/>
  <c r="M46" i="1" s="1"/>
  <c r="N47" i="1"/>
  <c r="M47" i="1" s="1"/>
  <c r="N48" i="1"/>
  <c r="N49" i="1"/>
  <c r="N50" i="1"/>
  <c r="N51" i="1"/>
  <c r="M8" i="1"/>
  <c r="M9" i="1"/>
  <c r="M12" i="1"/>
  <c r="M13" i="1"/>
  <c r="M14" i="1"/>
  <c r="M15" i="1"/>
  <c r="M18" i="1"/>
  <c r="M19" i="1"/>
  <c r="M20" i="1"/>
  <c r="M21" i="1"/>
  <c r="M24" i="1"/>
  <c r="M25" i="1"/>
  <c r="M26" i="1"/>
  <c r="M27" i="1"/>
  <c r="M30" i="1"/>
  <c r="M31" i="1"/>
  <c r="M32" i="1"/>
  <c r="M33" i="1"/>
  <c r="M36" i="1"/>
  <c r="M37" i="1"/>
  <c r="M38" i="1"/>
  <c r="M39" i="1"/>
  <c r="M42" i="1"/>
  <c r="M43" i="1"/>
  <c r="M44" i="1"/>
  <c r="M45" i="1"/>
  <c r="M48" i="1"/>
  <c r="M49" i="1"/>
  <c r="M50" i="1"/>
  <c r="M51" i="1"/>
  <c r="E8" i="1"/>
  <c r="E9" i="1"/>
  <c r="E10" i="1"/>
  <c r="W10" i="1" s="1"/>
  <c r="E11" i="1"/>
  <c r="W11" i="1" s="1"/>
  <c r="E12" i="1"/>
  <c r="W12" i="1" s="1"/>
  <c r="E13" i="1"/>
  <c r="W13" i="1" s="1"/>
  <c r="E14" i="1"/>
  <c r="E15" i="1"/>
  <c r="E16" i="1"/>
  <c r="W16" i="1" s="1"/>
  <c r="E17" i="1"/>
  <c r="W17" i="1" s="1"/>
  <c r="E18" i="1"/>
  <c r="D18" i="1" s="1"/>
  <c r="V18" i="1" s="1"/>
  <c r="E19" i="1"/>
  <c r="D19" i="1" s="1"/>
  <c r="V19" i="1" s="1"/>
  <c r="E20" i="1"/>
  <c r="E21" i="1"/>
  <c r="E22" i="1"/>
  <c r="W22" i="1" s="1"/>
  <c r="E23" i="1"/>
  <c r="W23" i="1" s="1"/>
  <c r="E24" i="1"/>
  <c r="W24" i="1" s="1"/>
  <c r="E25" i="1"/>
  <c r="W25" i="1" s="1"/>
  <c r="E26" i="1"/>
  <c r="E27" i="1"/>
  <c r="E28" i="1"/>
  <c r="W28" i="1" s="1"/>
  <c r="E29" i="1"/>
  <c r="W29" i="1" s="1"/>
  <c r="E30" i="1"/>
  <c r="W30" i="1" s="1"/>
  <c r="E31" i="1"/>
  <c r="D31" i="1" s="1"/>
  <c r="V31" i="1" s="1"/>
  <c r="E32" i="1"/>
  <c r="E33" i="1"/>
  <c r="E34" i="1"/>
  <c r="W34" i="1" s="1"/>
  <c r="E35" i="1"/>
  <c r="W35" i="1" s="1"/>
  <c r="E36" i="1"/>
  <c r="D36" i="1" s="1"/>
  <c r="V36" i="1" s="1"/>
  <c r="E37" i="1"/>
  <c r="W37" i="1" s="1"/>
  <c r="E38" i="1"/>
  <c r="E39" i="1"/>
  <c r="E40" i="1"/>
  <c r="W40" i="1" s="1"/>
  <c r="E41" i="1"/>
  <c r="W41" i="1" s="1"/>
  <c r="E42" i="1"/>
  <c r="W42" i="1" s="1"/>
  <c r="E43" i="1"/>
  <c r="D43" i="1" s="1"/>
  <c r="V43" i="1" s="1"/>
  <c r="E44" i="1"/>
  <c r="E45" i="1"/>
  <c r="E46" i="1"/>
  <c r="W46" i="1" s="1"/>
  <c r="E47" i="1"/>
  <c r="W47" i="1" s="1"/>
  <c r="E48" i="1"/>
  <c r="D48" i="1" s="1"/>
  <c r="V48" i="1" s="1"/>
  <c r="E49" i="1"/>
  <c r="W49" i="1" s="1"/>
  <c r="E50" i="1"/>
  <c r="E51" i="1"/>
  <c r="D8" i="1"/>
  <c r="V8" i="1" s="1"/>
  <c r="D9" i="1"/>
  <c r="V9" i="1" s="1"/>
  <c r="D10" i="1"/>
  <c r="V10" i="1" s="1"/>
  <c r="D11" i="1"/>
  <c r="V11" i="1" s="1"/>
  <c r="D14" i="1"/>
  <c r="V14" i="1" s="1"/>
  <c r="D15" i="1"/>
  <c r="V15" i="1" s="1"/>
  <c r="D16" i="1"/>
  <c r="D17" i="1"/>
  <c r="V17" i="1" s="1"/>
  <c r="D20" i="1"/>
  <c r="V20" i="1" s="1"/>
  <c r="D21" i="1"/>
  <c r="V21" i="1" s="1"/>
  <c r="D22" i="1"/>
  <c r="V22" i="1" s="1"/>
  <c r="D23" i="1"/>
  <c r="V23" i="1" s="1"/>
  <c r="D26" i="1"/>
  <c r="V26" i="1" s="1"/>
  <c r="D27" i="1"/>
  <c r="V27" i="1" s="1"/>
  <c r="D28" i="1"/>
  <c r="V28" i="1" s="1"/>
  <c r="D29" i="1"/>
  <c r="V29" i="1" s="1"/>
  <c r="D32" i="1"/>
  <c r="V32" i="1" s="1"/>
  <c r="D33" i="1"/>
  <c r="V33" i="1" s="1"/>
  <c r="D34" i="1"/>
  <c r="D35" i="1"/>
  <c r="V35" i="1" s="1"/>
  <c r="D38" i="1"/>
  <c r="V38" i="1" s="1"/>
  <c r="D39" i="1"/>
  <c r="V39" i="1" s="1"/>
  <c r="D40" i="1"/>
  <c r="V40" i="1" s="1"/>
  <c r="D41" i="1"/>
  <c r="V41" i="1" s="1"/>
  <c r="D44" i="1"/>
  <c r="V44" i="1" s="1"/>
  <c r="D45" i="1"/>
  <c r="V45" i="1" s="1"/>
  <c r="D46" i="1"/>
  <c r="V46" i="1" s="1"/>
  <c r="D47" i="1"/>
  <c r="V47" i="1" s="1"/>
  <c r="D50" i="1"/>
  <c r="V50" i="1" s="1"/>
  <c r="D51" i="1"/>
  <c r="V51" i="1" s="1"/>
  <c r="BF9" i="1" l="1"/>
  <c r="BF44" i="1"/>
  <c r="BF32" i="1"/>
  <c r="BF20" i="1"/>
  <c r="CI51" i="1"/>
  <c r="CI15" i="1"/>
  <c r="DJ29" i="1"/>
  <c r="CH43" i="1"/>
  <c r="DJ43" i="1" s="1"/>
  <c r="CQ31" i="1"/>
  <c r="CH19" i="1"/>
  <c r="CQ13" i="1"/>
  <c r="CQ9" i="1"/>
  <c r="CH9" i="1"/>
  <c r="DJ9" i="1" s="1"/>
  <c r="DJ22" i="1"/>
  <c r="BF37" i="1"/>
  <c r="CQ37" i="1"/>
  <c r="BF19" i="1"/>
  <c r="CQ19" i="1"/>
  <c r="BF51" i="1"/>
  <c r="BF45" i="1"/>
  <c r="BF39" i="1"/>
  <c r="BF33" i="1"/>
  <c r="BF27" i="1"/>
  <c r="BF21" i="1"/>
  <c r="BF15" i="1"/>
  <c r="CI20" i="1"/>
  <c r="BF14" i="1"/>
  <c r="CI33" i="1"/>
  <c r="CQ49" i="1"/>
  <c r="CQ45" i="1"/>
  <c r="CH45" i="1"/>
  <c r="CH35" i="1"/>
  <c r="DJ35" i="1" s="1"/>
  <c r="CQ35" i="1"/>
  <c r="V34" i="1"/>
  <c r="V16" i="1"/>
  <c r="CI14" i="1"/>
  <c r="DJ40" i="1"/>
  <c r="DJ28" i="1"/>
  <c r="CQ48" i="1"/>
  <c r="CQ42" i="1"/>
  <c r="CQ30" i="1"/>
  <c r="CQ24" i="1"/>
  <c r="CH18" i="1"/>
  <c r="CQ12" i="1"/>
  <c r="CQ44" i="1"/>
  <c r="CH44" i="1"/>
  <c r="DJ44" i="1" s="1"/>
  <c r="CQ8" i="1"/>
  <c r="CH8" i="1"/>
  <c r="CQ16" i="1"/>
  <c r="CH16" i="1"/>
  <c r="DJ16" i="1" s="1"/>
  <c r="CH49" i="1"/>
  <c r="DJ49" i="1" s="1"/>
  <c r="CR37" i="1"/>
  <c r="W43" i="1"/>
  <c r="W31" i="1"/>
  <c r="W19" i="1"/>
  <c r="W48" i="1"/>
  <c r="W36" i="1"/>
  <c r="W18" i="1"/>
  <c r="D49" i="1"/>
  <c r="V49" i="1" s="1"/>
  <c r="D37" i="1"/>
  <c r="V37" i="1" s="1"/>
  <c r="D25" i="1"/>
  <c r="V25" i="1" s="1"/>
  <c r="D13" i="1"/>
  <c r="V13" i="1" s="1"/>
  <c r="AE45" i="1"/>
  <c r="CI45" i="1" s="1"/>
  <c r="AE27" i="1"/>
  <c r="CI27" i="1" s="1"/>
  <c r="D42" i="1"/>
  <c r="V42" i="1" s="1"/>
  <c r="D30" i="1"/>
  <c r="V30" i="1" s="1"/>
  <c r="D24" i="1"/>
  <c r="V24" i="1" s="1"/>
  <c r="D12" i="1"/>
  <c r="V12" i="1" s="1"/>
  <c r="AE44" i="1"/>
  <c r="CI44" i="1" s="1"/>
  <c r="AE38" i="1"/>
  <c r="CI38" i="1" s="1"/>
  <c r="AE26" i="1"/>
  <c r="BF26" i="1" s="1"/>
  <c r="AE20" i="1"/>
  <c r="AE8" i="1"/>
  <c r="CI8" i="1" s="1"/>
  <c r="AM36" i="1"/>
  <c r="AM18" i="1"/>
  <c r="BF28" i="1"/>
  <c r="BG43" i="1"/>
  <c r="CI43" i="1" s="1"/>
  <c r="BG36" i="1"/>
  <c r="CI36" i="1" s="1"/>
  <c r="CI29" i="1"/>
  <c r="CI22" i="1"/>
  <c r="BO34" i="1"/>
  <c r="BO26" i="1"/>
  <c r="CR46" i="1"/>
  <c r="CR40" i="1"/>
  <c r="CR34" i="1"/>
  <c r="CR28" i="1"/>
  <c r="CR22" i="1"/>
  <c r="CR16" i="1"/>
  <c r="CR10" i="1"/>
  <c r="CW36" i="1"/>
  <c r="CW30" i="1"/>
  <c r="DB50" i="1"/>
  <c r="DB44" i="1"/>
  <c r="DB38" i="1"/>
  <c r="DB32" i="1"/>
  <c r="DB26" i="1"/>
  <c r="DB20" i="1"/>
  <c r="DB14" i="1"/>
  <c r="DB8" i="1"/>
  <c r="CH42" i="1"/>
  <c r="DJ42" i="1" s="1"/>
  <c r="CQ40" i="1"/>
  <c r="CQ22" i="1"/>
  <c r="CR48" i="1"/>
  <c r="CR30" i="1"/>
  <c r="CR12" i="1"/>
  <c r="CJ39" i="1"/>
  <c r="W22" i="2"/>
  <c r="D22" i="2"/>
  <c r="V22" i="2" s="1"/>
  <c r="W16" i="2"/>
  <c r="D16" i="2"/>
  <c r="V16" i="2" s="1"/>
  <c r="W10" i="2"/>
  <c r="D10" i="2"/>
  <c r="V10" i="2" s="1"/>
  <c r="BF47" i="1"/>
  <c r="DJ47" i="1" s="1"/>
  <c r="BF11" i="1"/>
  <c r="DJ11" i="1" s="1"/>
  <c r="BG19" i="1"/>
  <c r="CI19" i="1" s="1"/>
  <c r="CQ50" i="1"/>
  <c r="CH50" i="1"/>
  <c r="DJ50" i="1" s="1"/>
  <c r="CQ32" i="1"/>
  <c r="CH32" i="1"/>
  <c r="DJ32" i="1" s="1"/>
  <c r="CQ14" i="1"/>
  <c r="CH14" i="1"/>
  <c r="CH48" i="1"/>
  <c r="DJ48" i="1" s="1"/>
  <c r="CH12" i="1"/>
  <c r="DJ12" i="1" s="1"/>
  <c r="CQ46" i="1"/>
  <c r="CQ10" i="1"/>
  <c r="CW45" i="1"/>
  <c r="CW33" i="1"/>
  <c r="W15" i="2"/>
  <c r="D15" i="2"/>
  <c r="V15" i="2" s="1"/>
  <c r="W9" i="2"/>
  <c r="D9" i="2"/>
  <c r="V9" i="2" s="1"/>
  <c r="CQ23" i="2"/>
  <c r="CH23" i="2"/>
  <c r="CQ15" i="1"/>
  <c r="CH15" i="1"/>
  <c r="CH13" i="1"/>
  <c r="DJ13" i="1" s="1"/>
  <c r="CI47" i="1"/>
  <c r="CI40" i="1"/>
  <c r="BG25" i="1"/>
  <c r="CI25" i="1" s="1"/>
  <c r="BG18" i="1"/>
  <c r="CI18" i="1" s="1"/>
  <c r="CI11" i="1"/>
  <c r="CQ39" i="1"/>
  <c r="CH39" i="1"/>
  <c r="DJ39" i="1" s="1"/>
  <c r="CQ21" i="1"/>
  <c r="CH21" i="1"/>
  <c r="CW51" i="1"/>
  <c r="CW21" i="1"/>
  <c r="CW15" i="1"/>
  <c r="CJ9" i="1"/>
  <c r="CQ43" i="1"/>
  <c r="CQ25" i="1"/>
  <c r="CR43" i="1"/>
  <c r="CR25" i="1"/>
  <c r="V12" i="2"/>
  <c r="CQ51" i="1"/>
  <c r="CH51" i="1"/>
  <c r="CH23" i="1"/>
  <c r="DJ23" i="1" s="1"/>
  <c r="CI46" i="1"/>
  <c r="BG31" i="1"/>
  <c r="BG24" i="1"/>
  <c r="CI24" i="1" s="1"/>
  <c r="CI17" i="1"/>
  <c r="CI10" i="1"/>
  <c r="CQ38" i="1"/>
  <c r="CH38" i="1"/>
  <c r="CQ20" i="1"/>
  <c r="CH20" i="1"/>
  <c r="CW50" i="1"/>
  <c r="CW44" i="1"/>
  <c r="CW14" i="1"/>
  <c r="CW8" i="1"/>
  <c r="DB46" i="1"/>
  <c r="DB40" i="1"/>
  <c r="DB16" i="1"/>
  <c r="DB10" i="1"/>
  <c r="CR42" i="1"/>
  <c r="CR24" i="1"/>
  <c r="CW9" i="1"/>
  <c r="D21" i="2"/>
  <c r="V21" i="2" s="1"/>
  <c r="CQ33" i="1"/>
  <c r="CH33" i="1"/>
  <c r="CH41" i="1"/>
  <c r="DJ41" i="1" s="1"/>
  <c r="CJ21" i="1"/>
  <c r="CQ29" i="1"/>
  <c r="CR19" i="1"/>
  <c r="BG37" i="1"/>
  <c r="CI37" i="1" s="1"/>
  <c r="BG30" i="1"/>
  <c r="CI23" i="1"/>
  <c r="CI16" i="1"/>
  <c r="BO27" i="1"/>
  <c r="BO17" i="1"/>
  <c r="CR47" i="1"/>
  <c r="CR41" i="1"/>
  <c r="CR35" i="1"/>
  <c r="CR29" i="1"/>
  <c r="CR23" i="1"/>
  <c r="CR17" i="1"/>
  <c r="CR11" i="1"/>
  <c r="CW43" i="1"/>
  <c r="CW37" i="1"/>
  <c r="DB45" i="1"/>
  <c r="DB39" i="1"/>
  <c r="DB33" i="1"/>
  <c r="DB9" i="1"/>
  <c r="CJ51" i="1"/>
  <c r="CJ33" i="1"/>
  <c r="CJ15" i="1"/>
  <c r="CR49" i="1"/>
  <c r="CR31" i="1"/>
  <c r="CR13" i="1"/>
  <c r="DJ16" i="2"/>
  <c r="V18" i="2"/>
  <c r="M23" i="2"/>
  <c r="V23" i="2" s="1"/>
  <c r="AM12" i="2"/>
  <c r="BF12" i="2" s="1"/>
  <c r="CI9" i="2"/>
  <c r="CI19" i="2"/>
  <c r="CJ13" i="2"/>
  <c r="BG13" i="2"/>
  <c r="CI13" i="2" s="1"/>
  <c r="CR22" i="2"/>
  <c r="CR16" i="2"/>
  <c r="CR10" i="2"/>
  <c r="CJ23" i="2"/>
  <c r="CR14" i="2"/>
  <c r="CW46" i="1"/>
  <c r="CW40" i="1"/>
  <c r="CW34" i="1"/>
  <c r="CW28" i="1"/>
  <c r="CW22" i="1"/>
  <c r="CW16" i="1"/>
  <c r="CW10" i="1"/>
  <c r="V17" i="2"/>
  <c r="V8" i="2"/>
  <c r="W18" i="2"/>
  <c r="W12" i="2"/>
  <c r="AM23" i="2"/>
  <c r="BF23" i="2" s="1"/>
  <c r="AM11" i="2"/>
  <c r="BF11" i="2" s="1"/>
  <c r="AM19" i="2"/>
  <c r="BF19" i="2" s="1"/>
  <c r="AM13" i="2"/>
  <c r="BF13" i="2" s="1"/>
  <c r="BO21" i="2"/>
  <c r="CR15" i="2"/>
  <c r="CI23" i="2"/>
  <c r="CJ17" i="2"/>
  <c r="CJ11" i="2"/>
  <c r="BO20" i="2"/>
  <c r="CR20" i="2"/>
  <c r="CQ14" i="2"/>
  <c r="BO8" i="2"/>
  <c r="CR8" i="2"/>
  <c r="DB22" i="2"/>
  <c r="BO22" i="2"/>
  <c r="DB10" i="2"/>
  <c r="BO10" i="2"/>
  <c r="CQ16" i="2"/>
  <c r="AM18" i="2"/>
  <c r="BF18" i="2" s="1"/>
  <c r="CH15" i="2"/>
  <c r="DJ15" i="2" s="1"/>
  <c r="CQ15" i="2"/>
  <c r="CI15" i="2"/>
  <c r="CH11" i="2"/>
  <c r="DJ11" i="2" s="1"/>
  <c r="V20" i="2"/>
  <c r="V11" i="2"/>
  <c r="BG11" i="2"/>
  <c r="CI11" i="2" s="1"/>
  <c r="CR17" i="2"/>
  <c r="BO17" i="2"/>
  <c r="BO9" i="2"/>
  <c r="CW9" i="2"/>
  <c r="DB19" i="2"/>
  <c r="BO19" i="2"/>
  <c r="CI8" i="2"/>
  <c r="CJ18" i="2"/>
  <c r="CJ12" i="2"/>
  <c r="BO13" i="2"/>
  <c r="CJ16" i="2"/>
  <c r="AE53" i="4"/>
  <c r="CI53" i="4" s="1"/>
  <c r="AE35" i="4"/>
  <c r="CI35" i="4" s="1"/>
  <c r="AE17" i="4"/>
  <c r="CI17" i="4" s="1"/>
  <c r="BH65" i="4"/>
  <c r="CI52" i="4"/>
  <c r="CI34" i="4"/>
  <c r="CI16" i="4"/>
  <c r="CI20" i="2"/>
  <c r="CI22" i="2"/>
  <c r="CI16" i="2"/>
  <c r="CI10" i="2"/>
  <c r="CJ22" i="2"/>
  <c r="AE47" i="4"/>
  <c r="CI47" i="4" s="1"/>
  <c r="AE29" i="4"/>
  <c r="CI29" i="4" s="1"/>
  <c r="AE11" i="4"/>
  <c r="CI11" i="4" s="1"/>
  <c r="CR18" i="2"/>
  <c r="CR12" i="2"/>
  <c r="DB20" i="2"/>
  <c r="DB14" i="2"/>
  <c r="DB8" i="2"/>
  <c r="AE59" i="4"/>
  <c r="CI59" i="4" s="1"/>
  <c r="AE41" i="4"/>
  <c r="CI41" i="4" s="1"/>
  <c r="AE23" i="4"/>
  <c r="CI23" i="4" s="1"/>
  <c r="CW20" i="2"/>
  <c r="CW14" i="2"/>
  <c r="CW8" i="2"/>
  <c r="BH64" i="4"/>
  <c r="BH58" i="4"/>
  <c r="BH52" i="4"/>
  <c r="BH46" i="4"/>
  <c r="BH40" i="4"/>
  <c r="BH34" i="4"/>
  <c r="BH28" i="4"/>
  <c r="BH22" i="4"/>
  <c r="BH16" i="4"/>
  <c r="BH10" i="4"/>
  <c r="BI64" i="4"/>
  <c r="BI58" i="4"/>
  <c r="BI52" i="4"/>
  <c r="BI46" i="4"/>
  <c r="BI40" i="4"/>
  <c r="BI34" i="4"/>
  <c r="BI28" i="4"/>
  <c r="BI22" i="4"/>
  <c r="BI16" i="4"/>
  <c r="BI10" i="4"/>
  <c r="BP64" i="4"/>
  <c r="BP58" i="4"/>
  <c r="BP52" i="4"/>
  <c r="BP46" i="4"/>
  <c r="BP40" i="4"/>
  <c r="BP28" i="4"/>
  <c r="BP22" i="4"/>
  <c r="BP16" i="4"/>
  <c r="BP10" i="4"/>
  <c r="BQ64" i="4"/>
  <c r="BQ52" i="4"/>
  <c r="BQ46" i="4"/>
  <c r="BQ40" i="4"/>
  <c r="BQ34" i="4"/>
  <c r="BQ28" i="4"/>
  <c r="BQ16" i="4"/>
  <c r="BQ10" i="4"/>
  <c r="BV64" i="4"/>
  <c r="BV58" i="4"/>
  <c r="BV52" i="4"/>
  <c r="BV40" i="4"/>
  <c r="BV34" i="4"/>
  <c r="BV28" i="4"/>
  <c r="BV22" i="4"/>
  <c r="BV16" i="4"/>
  <c r="CA64" i="4"/>
  <c r="CA58" i="4"/>
  <c r="CA52" i="4"/>
  <c r="CA46" i="4"/>
  <c r="CA40" i="4"/>
  <c r="CA28" i="4"/>
  <c r="CA22" i="4"/>
  <c r="CA16" i="4"/>
  <c r="CA10" i="4"/>
  <c r="AE58" i="4"/>
  <c r="CI58" i="4" s="1"/>
  <c r="AE40" i="4"/>
  <c r="CI40" i="4" s="1"/>
  <c r="AE22" i="4"/>
  <c r="CI22" i="4" s="1"/>
  <c r="BO18" i="2"/>
  <c r="BO12" i="2"/>
  <c r="AE66" i="4"/>
  <c r="CI66" i="4" s="1"/>
  <c r="AE60" i="4"/>
  <c r="CI60" i="4" s="1"/>
  <c r="AE54" i="4"/>
  <c r="CI54" i="4" s="1"/>
  <c r="AE48" i="4"/>
  <c r="CI48" i="4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AE63" i="4"/>
  <c r="CI63" i="4" s="1"/>
  <c r="AE57" i="4"/>
  <c r="CI57" i="4" s="1"/>
  <c r="AE51" i="4"/>
  <c r="CI51" i="4" s="1"/>
  <c r="AE45" i="4"/>
  <c r="CI45" i="4" s="1"/>
  <c r="AE39" i="4"/>
  <c r="CI39" i="4" s="1"/>
  <c r="AE33" i="4"/>
  <c r="CI33" i="4" s="1"/>
  <c r="AE27" i="4"/>
  <c r="CI27" i="4" s="1"/>
  <c r="AE21" i="4"/>
  <c r="CI21" i="4" s="1"/>
  <c r="AE15" i="4"/>
  <c r="CI15" i="4" s="1"/>
  <c r="AE9" i="4"/>
  <c r="CI9" i="4" s="1"/>
  <c r="AE62" i="4"/>
  <c r="CI62" i="4" s="1"/>
  <c r="AE50" i="4"/>
  <c r="CI50" i="4" s="1"/>
  <c r="AE38" i="4"/>
  <c r="CI38" i="4" s="1"/>
  <c r="AE26" i="4"/>
  <c r="CI26" i="4" s="1"/>
  <c r="AE14" i="4"/>
  <c r="CI14" i="4" s="1"/>
  <c r="AE67" i="4"/>
  <c r="CI67" i="4" s="1"/>
  <c r="AE61" i="4"/>
  <c r="CI61" i="4" s="1"/>
  <c r="AE49" i="4"/>
  <c r="CI49" i="4" s="1"/>
  <c r="AE37" i="4"/>
  <c r="CI37" i="4" s="1"/>
  <c r="AE25" i="4"/>
  <c r="CI25" i="4" s="1"/>
  <c r="AE13" i="4"/>
  <c r="CI13" i="4" s="1"/>
  <c r="F50" i="5"/>
  <c r="F44" i="5"/>
  <c r="F38" i="5"/>
  <c r="F32" i="5"/>
  <c r="F26" i="5"/>
  <c r="F20" i="5"/>
  <c r="F14" i="5"/>
  <c r="F8" i="5"/>
  <c r="I50" i="5"/>
  <c r="I44" i="5"/>
  <c r="I38" i="5"/>
  <c r="I32" i="5"/>
  <c r="I26" i="5"/>
  <c r="I20" i="5"/>
  <c r="I14" i="5"/>
  <c r="I8" i="5"/>
  <c r="C1" i="8"/>
  <c r="B1" i="8"/>
  <c r="CH10" i="2" l="1"/>
  <c r="DJ10" i="2" s="1"/>
  <c r="CQ10" i="2"/>
  <c r="DJ15" i="1"/>
  <c r="CQ26" i="1"/>
  <c r="CH26" i="1"/>
  <c r="DJ26" i="1" s="1"/>
  <c r="CH36" i="1"/>
  <c r="CI26" i="1"/>
  <c r="BF38" i="1"/>
  <c r="DJ19" i="1"/>
  <c r="CH13" i="2"/>
  <c r="DJ13" i="2" s="1"/>
  <c r="CQ13" i="2"/>
  <c r="CQ8" i="2"/>
  <c r="CH8" i="2"/>
  <c r="DJ8" i="2" s="1"/>
  <c r="CI30" i="1"/>
  <c r="CH30" i="1"/>
  <c r="DJ30" i="1" s="1"/>
  <c r="DJ33" i="1"/>
  <c r="DJ51" i="1"/>
  <c r="DJ21" i="1"/>
  <c r="DJ23" i="2"/>
  <c r="DJ14" i="1"/>
  <c r="CQ34" i="1"/>
  <c r="CH34" i="1"/>
  <c r="DJ34" i="1" s="1"/>
  <c r="CQ18" i="1"/>
  <c r="BF18" i="1"/>
  <c r="CH25" i="1"/>
  <c r="DJ25" i="1" s="1"/>
  <c r="BF8" i="1"/>
  <c r="BF36" i="1"/>
  <c r="CQ36" i="1"/>
  <c r="CH37" i="1"/>
  <c r="DJ37" i="1" s="1"/>
  <c r="CH17" i="2"/>
  <c r="DJ17" i="2" s="1"/>
  <c r="CQ17" i="2"/>
  <c r="CH17" i="1"/>
  <c r="DJ17" i="1" s="1"/>
  <c r="CQ17" i="1"/>
  <c r="DJ18" i="1"/>
  <c r="CH22" i="2"/>
  <c r="DJ22" i="2" s="1"/>
  <c r="CQ22" i="2"/>
  <c r="CQ20" i="2"/>
  <c r="CH20" i="2"/>
  <c r="DJ20" i="2" s="1"/>
  <c r="CQ27" i="1"/>
  <c r="CH27" i="1"/>
  <c r="DJ27" i="1" s="1"/>
  <c r="CI31" i="1"/>
  <c r="CH31" i="1"/>
  <c r="DJ31" i="1" s="1"/>
  <c r="CQ11" i="2"/>
  <c r="DJ8" i="1"/>
  <c r="CQ9" i="2"/>
  <c r="CH9" i="2"/>
  <c r="DJ9" i="2" s="1"/>
  <c r="CH21" i="2"/>
  <c r="DJ21" i="2" s="1"/>
  <c r="CQ21" i="2"/>
  <c r="DJ20" i="1"/>
  <c r="CQ19" i="2"/>
  <c r="CH19" i="2"/>
  <c r="DJ19" i="2" s="1"/>
  <c r="DJ38" i="1"/>
  <c r="CH24" i="1"/>
  <c r="DJ24" i="1" s="1"/>
  <c r="DJ45" i="1"/>
  <c r="CH12" i="2"/>
  <c r="DJ12" i="2" s="1"/>
  <c r="CQ12" i="2"/>
  <c r="CH18" i="2"/>
  <c r="DJ18" i="2" s="1"/>
  <c r="CQ18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S7" i="2" s="1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O7" i="2"/>
  <c r="CK7" i="1"/>
  <c r="CL7" i="2"/>
  <c r="AB7" i="1"/>
  <c r="DJ36" i="1" l="1"/>
  <c r="AD7" i="2"/>
  <c r="DF7" i="2"/>
  <c r="Y7" i="2"/>
  <c r="CT7" i="2"/>
  <c r="BP7" i="2"/>
  <c r="BU7" i="2"/>
  <c r="CW7" i="2" s="1"/>
  <c r="DH7" i="2"/>
  <c r="E7" i="6"/>
  <c r="Z7" i="2"/>
  <c r="N7" i="2"/>
  <c r="M7" i="2" s="1"/>
  <c r="CS7" i="2"/>
  <c r="CY7" i="2"/>
  <c r="AA7" i="2"/>
  <c r="DC7" i="2"/>
  <c r="DA7" i="2"/>
  <c r="DI7" i="2"/>
  <c r="CX7" i="2"/>
  <c r="CM7" i="2"/>
  <c r="BZ7" i="2"/>
  <c r="D7" i="6"/>
  <c r="DD7" i="1"/>
  <c r="DF7" i="1"/>
  <c r="CU7" i="1"/>
  <c r="CZ7" i="1"/>
  <c r="DG7" i="1"/>
  <c r="E7" i="1"/>
  <c r="D7" i="1" s="1"/>
  <c r="Y7" i="3"/>
  <c r="AC7" i="3"/>
  <c r="BO7" i="4"/>
  <c r="BX7" i="4"/>
  <c r="BL7" i="4"/>
  <c r="CB7" i="4"/>
  <c r="CM7" i="1"/>
  <c r="DI7" i="1"/>
  <c r="W7" i="4"/>
  <c r="BJ7" i="4"/>
  <c r="BY7" i="4"/>
  <c r="CF7" i="4"/>
  <c r="AN7" i="1"/>
  <c r="BN7" i="4"/>
  <c r="BW7" i="4"/>
  <c r="CD7" i="4"/>
  <c r="AB7" i="3"/>
  <c r="CO7" i="1"/>
  <c r="CX7" i="1"/>
  <c r="AO7" i="4"/>
  <c r="BR7" i="4"/>
  <c r="BB7" i="5"/>
  <c r="Z7" i="3"/>
  <c r="Q7" i="5"/>
  <c r="CL7" i="1"/>
  <c r="CY7" i="1"/>
  <c r="V7" i="5"/>
  <c r="BK7" i="4"/>
  <c r="AA7" i="3"/>
  <c r="N7" i="5"/>
  <c r="BM7" i="4"/>
  <c r="AD7" i="5"/>
  <c r="BT7" i="4"/>
  <c r="CH7" i="4"/>
  <c r="AG7" i="4"/>
  <c r="AF7" i="4" s="1"/>
  <c r="AL7" i="5"/>
  <c r="BE7" i="5"/>
  <c r="R7" i="4"/>
  <c r="BZ7" i="4"/>
  <c r="CC7" i="4"/>
  <c r="CV7" i="1"/>
  <c r="N7" i="1"/>
  <c r="H7" i="5"/>
  <c r="AT7" i="5"/>
  <c r="AT7" i="4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V7" i="2"/>
  <c r="CR7" i="2"/>
  <c r="DB7" i="2"/>
  <c r="BO7" i="2"/>
  <c r="CH7" i="2" s="1"/>
  <c r="AM7" i="2"/>
  <c r="BF7" i="2" s="1"/>
  <c r="CJ7" i="2"/>
  <c r="CI7" i="2"/>
  <c r="DB7" i="1"/>
  <c r="BI7" i="4"/>
  <c r="CR7" i="1"/>
  <c r="W7" i="1"/>
  <c r="CA7" i="4"/>
  <c r="AM7" i="1"/>
  <c r="BF7" i="1" s="1"/>
  <c r="AN7" i="4"/>
  <c r="BG7" i="4" s="1"/>
  <c r="M7" i="1"/>
  <c r="V7" i="1" s="1"/>
  <c r="D7" i="4"/>
  <c r="BH7" i="4" s="1"/>
  <c r="BV7" i="4"/>
  <c r="CI7" i="1"/>
  <c r="I7" i="5"/>
  <c r="CW7" i="1"/>
  <c r="V7" i="3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DJ7" i="2" l="1"/>
  <c r="CQ7" i="2"/>
  <c r="CQ7" i="1"/>
  <c r="BP7" i="4"/>
  <c r="AE7" i="4"/>
  <c r="CI7" i="4" s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<sst xmlns="http://schemas.openxmlformats.org/spreadsheetml/2006/main" count="2647" uniqueCount="456">
  <si>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</si>
  <si>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</si>
  <si>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</si>
  <si>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</si>
  <si>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</si>
  <si>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</si>
  <si>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</si>
  <si>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</si>
  <si>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</si>
  <si>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</si>
  <si>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</si>
  <si>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</si>
  <si>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</si>
  <si>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</si>
  <si>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</si>
  <si>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</si>
  <si>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</si>
  <si>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</si>
  <si>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</si>
  <si>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</si>
  <si>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</si>
  <si>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</si>
  <si>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</si>
  <si>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</si>
  <si>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</si>
  <si>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</si>
  <si>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</si>
  <si>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</si>
  <si>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</si>
  <si>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</si>
  <si>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</si>
  <si>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</si>
  <si>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</si>
  <si>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</si>
  <si>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</si>
  <si>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</si>
  <si>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</si>
  <si>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</si>
  <si>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</si>
  <si>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</si>
  <si>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</si>
  <si>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</si>
  <si>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</si>
  <si>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</si>
  <si>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</si>
  <si>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</si>
  <si>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</si>
  <si>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</si>
  <si>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</si>
  <si>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</si>
  <si>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</si>
  <si>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</si>
  <si>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</si>
  <si>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</si>
  <si>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</si>
  <si>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</si>
  <si>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</si>
  <si>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</si>
  <si>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</si>
  <si>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</si>
  <si>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</si>
  <si>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</si>
  <si>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</si>
  <si>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</si>
  <si>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</si>
  <si>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</si>
  <si>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</si>
  <si>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</si>
  <si>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</si>
  <si>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</si>
  <si>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</si>
  <si>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</si>
  <si>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</si>
  <si>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</si>
  <si>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</si>
  <si>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</si>
  <si>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</si>
  <si>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</si>
  <si>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</si>
  <si>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</si>
  <si>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</si>
  <si>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</si>
  <si>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</si>
  <si>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</si>
  <si>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</si>
  <si>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</si>
  <si>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</si>
  <si>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</si>
  <si>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</si>
  <si>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</si>
  <si>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</si>
  <si>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</si>
  <si>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</si>
  <si>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</si>
  <si>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</si>
  <si>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</si>
  <si>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</si>
  <si>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</si>
  <si>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</si>
  <si>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</si>
  <si>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</si>
  <si>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</si>
  <si>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</si>
  <si>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</si>
  <si>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</si>
  <si>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</si>
  <si>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</si>
  <si>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</si>
  <si>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</si>
  <si>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</si>
  <si>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</si>
  <si>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</si>
  <si>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</si>
  <si>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</si>
  <si>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</si>
  <si>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</si>
  <si>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</si>
  <si>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</si>
  <si>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</si>
  <si>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</si>
  <si>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</si>
  <si>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</si>
  <si>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</si>
  <si>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</si>
  <si>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</si>
  <si>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</si>
  <si>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</si>
  <si>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</si>
  <si>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</si>
  <si>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</si>
  <si>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</si>
  <si>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</si>
  <si>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</si>
  <si>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</si>
  <si>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</si>
  <si>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</si>
  <si>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</si>
  <si>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</si>
  <si>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</si>
  <si>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</si>
  <si>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</si>
  <si>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</si>
  <si>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</si>
  <si>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</si>
  <si>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</si>
  <si>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</si>
  <si>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</si>
  <si>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</si>
  <si>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</si>
  <si>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</si>
  <si>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</si>
  <si>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</si>
  <si>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</si>
  <si>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</si>
  <si>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</si>
  <si>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</si>
  <si>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</si>
  <si>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</si>
  <si>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</si>
  <si>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</si>
  <si>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</si>
  <si>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</si>
  <si>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</si>
  <si>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</si>
  <si>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</si>
  <si>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</si>
  <si>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</si>
  <si>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</si>
  <si>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</si>
  <si>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</si>
  <si>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</si>
  <si>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</si>
  <si>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</si>
  <si>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</si>
  <si>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</si>
  <si>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</si>
  <si>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</si>
  <si>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</si>
  <si>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</si>
  <si>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</si>
  <si>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</si>
  <si>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</si>
  <si>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</si>
  <si>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</si>
  <si>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</si>
  <si>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</si>
  <si>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</si>
  <si>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</si>
  <si>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</si>
  <si>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</si>
  <si>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</si>
  <si>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</si>
  <si>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</si>
  <si>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</si>
  <si>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</si>
  <si>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</si>
  <si>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</si>
  <si>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</si>
  <si>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</si>
  <si>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</si>
  <si>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</si>
  <si>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</si>
  <si>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</si>
  <si>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</si>
  <si>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</si>
  <si>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</si>
  <si>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</si>
  <si>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</si>
  <si>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</si>
  <si>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</si>
  <si>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</si>
  <si>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</si>
  <si>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</si>
  <si>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</si>
  <si>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</si>
  <si>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</si>
  <si>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</si>
  <si>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</si>
  <si>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</si>
  <si>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</si>
  <si>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</si>
  <si>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</si>
  <si>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</si>
  <si>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</si>
  <si>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</si>
  <si>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</si>
  <si>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</si>
  <si>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</si>
  <si>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</si>
  <si>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</si>
  <si>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</si>
  <si>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</si>
  <si>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</si>
  <si>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</si>
  <si>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</si>
  <si>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</si>
  <si>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</si>
  <si>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</si>
  <si>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</si>
  <si>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</si>
  <si>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</si>
  <si>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</si>
  <si>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</si>
  <si>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</si>
  <si>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</si>
  <si>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</si>
  <si>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</si>
  <si>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</si>
  <si>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</si>
  <si>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</si>
  <si>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</si>
  <si>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</si>
  <si>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</si>
  <si>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</si>
  <si>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</si>
  <si>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</si>
  <si>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</si>
  <si>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</si>
  <si>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</si>
  <si>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</si>
  <si>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</si>
  <si>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</si>
  <si>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</si>
  <si>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</si>
  <si>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</si>
  <si>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</si>
  <si>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</si>
  <si>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</si>
  <si>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</si>
  <si>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</si>
  <si>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</si>
  <si>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</si>
  <si>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</si>
  <si>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</si>
  <si>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</si>
  <si>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</si>
  <si>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</si>
  <si>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</si>
  <si>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</si>
  <si>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</si>
  <si>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</si>
  <si>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</si>
  <si>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</si>
  <si>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</si>
  <si>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</si>
  <si>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</si>
  <si>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</si>
  <si>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</si>
  <si>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</si>
  <si>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</si>
  <si>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</si>
  <si>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</si>
  <si>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</si>
  <si>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</si>
  <si>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</si>
  <si>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</si>
  <si>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</si>
  <si>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</si>
  <si>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</si>
  <si>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</si>
  <si>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</si>
  <si>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</si>
  <si>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</si>
  <si>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</si>
  <si>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</si>
  <si>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</si>
  <si>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</si>
  <si>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</si>
  <si>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</si>
  <si>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</si>
  <si>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</si>
  <si>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</si>
  <si>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</si>
  <si>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</si>
  <si>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</si>
  <si>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</si>
  <si>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</si>
  <si>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08000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</si>
  <si>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</si>
  <si>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</si>
  <si>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</si>
  <si>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</si>
  <si>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</si>
  <si>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</si>
  <si>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08201</t>
  </si>
  <si>
    <t>水戸市</t>
  </si>
  <si>
    <t/>
  </si>
  <si>
    <t>08859</t>
  </si>
  <si>
    <t>大洗，鉾田，水戸環境組合</t>
  </si>
  <si>
    <t>08855</t>
  </si>
  <si>
    <t>茨城地方広域事務組合</t>
  </si>
  <si>
    <t>08202</t>
  </si>
  <si>
    <t>日立市</t>
  </si>
  <si>
    <t>08203</t>
  </si>
  <si>
    <t>土浦市</t>
  </si>
  <si>
    <t>08204</t>
  </si>
  <si>
    <t>古河市</t>
  </si>
  <si>
    <t>08851</t>
  </si>
  <si>
    <t>さしま環境管理事務組合</t>
  </si>
  <si>
    <t>08205</t>
  </si>
  <si>
    <t>石岡市</t>
  </si>
  <si>
    <t>08898</t>
  </si>
  <si>
    <t>霞台厚生施設組合</t>
  </si>
  <si>
    <t>08871</t>
  </si>
  <si>
    <t>湖北環境衛生組合</t>
  </si>
  <si>
    <t>08207</t>
  </si>
  <si>
    <t>結城市</t>
  </si>
  <si>
    <t>08886</t>
  </si>
  <si>
    <t>筑西広域市町村圏事務組合</t>
  </si>
  <si>
    <t>08208</t>
  </si>
  <si>
    <t>龍ケ崎市</t>
  </si>
  <si>
    <t>08845</t>
  </si>
  <si>
    <t>龍ケ崎地方塵芥処理組合</t>
  </si>
  <si>
    <t>08850</t>
  </si>
  <si>
    <t>龍ケ崎地方衛生組合</t>
  </si>
  <si>
    <t>08210</t>
  </si>
  <si>
    <t>下妻市</t>
  </si>
  <si>
    <t>08934</t>
  </si>
  <si>
    <t>下妻地方広域事務組合</t>
  </si>
  <si>
    <t>08211</t>
  </si>
  <si>
    <t>常総市</t>
  </si>
  <si>
    <t>08895</t>
  </si>
  <si>
    <t>常総地方広域市町村組合</t>
  </si>
  <si>
    <t>08843</t>
  </si>
  <si>
    <t>常総衛生組合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</si>
  <si>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</si>
  <si>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</si>
  <si>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</si>
  <si>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</si>
  <si>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</si>
  <si>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</si>
  <si>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</si>
  <si>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</si>
  <si>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08853</t>
  </si>
  <si>
    <t>筑北環境衛生組合</t>
  </si>
  <si>
    <t>茨城地方広域環境組合</t>
  </si>
  <si>
    <t>08217</t>
  </si>
  <si>
    <t>取手市</t>
  </si>
  <si>
    <t>常総地方広域市町村圏事務組合</t>
  </si>
  <si>
    <t>08219</t>
  </si>
  <si>
    <t>牛久市</t>
  </si>
  <si>
    <t>08220</t>
  </si>
  <si>
    <t>つくば市</t>
  </si>
  <si>
    <t>08221</t>
  </si>
  <si>
    <t>ひたちなか市</t>
  </si>
  <si>
    <t>08935</t>
  </si>
  <si>
    <t>ひたちなか・東海広域事務組合</t>
  </si>
  <si>
    <t>08222</t>
  </si>
  <si>
    <t>鹿嶋市</t>
  </si>
  <si>
    <t>08916</t>
  </si>
  <si>
    <t>鹿島地方事務組合</t>
  </si>
  <si>
    <t>08223</t>
  </si>
  <si>
    <t>潮来市</t>
  </si>
  <si>
    <t>08224</t>
  </si>
  <si>
    <t>守谷市</t>
  </si>
  <si>
    <t>常総地方広域市町村圏事務組合常総環境センター</t>
  </si>
  <si>
    <t>08225</t>
  </si>
  <si>
    <t>常陸大宮市</t>
  </si>
  <si>
    <t>08836</t>
  </si>
  <si>
    <t>大宮地方環境整備組合</t>
  </si>
  <si>
    <t>08226</t>
  </si>
  <si>
    <t>那珂市</t>
  </si>
  <si>
    <t>08227</t>
  </si>
  <si>
    <t>筑西市</t>
  </si>
  <si>
    <t>筑西広域市町村圏事務組合環境センター</t>
  </si>
  <si>
    <t>08228</t>
  </si>
  <si>
    <t>坂東市</t>
  </si>
  <si>
    <t>08229</t>
  </si>
  <si>
    <t>稲敷市</t>
  </si>
  <si>
    <t>08867</t>
  </si>
  <si>
    <t>江戸崎地方衛生土木組合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</si>
  <si>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</si>
  <si>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</si>
  <si>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</si>
  <si>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</si>
  <si>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</si>
  <si>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</si>
  <si>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</si>
  <si>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</si>
  <si>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</si>
  <si>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</si>
  <si>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大洗、鉾田、水戸環境組合</t>
  </si>
  <si>
    <t>08235</t>
  </si>
  <si>
    <t>つくばみらい市</t>
  </si>
  <si>
    <t>08236</t>
  </si>
  <si>
    <t>小美玉市</t>
  </si>
  <si>
    <t>茨城地方広域環境事務組合</t>
  </si>
  <si>
    <t>08302</t>
  </si>
  <si>
    <t>茨城町</t>
  </si>
  <si>
    <t>08309</t>
  </si>
  <si>
    <t>大洗町</t>
  </si>
  <si>
    <t>大洗・鉾田・水戸環境組合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</si>
  <si>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</si>
  <si>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</si>
  <si>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</si>
  <si>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</si>
  <si>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</si>
  <si>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</si>
  <si>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</si>
  <si>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</si>
  <si>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龍ヶ崎地方衛生組合</t>
  </si>
  <si>
    <t>08443</t>
  </si>
  <si>
    <t>阿見町</t>
  </si>
  <si>
    <t>龍ケ崎衛生組合</t>
  </si>
  <si>
    <t>08447</t>
  </si>
  <si>
    <t>河内町</t>
  </si>
  <si>
    <t>08521</t>
  </si>
  <si>
    <t>八千代町</t>
  </si>
  <si>
    <t>08542</t>
  </si>
  <si>
    <t>五霞町</t>
  </si>
  <si>
    <t>さしま環境</t>
  </si>
  <si>
    <t>08546</t>
  </si>
  <si>
    <t>境町</t>
  </si>
  <si>
    <t>08564</t>
  </si>
  <si>
    <t>利根町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</si>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</sst>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10</v>
      </c>
      <c r="B7" s="154" t="s">
        <v>317</v>
      </c>
      <c r="C7" s="138" t="s">
        <v>33</v>
      </c>
      <c r="D7" s="140">
        <f>SUM(E7,+L7)</f>
        <v>37304132</v>
      </c>
      <c r="E7" s="140">
        <f>SUM(F7:I7,K7)</f>
        <v>8485521</v>
      </c>
      <c r="F7" s="140">
        <f>SUM(F$8:F$207)</f>
        <v>969305</v>
      </c>
      <c r="G7" s="140">
        <f>SUM(G$8:G$207)</f>
        <v>1618</v>
      </c>
      <c r="H7" s="140">
        <f>SUM(H$8:H$207)</f>
        <v>1034700</v>
      </c>
      <c r="I7" s="140">
        <f>SUM(I$8:I$207)</f>
        <v>3864381</v>
      </c>
      <c r="J7" s="143" t="s">
        <v>314</v>
      </c>
      <c r="K7" s="140">
        <f>SUM(K$8:K$207)</f>
        <v>2615517</v>
      </c>
      <c r="L7" s="140">
        <f>SUM(L$8:L$207)</f>
        <v>28818611</v>
      </c>
      <c r="M7" s="140">
        <f>SUM(N7,+U7)</f>
        <v>5444226</v>
      </c>
      <c r="N7" s="140">
        <f>SUM(O7:R7,T7)</f>
        <v>491505</v>
      </c>
      <c r="O7" s="140">
        <f>SUM(O$8:O$207)</f>
        <v>36958</v>
      </c>
      <c r="P7" s="140">
        <f>SUM(P$8:P$207)</f>
        <v>32289</v>
      </c>
      <c r="Q7" s="140">
        <f>SUM(Q$8:Q$207)</f>
        <v>0</v>
      </c>
      <c r="R7" s="140">
        <f>SUM(R$8:R$207)</f>
        <v>390053</v>
      </c>
      <c r="S7" s="143" t="s">
        <v>314</v>
      </c>
      <c r="T7" s="140">
        <f>SUM(T$8:T$207)</f>
        <v>32205</v>
      </c>
      <c r="U7" s="140">
        <f>SUM(U$8:U$207)</f>
        <v>4952721</v>
      </c>
      <c r="V7" s="140">
        <f t="shared" ref="V7:AA7" si="0">+SUM(D7,M7)</f>
        <v>42748358</v>
      </c>
      <c r="W7" s="140">
        <f t="shared" si="0"/>
        <v>8977026</v>
      </c>
      <c r="X7" s="140">
        <f t="shared" si="0"/>
        <v>1006263</v>
      </c>
      <c r="Y7" s="140">
        <f t="shared" si="0"/>
        <v>33907</v>
      </c>
      <c r="Z7" s="140">
        <f t="shared" si="0"/>
        <v>1034700</v>
      </c>
      <c r="AA7" s="140">
        <f t="shared" si="0"/>
        <v>4254434</v>
      </c>
      <c r="AB7" s="142" t="str">
        <f>IF(+SUM(J7,S7)=0,"-",+SUM(J7,S7))</f>
        <v>-</v>
      </c>
      <c r="AC7" s="140">
        <f>+SUM(K7,T7)</f>
        <v>2647722</v>
      </c>
      <c r="AD7" s="140">
        <f>+SUM(L7,U7)</f>
        <v>33771332</v>
      </c>
      <c r="AE7" s="140">
        <f>SUM(AF7,+AK7)</f>
        <v>1995708</v>
      </c>
      <c r="AF7" s="140">
        <f>SUM(AG7:AJ7)</f>
        <v>1922706</v>
      </c>
      <c r="AG7" s="140">
        <f t="shared" ref="AG7:AL7" si="1">SUM(AG$8:AG$207)</f>
        <v>141854</v>
      </c>
      <c r="AH7" s="140">
        <f t="shared" si="1"/>
        <v>1506157</v>
      </c>
      <c r="AI7" s="140">
        <f t="shared" si="1"/>
        <v>260405</v>
      </c>
      <c r="AJ7" s="140">
        <f t="shared" si="1"/>
        <v>14290</v>
      </c>
      <c r="AK7" s="140">
        <f t="shared" si="1"/>
        <v>73002</v>
      </c>
      <c r="AL7" s="140">
        <f t="shared" si="1"/>
        <v>2822221</v>
      </c>
      <c r="AM7" s="140">
        <f>SUM(AN7,AS7,AW7,AX7,BD7)</f>
        <v>20933650</v>
      </c>
      <c r="AN7" s="140">
        <f>SUM(AO7:AR7)</f>
        <v>2814978</v>
      </c>
      <c r="AO7" s="140">
        <f>SUM(AO$8:AO$207)</f>
        <v>1584317</v>
      </c>
      <c r="AP7" s="140">
        <f>SUM(AP$8:AP$207)</f>
        <v>960474</v>
      </c>
      <c r="AQ7" s="140">
        <f>SUM(AQ$8:AQ$207)</f>
        <v>244613</v>
      </c>
      <c r="AR7" s="140">
        <f>SUM(AR$8:AR$207)</f>
        <v>25574</v>
      </c>
      <c r="AS7" s="140">
        <f>SUM(AT7:AV7)</f>
        <v>2603091</v>
      </c>
      <c r="AT7" s="140">
        <f>SUM(AT$8:AT$207)</f>
        <v>316576</v>
      </c>
      <c r="AU7" s="140">
        <f>SUM(AU$8:AU$207)</f>
        <v>2136265</v>
      </c>
      <c r="AV7" s="140">
        <f>SUM(AV$8:AV$207)</f>
        <v>150250</v>
      </c>
      <c r="AW7" s="140">
        <f>SUM(AW$8:AW$207)</f>
        <v>14214</v>
      </c>
      <c r="AX7" s="140">
        <f>SUM(AY7:BB7)</f>
        <v>15497223</v>
      </c>
      <c r="AY7" s="140">
        <f t="shared" ref="AY7:BE7" si="2">SUM(AY$8:AY$207)</f>
        <v>7810876</v>
      </c>
      <c r="AZ7" s="140">
        <f t="shared" si="2"/>
        <v>6028770</v>
      </c>
      <c r="BA7" s="140">
        <f t="shared" si="2"/>
        <v>1291723</v>
      </c>
      <c r="BB7" s="140">
        <f t="shared" si="2"/>
        <v>365854</v>
      </c>
      <c r="BC7" s="140">
        <f t="shared" si="2"/>
        <v>10295955</v>
      </c>
      <c r="BD7" s="140">
        <f t="shared" si="2"/>
        <v>4144</v>
      </c>
      <c r="BE7" s="140">
        <f t="shared" si="2"/>
        <v>1256598</v>
      </c>
      <c r="BF7" s="140">
        <f>SUM(AE7,+AM7,+BE7)</f>
        <v>24185956</v>
      </c>
      <c r="BG7" s="140">
        <f>SUM(BH7,+BM7)</f>
        <v>256185</v>
      </c>
      <c r="BH7" s="140">
        <f>SUM(BI7:BL7)</f>
        <v>254262</v>
      </c>
      <c r="BI7" s="140">
        <f t="shared" ref="BI7:BN7" si="3">SUM(BI$8:BI$207)</f>
        <v>81331</v>
      </c>
      <c r="BJ7" s="140">
        <f t="shared" si="3"/>
        <v>172879</v>
      </c>
      <c r="BK7" s="140">
        <f t="shared" si="3"/>
        <v>0</v>
      </c>
      <c r="BL7" s="140">
        <f t="shared" si="3"/>
        <v>52</v>
      </c>
      <c r="BM7" s="140">
        <f t="shared" si="3"/>
        <v>1923</v>
      </c>
      <c r="BN7" s="140">
        <f t="shared" si="3"/>
        <v>8993</v>
      </c>
      <c r="BO7" s="140">
        <f>SUM(BP7,BU7,BY7,BZ7,CF7)</f>
        <v>2621941</v>
      </c>
      <c r="BP7" s="140">
        <f>SUM(BQ7:BT7)</f>
        <v>548206</v>
      </c>
      <c r="BQ7" s="140">
        <f>SUM(BQ$8:BQ$207)</f>
        <v>392107</v>
      </c>
      <c r="BR7" s="140">
        <f>SUM(BR$8:BR$207)</f>
        <v>42752</v>
      </c>
      <c r="BS7" s="140">
        <f>SUM(BS$8:BS$207)</f>
        <v>113347</v>
      </c>
      <c r="BT7" s="140">
        <f>SUM(BT$8:BT$207)</f>
        <v>0</v>
      </c>
      <c r="BU7" s="140">
        <f>SUM(BV7:BX7)</f>
        <v>858642</v>
      </c>
      <c r="BV7" s="140">
        <f>SUM(BV$8:BV$207)</f>
        <v>32285</v>
      </c>
      <c r="BW7" s="140">
        <f>SUM(BW$8:BW$207)</f>
        <v>826357</v>
      </c>
      <c r="BX7" s="140">
        <f>SUM(BX$8:BX$207)</f>
        <v>0</v>
      </c>
      <c r="BY7" s="140">
        <f>SUM(BY$8:BY$207)</f>
        <v>0</v>
      </c>
      <c r="BZ7" s="140">
        <f>SUM(CA7:CD7)</f>
        <v>1213344</v>
      </c>
      <c r="CA7" s="140">
        <f t="shared" ref="CA7:CG7" si="4">SUM(CA$8:CA$207)</f>
        <v>300309</v>
      </c>
      <c r="CB7" s="140">
        <f t="shared" si="4"/>
        <v>831538</v>
      </c>
      <c r="CC7" s="140">
        <f t="shared" si="4"/>
        <v>14378</v>
      </c>
      <c r="CD7" s="140">
        <f t="shared" si="4"/>
        <v>67119</v>
      </c>
      <c r="CE7" s="140">
        <f t="shared" si="4"/>
        <v>2335500</v>
      </c>
      <c r="CF7" s="140">
        <f t="shared" si="4"/>
        <v>1749</v>
      </c>
      <c r="CG7" s="140">
        <f t="shared" si="4"/>
        <v>221607</v>
      </c>
      <c r="CH7" s="140">
        <f>SUM(BG7,+BO7,+CG7)</f>
        <v>3099733</v>
      </c>
      <c r="CI7" s="140">
        <f t="shared" ref="CI7:DJ7" si="5">SUM(AE7,+BG7)</f>
        <v>2251893</v>
      </c>
      <c r="CJ7" s="140">
        <f t="shared" si="5"/>
        <v>2176968</v>
      </c>
      <c r="CK7" s="140">
        <f t="shared" si="5"/>
        <v>223185</v>
      </c>
      <c r="CL7" s="140">
        <f t="shared" si="5"/>
        <v>1679036</v>
      </c>
      <c r="CM7" s="140">
        <f t="shared" si="5"/>
        <v>260405</v>
      </c>
      <c r="CN7" s="140">
        <f t="shared" si="5"/>
        <v>14342</v>
      </c>
      <c r="CO7" s="140">
        <f t="shared" si="5"/>
        <v>74925</v>
      </c>
      <c r="CP7" s="140">
        <f t="shared" si="5"/>
        <v>2831214</v>
      </c>
      <c r="CQ7" s="140">
        <f t="shared" si="5"/>
        <v>23555591</v>
      </c>
      <c r="CR7" s="140">
        <f t="shared" si="5"/>
        <v>3363184</v>
      </c>
      <c r="CS7" s="140">
        <f t="shared" si="5"/>
        <v>1976424</v>
      </c>
      <c r="CT7" s="140">
        <f t="shared" si="5"/>
        <v>1003226</v>
      </c>
      <c r="CU7" s="140">
        <f t="shared" si="5"/>
        <v>357960</v>
      </c>
      <c r="CV7" s="140">
        <f t="shared" si="5"/>
        <v>25574</v>
      </c>
      <c r="CW7" s="140">
        <f t="shared" si="5"/>
        <v>3461733</v>
      </c>
      <c r="CX7" s="140">
        <f t="shared" si="5"/>
        <v>348861</v>
      </c>
      <c r="CY7" s="140">
        <f t="shared" si="5"/>
        <v>2962622</v>
      </c>
      <c r="CZ7" s="140">
        <f t="shared" si="5"/>
        <v>150250</v>
      </c>
      <c r="DA7" s="140">
        <f t="shared" si="5"/>
        <v>14214</v>
      </c>
      <c r="DB7" s="140">
        <f t="shared" si="5"/>
        <v>16710567</v>
      </c>
      <c r="DC7" s="140">
        <f t="shared" si="5"/>
        <v>8111185</v>
      </c>
      <c r="DD7" s="140">
        <f t="shared" si="5"/>
        <v>6860308</v>
      </c>
      <c r="DE7" s="140">
        <f t="shared" si="5"/>
        <v>1306101</v>
      </c>
      <c r="DF7" s="140">
        <f t="shared" si="5"/>
        <v>432973</v>
      </c>
      <c r="DG7" s="140">
        <f t="shared" si="5"/>
        <v>12631455</v>
      </c>
      <c r="DH7" s="140">
        <f t="shared" si="5"/>
        <v>5893</v>
      </c>
      <c r="DI7" s="140">
        <f t="shared" si="5"/>
        <v>1478205</v>
      </c>
      <c r="DJ7" s="140">
        <f t="shared" si="5"/>
        <v>27285689</v>
      </c>
    </row>
    <row r="8" spans="1:114" s="136" customFormat="1" ht="13.5" customHeight="1" x14ac:dyDescent="0.15">
      <c r="A8" s="119" t="s">
        <v>10</v>
      </c>
      <c r="B8" s="120" t="s">
        <v>324</v>
      </c>
      <c r="C8" s="119" t="s">
        <v>325</v>
      </c>
      <c r="D8" s="121">
        <f>SUM(E8,+L8)</f>
        <v>3514059</v>
      </c>
      <c r="E8" s="121">
        <f>SUM(F8:I8,K8)</f>
        <v>2444304</v>
      </c>
      <c r="F8" s="121">
        <v>0</v>
      </c>
      <c r="G8" s="121">
        <v>0</v>
      </c>
      <c r="H8" s="121">
        <v>871700</v>
      </c>
      <c r="I8" s="121">
        <v>813973</v>
      </c>
      <c r="J8" s="122" t="s">
        <v>455</v>
      </c>
      <c r="K8" s="121">
        <v>758631</v>
      </c>
      <c r="L8" s="121">
        <v>1069755</v>
      </c>
      <c r="M8" s="121">
        <f>SUM(N8,+U8)</f>
        <v>626122</v>
      </c>
      <c r="N8" s="121">
        <f>SUM(O8:R8,T8)</f>
        <v>155654</v>
      </c>
      <c r="O8" s="121">
        <v>22572</v>
      </c>
      <c r="P8" s="121">
        <v>26900</v>
      </c>
      <c r="Q8" s="121">
        <v>0</v>
      </c>
      <c r="R8" s="121">
        <v>106049</v>
      </c>
      <c r="S8" s="122" t="s">
        <v>455</v>
      </c>
      <c r="T8" s="121">
        <v>133</v>
      </c>
      <c r="U8" s="121">
        <v>470468</v>
      </c>
      <c r="V8" s="121">
        <f>+SUM(D8,M8)</f>
        <v>4140181</v>
      </c>
      <c r="W8" s="121">
        <f>+SUM(E8,N8)</f>
        <v>2599958</v>
      </c>
      <c r="X8" s="121">
        <f>+SUM(F8,O8)</f>
        <v>22572</v>
      </c>
      <c r="Y8" s="121">
        <f>+SUM(G8,P8)</f>
        <v>26900</v>
      </c>
      <c r="Z8" s="121">
        <f>+SUM(H8,Q8)</f>
        <v>871700</v>
      </c>
      <c r="AA8" s="121">
        <f>+SUM(I8,R8)</f>
        <v>920022</v>
      </c>
      <c r="AB8" s="122" t="str">
        <f>IF(+SUM(J8,S8)=0,"-",+SUM(J8,S8))</f>
        <v>-</v>
      </c>
      <c r="AC8" s="121">
        <f>+SUM(K8,T8)</f>
        <v>758764</v>
      </c>
      <c r="AD8" s="121">
        <f>+SUM(L8,U8)</f>
        <v>1540223</v>
      </c>
      <c r="AE8" s="121">
        <f>SUM(AF8,+AK8)</f>
        <v>8976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8976</v>
      </c>
      <c r="AL8" s="121">
        <v>0</v>
      </c>
      <c r="AM8" s="121">
        <f>SUM(AN8,AS8,AW8,AX8,BD8)</f>
        <v>3222493</v>
      </c>
      <c r="AN8" s="121">
        <f>SUM(AO8:AR8)</f>
        <v>929800</v>
      </c>
      <c r="AO8" s="121">
        <v>216912</v>
      </c>
      <c r="AP8" s="121">
        <v>712888</v>
      </c>
      <c r="AQ8" s="121">
        <v>0</v>
      </c>
      <c r="AR8" s="121">
        <v>0</v>
      </c>
      <c r="AS8" s="121">
        <f>SUM(AT8:AV8)</f>
        <v>135759</v>
      </c>
      <c r="AT8" s="121">
        <v>112328</v>
      </c>
      <c r="AU8" s="121">
        <v>3366</v>
      </c>
      <c r="AV8" s="121">
        <v>20065</v>
      </c>
      <c r="AW8" s="121">
        <v>0</v>
      </c>
      <c r="AX8" s="121">
        <f>SUM(AY8:BB8)</f>
        <v>2156934</v>
      </c>
      <c r="AY8" s="121">
        <v>877070</v>
      </c>
      <c r="AZ8" s="121">
        <v>1174502</v>
      </c>
      <c r="BA8" s="121">
        <v>84664</v>
      </c>
      <c r="BB8" s="121">
        <v>20698</v>
      </c>
      <c r="BC8" s="121">
        <v>0</v>
      </c>
      <c r="BD8" s="121">
        <v>0</v>
      </c>
      <c r="BE8" s="121">
        <v>282590</v>
      </c>
      <c r="BF8" s="121">
        <f>SUM(AE8,+AM8,+BE8)</f>
        <v>3514059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353957</v>
      </c>
      <c r="BP8" s="121">
        <f>SUM(BQ8:BT8)</f>
        <v>148113</v>
      </c>
      <c r="BQ8" s="121">
        <v>126954</v>
      </c>
      <c r="BR8" s="121">
        <v>0</v>
      </c>
      <c r="BS8" s="121">
        <v>21159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205844</v>
      </c>
      <c r="CA8" s="121">
        <v>70536</v>
      </c>
      <c r="CB8" s="121">
        <v>104240</v>
      </c>
      <c r="CC8" s="121">
        <v>0</v>
      </c>
      <c r="CD8" s="121">
        <v>31068</v>
      </c>
      <c r="CE8" s="121">
        <v>86106</v>
      </c>
      <c r="CF8" s="121">
        <v>0</v>
      </c>
      <c r="CG8" s="121">
        <v>186059</v>
      </c>
      <c r="CH8" s="121">
        <f>SUM(BG8,+BO8,+CG8)</f>
        <v>540016</v>
      </c>
      <c r="CI8" s="121">
        <f>SUM(AE8,+BG8)</f>
        <v>8976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8976</v>
      </c>
      <c r="CP8" s="121">
        <f>SUM(AL8,+BN8)</f>
        <v>0</v>
      </c>
      <c r="CQ8" s="121">
        <f>SUM(AM8,+BO8)</f>
        <v>3576450</v>
      </c>
      <c r="CR8" s="121">
        <f>SUM(AN8,+BP8)</f>
        <v>1077913</v>
      </c>
      <c r="CS8" s="121">
        <f>SUM(AO8,+BQ8)</f>
        <v>343866</v>
      </c>
      <c r="CT8" s="121">
        <f>SUM(AP8,+BR8)</f>
        <v>712888</v>
      </c>
      <c r="CU8" s="121">
        <f>SUM(AQ8,+BS8)</f>
        <v>21159</v>
      </c>
      <c r="CV8" s="121">
        <f>SUM(AR8,+BT8)</f>
        <v>0</v>
      </c>
      <c r="CW8" s="121">
        <f>SUM(AS8,+BU8)</f>
        <v>135759</v>
      </c>
      <c r="CX8" s="121">
        <f>SUM(AT8,+BV8)</f>
        <v>112328</v>
      </c>
      <c r="CY8" s="121">
        <f>SUM(AU8,+BW8)</f>
        <v>3366</v>
      </c>
      <c r="CZ8" s="121">
        <f>SUM(AV8,+BX8)</f>
        <v>20065</v>
      </c>
      <c r="DA8" s="121">
        <f>SUM(AW8,+BY8)</f>
        <v>0</v>
      </c>
      <c r="DB8" s="121">
        <f>SUM(AX8,+BZ8)</f>
        <v>2362778</v>
      </c>
      <c r="DC8" s="121">
        <f>SUM(AY8,+CA8)</f>
        <v>947606</v>
      </c>
      <c r="DD8" s="121">
        <f>SUM(AZ8,+CB8)</f>
        <v>1278742</v>
      </c>
      <c r="DE8" s="121">
        <f>SUM(BA8,+CC8)</f>
        <v>84664</v>
      </c>
      <c r="DF8" s="121">
        <f>SUM(BB8,+CD8)</f>
        <v>51766</v>
      </c>
      <c r="DG8" s="121">
        <f>SUM(BC8,+CE8)</f>
        <v>86106</v>
      </c>
      <c r="DH8" s="121">
        <f>SUM(BD8,+CF8)</f>
        <v>0</v>
      </c>
      <c r="DI8" s="121">
        <f>SUM(BE8,+CG8)</f>
        <v>468649</v>
      </c>
      <c r="DJ8" s="121">
        <f>SUM(BF8,+CH8)</f>
        <v>4054075</v>
      </c>
    </row>
    <row r="9" spans="1:114" s="136" customFormat="1" ht="13.5" customHeight="1" x14ac:dyDescent="0.15">
      <c r="A9" s="119" t="s">
        <v>10</v>
      </c>
      <c r="B9" s="120" t="s">
        <v>331</v>
      </c>
      <c r="C9" s="119" t="s">
        <v>332</v>
      </c>
      <c r="D9" s="121">
        <f>SUM(E9,+L9)</f>
        <v>2120958</v>
      </c>
      <c r="E9" s="121">
        <f>SUM(F9:I9,K9)</f>
        <v>1329850</v>
      </c>
      <c r="F9" s="121">
        <v>745943</v>
      </c>
      <c r="G9" s="121">
        <v>0</v>
      </c>
      <c r="H9" s="121">
        <v>0</v>
      </c>
      <c r="I9" s="121">
        <v>438859</v>
      </c>
      <c r="J9" s="122" t="s">
        <v>455</v>
      </c>
      <c r="K9" s="121">
        <v>145048</v>
      </c>
      <c r="L9" s="121">
        <v>791108</v>
      </c>
      <c r="M9" s="121">
        <f>SUM(N9,+U9)</f>
        <v>68806</v>
      </c>
      <c r="N9" s="121">
        <f>SUM(O9:R9,T9)</f>
        <v>2244</v>
      </c>
      <c r="O9" s="121">
        <v>1211</v>
      </c>
      <c r="P9" s="121">
        <v>892</v>
      </c>
      <c r="Q9" s="121">
        <v>0</v>
      </c>
      <c r="R9" s="121">
        <v>0</v>
      </c>
      <c r="S9" s="122" t="s">
        <v>455</v>
      </c>
      <c r="T9" s="121">
        <v>141</v>
      </c>
      <c r="U9" s="121">
        <v>66562</v>
      </c>
      <c r="V9" s="121">
        <f>+SUM(D9,M9)</f>
        <v>2189764</v>
      </c>
      <c r="W9" s="121">
        <f>+SUM(E9,N9)</f>
        <v>1332094</v>
      </c>
      <c r="X9" s="121">
        <f>+SUM(F9,O9)</f>
        <v>747154</v>
      </c>
      <c r="Y9" s="121">
        <f>+SUM(G9,P9)</f>
        <v>892</v>
      </c>
      <c r="Z9" s="121">
        <f>+SUM(H9,Q9)</f>
        <v>0</v>
      </c>
      <c r="AA9" s="121">
        <f>+SUM(I9,R9)</f>
        <v>438859</v>
      </c>
      <c r="AB9" s="122" t="str">
        <f>IF(+SUM(J9,S9)=0,"-",+SUM(J9,S9))</f>
        <v>-</v>
      </c>
      <c r="AC9" s="121">
        <f>+SUM(K9,T9)</f>
        <v>145189</v>
      </c>
      <c r="AD9" s="121">
        <f>+SUM(L9,U9)</f>
        <v>857670</v>
      </c>
      <c r="AE9" s="121">
        <f>SUM(AF9,+AK9)</f>
        <v>652278</v>
      </c>
      <c r="AF9" s="121">
        <f>SUM(AG9:AJ9)</f>
        <v>652278</v>
      </c>
      <c r="AG9" s="121">
        <v>0</v>
      </c>
      <c r="AH9" s="121">
        <v>652278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1449831</v>
      </c>
      <c r="AN9" s="121">
        <f>SUM(AO9:AR9)</f>
        <v>170033</v>
      </c>
      <c r="AO9" s="121">
        <v>113598</v>
      </c>
      <c r="AP9" s="121">
        <v>56435</v>
      </c>
      <c r="AQ9" s="121">
        <v>0</v>
      </c>
      <c r="AR9" s="121">
        <v>0</v>
      </c>
      <c r="AS9" s="121">
        <f>SUM(AT9:AV9)</f>
        <v>347289</v>
      </c>
      <c r="AT9" s="121">
        <v>58244</v>
      </c>
      <c r="AU9" s="121">
        <v>275317</v>
      </c>
      <c r="AV9" s="121">
        <v>13728</v>
      </c>
      <c r="AW9" s="121">
        <v>0</v>
      </c>
      <c r="AX9" s="121">
        <f>SUM(AY9:BB9)</f>
        <v>932509</v>
      </c>
      <c r="AY9" s="121">
        <v>496106</v>
      </c>
      <c r="AZ9" s="121">
        <v>412798</v>
      </c>
      <c r="BA9" s="121">
        <v>23605</v>
      </c>
      <c r="BB9" s="121">
        <v>0</v>
      </c>
      <c r="BC9" s="121">
        <v>0</v>
      </c>
      <c r="BD9" s="121">
        <v>0</v>
      </c>
      <c r="BE9" s="121">
        <v>18849</v>
      </c>
      <c r="BF9" s="121">
        <f>SUM(AE9,+AM9,+BE9)</f>
        <v>2120958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64896</v>
      </c>
      <c r="BP9" s="121">
        <f>SUM(BQ9:BT9)</f>
        <v>14967</v>
      </c>
      <c r="BQ9" s="121">
        <v>14967</v>
      </c>
      <c r="BR9" s="121">
        <v>0</v>
      </c>
      <c r="BS9" s="121">
        <v>0</v>
      </c>
      <c r="BT9" s="121">
        <v>0</v>
      </c>
      <c r="BU9" s="121">
        <f>SUM(BV9:BX9)</f>
        <v>31298</v>
      </c>
      <c r="BV9" s="121">
        <v>0</v>
      </c>
      <c r="BW9" s="121">
        <v>31298</v>
      </c>
      <c r="BX9" s="121">
        <v>0</v>
      </c>
      <c r="BY9" s="121">
        <v>0</v>
      </c>
      <c r="BZ9" s="121">
        <f>SUM(CA9:CD9)</f>
        <v>18631</v>
      </c>
      <c r="CA9" s="121">
        <v>0</v>
      </c>
      <c r="CB9" s="121">
        <v>18631</v>
      </c>
      <c r="CC9" s="121">
        <v>0</v>
      </c>
      <c r="CD9" s="121">
        <v>0</v>
      </c>
      <c r="CE9" s="121">
        <v>0</v>
      </c>
      <c r="CF9" s="121">
        <v>0</v>
      </c>
      <c r="CG9" s="121">
        <v>3910</v>
      </c>
      <c r="CH9" s="121">
        <f>SUM(BG9,+BO9,+CG9)</f>
        <v>68806</v>
      </c>
      <c r="CI9" s="121">
        <f>SUM(AE9,+BG9)</f>
        <v>652278</v>
      </c>
      <c r="CJ9" s="121">
        <f>SUM(AF9,+BH9)</f>
        <v>652278</v>
      </c>
      <c r="CK9" s="121">
        <f>SUM(AG9,+BI9)</f>
        <v>0</v>
      </c>
      <c r="CL9" s="121">
        <f>SUM(AH9,+BJ9)</f>
        <v>652278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1514727</v>
      </c>
      <c r="CR9" s="121">
        <f>SUM(AN9,+BP9)</f>
        <v>185000</v>
      </c>
      <c r="CS9" s="121">
        <f>SUM(AO9,+BQ9)</f>
        <v>128565</v>
      </c>
      <c r="CT9" s="121">
        <f>SUM(AP9,+BR9)</f>
        <v>56435</v>
      </c>
      <c r="CU9" s="121">
        <f>SUM(AQ9,+BS9)</f>
        <v>0</v>
      </c>
      <c r="CV9" s="121">
        <f>SUM(AR9,+BT9)</f>
        <v>0</v>
      </c>
      <c r="CW9" s="121">
        <f>SUM(AS9,+BU9)</f>
        <v>378587</v>
      </c>
      <c r="CX9" s="121">
        <f>SUM(AT9,+BV9)</f>
        <v>58244</v>
      </c>
      <c r="CY9" s="121">
        <f>SUM(AU9,+BW9)</f>
        <v>306615</v>
      </c>
      <c r="CZ9" s="121">
        <f>SUM(AV9,+BX9)</f>
        <v>13728</v>
      </c>
      <c r="DA9" s="121">
        <f>SUM(AW9,+BY9)</f>
        <v>0</v>
      </c>
      <c r="DB9" s="121">
        <f>SUM(AX9,+BZ9)</f>
        <v>951140</v>
      </c>
      <c r="DC9" s="121">
        <f>SUM(AY9,+CA9)</f>
        <v>496106</v>
      </c>
      <c r="DD9" s="121">
        <f>SUM(AZ9,+CB9)</f>
        <v>431429</v>
      </c>
      <c r="DE9" s="121">
        <f>SUM(BA9,+CC9)</f>
        <v>23605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22759</v>
      </c>
      <c r="DJ9" s="121">
        <f>SUM(BF9,+CH9)</f>
        <v>2189764</v>
      </c>
    </row>
    <row r="10" spans="1:114" s="136" customFormat="1" ht="13.5" customHeight="1" x14ac:dyDescent="0.15">
      <c r="A10" s="119" t="s">
        <v>10</v>
      </c>
      <c r="B10" s="120" t="s">
        <v>333</v>
      </c>
      <c r="C10" s="119" t="s">
        <v>334</v>
      </c>
      <c r="D10" s="121">
        <f>SUM(E10,+L10)</f>
        <v>1829338</v>
      </c>
      <c r="E10" s="121">
        <f>SUM(F10:I10,K10)</f>
        <v>635667</v>
      </c>
      <c r="F10" s="121">
        <v>4715</v>
      </c>
      <c r="G10" s="121">
        <v>0</v>
      </c>
      <c r="H10" s="121">
        <v>0</v>
      </c>
      <c r="I10" s="121">
        <v>629663</v>
      </c>
      <c r="J10" s="122" t="s">
        <v>455</v>
      </c>
      <c r="K10" s="121">
        <v>1289</v>
      </c>
      <c r="L10" s="121">
        <v>1193671</v>
      </c>
      <c r="M10" s="121">
        <f>SUM(N10,+U10)</f>
        <v>271412</v>
      </c>
      <c r="N10" s="121">
        <f>SUM(O10:R10,T10)</f>
        <v>39322</v>
      </c>
      <c r="O10" s="121">
        <v>4049</v>
      </c>
      <c r="P10" s="121">
        <v>4497</v>
      </c>
      <c r="Q10" s="121">
        <v>0</v>
      </c>
      <c r="R10" s="121">
        <v>30696</v>
      </c>
      <c r="S10" s="122" t="s">
        <v>455</v>
      </c>
      <c r="T10" s="121">
        <v>80</v>
      </c>
      <c r="U10" s="121">
        <v>232090</v>
      </c>
      <c r="V10" s="121">
        <f>+SUM(D10,M10)</f>
        <v>2100750</v>
      </c>
      <c r="W10" s="121">
        <f>+SUM(E10,N10)</f>
        <v>674989</v>
      </c>
      <c r="X10" s="121">
        <f>+SUM(F10,O10)</f>
        <v>8764</v>
      </c>
      <c r="Y10" s="121">
        <f>+SUM(G10,P10)</f>
        <v>4497</v>
      </c>
      <c r="Z10" s="121">
        <f>+SUM(H10,Q10)</f>
        <v>0</v>
      </c>
      <c r="AA10" s="121">
        <f>+SUM(I10,R10)</f>
        <v>660359</v>
      </c>
      <c r="AB10" s="122" t="str">
        <f>IF(+SUM(J10,S10)=0,"-",+SUM(J10,S10))</f>
        <v>-</v>
      </c>
      <c r="AC10" s="121">
        <f>+SUM(K10,T10)</f>
        <v>1369</v>
      </c>
      <c r="AD10" s="121">
        <f>+SUM(L10,U10)</f>
        <v>1425761</v>
      </c>
      <c r="AE10" s="121">
        <f>SUM(AF10,+AK10)</f>
        <v>74110</v>
      </c>
      <c r="AF10" s="121">
        <f>SUM(AG10:AJ10)</f>
        <v>74110</v>
      </c>
      <c r="AG10" s="121">
        <v>0</v>
      </c>
      <c r="AH10" s="121">
        <v>53862</v>
      </c>
      <c r="AI10" s="121">
        <v>6342</v>
      </c>
      <c r="AJ10" s="121">
        <v>13906</v>
      </c>
      <c r="AK10" s="121">
        <v>0</v>
      </c>
      <c r="AL10" s="121">
        <v>0</v>
      </c>
      <c r="AM10" s="121">
        <f>SUM(AN10,AS10,AW10,AX10,BD10)</f>
        <v>1673289</v>
      </c>
      <c r="AN10" s="121">
        <f>SUM(AO10:AR10)</f>
        <v>150797</v>
      </c>
      <c r="AO10" s="121">
        <v>59358</v>
      </c>
      <c r="AP10" s="121">
        <v>23957</v>
      </c>
      <c r="AQ10" s="121">
        <v>44549</v>
      </c>
      <c r="AR10" s="121">
        <v>22933</v>
      </c>
      <c r="AS10" s="121">
        <f>SUM(AT10:AV10)</f>
        <v>184328</v>
      </c>
      <c r="AT10" s="121">
        <v>3404</v>
      </c>
      <c r="AU10" s="121">
        <v>162341</v>
      </c>
      <c r="AV10" s="121">
        <v>18583</v>
      </c>
      <c r="AW10" s="121">
        <v>0</v>
      </c>
      <c r="AX10" s="121">
        <f>SUM(AY10:BB10)</f>
        <v>1338164</v>
      </c>
      <c r="AY10" s="121">
        <v>723602</v>
      </c>
      <c r="AZ10" s="121">
        <v>512625</v>
      </c>
      <c r="BA10" s="121">
        <v>14284</v>
      </c>
      <c r="BB10" s="121">
        <v>87653</v>
      </c>
      <c r="BC10" s="121">
        <v>0</v>
      </c>
      <c r="BD10" s="121">
        <v>0</v>
      </c>
      <c r="BE10" s="121">
        <v>81939</v>
      </c>
      <c r="BF10" s="121">
        <f>SUM(AE10,+AM10,+BE10)</f>
        <v>1829338</v>
      </c>
      <c r="BG10" s="121">
        <f>SUM(BH10,+BM10)</f>
        <v>22935</v>
      </c>
      <c r="BH10" s="121">
        <f>SUM(BI10:BL10)</f>
        <v>22935</v>
      </c>
      <c r="BI10" s="121">
        <v>0</v>
      </c>
      <c r="BJ10" s="121">
        <v>22935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238511</v>
      </c>
      <c r="BP10" s="121">
        <f>SUM(BQ10:BT10)</f>
        <v>76204</v>
      </c>
      <c r="BQ10" s="121">
        <v>50631</v>
      </c>
      <c r="BR10" s="121">
        <v>0</v>
      </c>
      <c r="BS10" s="121">
        <v>25573</v>
      </c>
      <c r="BT10" s="121">
        <v>0</v>
      </c>
      <c r="BU10" s="121">
        <f>SUM(BV10:BX10)</f>
        <v>22562</v>
      </c>
      <c r="BV10" s="121">
        <v>2444</v>
      </c>
      <c r="BW10" s="121">
        <v>20118</v>
      </c>
      <c r="BX10" s="121">
        <v>0</v>
      </c>
      <c r="BY10" s="121">
        <v>0</v>
      </c>
      <c r="BZ10" s="121">
        <f>SUM(CA10:CD10)</f>
        <v>139745</v>
      </c>
      <c r="CA10" s="121">
        <v>91762</v>
      </c>
      <c r="CB10" s="121">
        <v>47983</v>
      </c>
      <c r="CC10" s="121">
        <v>0</v>
      </c>
      <c r="CD10" s="121">
        <v>0</v>
      </c>
      <c r="CE10" s="121">
        <v>0</v>
      </c>
      <c r="CF10" s="121">
        <v>0</v>
      </c>
      <c r="CG10" s="121">
        <v>9966</v>
      </c>
      <c r="CH10" s="121">
        <f>SUM(BG10,+BO10,+CG10)</f>
        <v>271412</v>
      </c>
      <c r="CI10" s="121">
        <f>SUM(AE10,+BG10)</f>
        <v>97045</v>
      </c>
      <c r="CJ10" s="121">
        <f>SUM(AF10,+BH10)</f>
        <v>97045</v>
      </c>
      <c r="CK10" s="121">
        <f>SUM(AG10,+BI10)</f>
        <v>0</v>
      </c>
      <c r="CL10" s="121">
        <f>SUM(AH10,+BJ10)</f>
        <v>76797</v>
      </c>
      <c r="CM10" s="121">
        <f>SUM(AI10,+BK10)</f>
        <v>6342</v>
      </c>
      <c r="CN10" s="121">
        <f>SUM(AJ10,+BL10)</f>
        <v>13906</v>
      </c>
      <c r="CO10" s="121">
        <f>SUM(AK10,+BM10)</f>
        <v>0</v>
      </c>
      <c r="CP10" s="121">
        <f>SUM(AL10,+BN10)</f>
        <v>0</v>
      </c>
      <c r="CQ10" s="121">
        <f>SUM(AM10,+BO10)</f>
        <v>1911800</v>
      </c>
      <c r="CR10" s="121">
        <f>SUM(AN10,+BP10)</f>
        <v>227001</v>
      </c>
      <c r="CS10" s="121">
        <f>SUM(AO10,+BQ10)</f>
        <v>109989</v>
      </c>
      <c r="CT10" s="121">
        <f>SUM(AP10,+BR10)</f>
        <v>23957</v>
      </c>
      <c r="CU10" s="121">
        <f>SUM(AQ10,+BS10)</f>
        <v>70122</v>
      </c>
      <c r="CV10" s="121">
        <f>SUM(AR10,+BT10)</f>
        <v>22933</v>
      </c>
      <c r="CW10" s="121">
        <f>SUM(AS10,+BU10)</f>
        <v>206890</v>
      </c>
      <c r="CX10" s="121">
        <f>SUM(AT10,+BV10)</f>
        <v>5848</v>
      </c>
      <c r="CY10" s="121">
        <f>SUM(AU10,+BW10)</f>
        <v>182459</v>
      </c>
      <c r="CZ10" s="121">
        <f>SUM(AV10,+BX10)</f>
        <v>18583</v>
      </c>
      <c r="DA10" s="121">
        <f>SUM(AW10,+BY10)</f>
        <v>0</v>
      </c>
      <c r="DB10" s="121">
        <f>SUM(AX10,+BZ10)</f>
        <v>1477909</v>
      </c>
      <c r="DC10" s="121">
        <f>SUM(AY10,+CA10)</f>
        <v>815364</v>
      </c>
      <c r="DD10" s="121">
        <f>SUM(AZ10,+CB10)</f>
        <v>560608</v>
      </c>
      <c r="DE10" s="121">
        <f>SUM(BA10,+CC10)</f>
        <v>14284</v>
      </c>
      <c r="DF10" s="121">
        <f>SUM(BB10,+CD10)</f>
        <v>87653</v>
      </c>
      <c r="DG10" s="121">
        <f>SUM(BC10,+CE10)</f>
        <v>0</v>
      </c>
      <c r="DH10" s="121">
        <f>SUM(BD10,+CF10)</f>
        <v>0</v>
      </c>
      <c r="DI10" s="121">
        <f>SUM(BE10,+CG10)</f>
        <v>91905</v>
      </c>
      <c r="DJ10" s="121">
        <f>SUM(BF10,+CH10)</f>
        <v>2100750</v>
      </c>
    </row>
    <row r="11" spans="1:114" s="136" customFormat="1" ht="13.5" customHeight="1" x14ac:dyDescent="0.15">
      <c r="A11" s="119" t="s">
        <v>10</v>
      </c>
      <c r="B11" s="120" t="s">
        <v>335</v>
      </c>
      <c r="C11" s="119" t="s">
        <v>336</v>
      </c>
      <c r="D11" s="121">
        <f>SUM(E11,+L11)</f>
        <v>1409216</v>
      </c>
      <c r="E11" s="121">
        <f>SUM(F11:I11,K11)</f>
        <v>112756</v>
      </c>
      <c r="F11" s="121">
        <v>0</v>
      </c>
      <c r="G11" s="121">
        <v>0</v>
      </c>
      <c r="H11" s="121">
        <v>0</v>
      </c>
      <c r="I11" s="121">
        <v>91083</v>
      </c>
      <c r="J11" s="122" t="s">
        <v>455</v>
      </c>
      <c r="K11" s="121">
        <v>21673</v>
      </c>
      <c r="L11" s="121">
        <v>1296460</v>
      </c>
      <c r="M11" s="121">
        <f>SUM(N11,+U11)</f>
        <v>183385</v>
      </c>
      <c r="N11" s="121">
        <f>SUM(O11:R11,T11)</f>
        <v>100</v>
      </c>
      <c r="O11" s="121">
        <v>0</v>
      </c>
      <c r="P11" s="121">
        <v>0</v>
      </c>
      <c r="Q11" s="121">
        <v>0</v>
      </c>
      <c r="R11" s="121">
        <v>0</v>
      </c>
      <c r="S11" s="122" t="s">
        <v>455</v>
      </c>
      <c r="T11" s="121">
        <v>100</v>
      </c>
      <c r="U11" s="121">
        <v>183285</v>
      </c>
      <c r="V11" s="121">
        <f>+SUM(D11,M11)</f>
        <v>1592601</v>
      </c>
      <c r="W11" s="121">
        <f>+SUM(E11,N11)</f>
        <v>112856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91083</v>
      </c>
      <c r="AB11" s="122" t="str">
        <f>IF(+SUM(J11,S11)=0,"-",+SUM(J11,S11))</f>
        <v>-</v>
      </c>
      <c r="AC11" s="121">
        <f>+SUM(K11,T11)</f>
        <v>21773</v>
      </c>
      <c r="AD11" s="121">
        <f>+SUM(L11,U11)</f>
        <v>1479745</v>
      </c>
      <c r="AE11" s="121">
        <f>SUM(AF11,+AK11)</f>
        <v>17380</v>
      </c>
      <c r="AF11" s="121">
        <f>SUM(AG11:AJ11)</f>
        <v>17380</v>
      </c>
      <c r="AG11" s="121">
        <v>0</v>
      </c>
      <c r="AH11" s="121">
        <v>0</v>
      </c>
      <c r="AI11" s="121">
        <v>17380</v>
      </c>
      <c r="AJ11" s="121">
        <v>0</v>
      </c>
      <c r="AK11" s="121">
        <v>0</v>
      </c>
      <c r="AL11" s="121">
        <v>0</v>
      </c>
      <c r="AM11" s="121">
        <f>SUM(AN11,AS11,AW11,AX11,BD11)</f>
        <v>965748</v>
      </c>
      <c r="AN11" s="121">
        <f>SUM(AO11:AR11)</f>
        <v>83681</v>
      </c>
      <c r="AO11" s="121">
        <v>83681</v>
      </c>
      <c r="AP11" s="121">
        <v>0</v>
      </c>
      <c r="AQ11" s="121">
        <v>0</v>
      </c>
      <c r="AR11" s="121">
        <v>0</v>
      </c>
      <c r="AS11" s="121">
        <f>SUM(AT11:AV11)</f>
        <v>141693</v>
      </c>
      <c r="AT11" s="121">
        <v>0</v>
      </c>
      <c r="AU11" s="121">
        <v>141693</v>
      </c>
      <c r="AV11" s="121">
        <v>0</v>
      </c>
      <c r="AW11" s="121">
        <v>0</v>
      </c>
      <c r="AX11" s="121">
        <f>SUM(AY11:BB11)</f>
        <v>740374</v>
      </c>
      <c r="AY11" s="121">
        <v>424760</v>
      </c>
      <c r="AZ11" s="121">
        <v>148713</v>
      </c>
      <c r="BA11" s="121">
        <v>158489</v>
      </c>
      <c r="BB11" s="121">
        <v>8412</v>
      </c>
      <c r="BC11" s="121">
        <v>406480</v>
      </c>
      <c r="BD11" s="121">
        <v>0</v>
      </c>
      <c r="BE11" s="121">
        <v>19608</v>
      </c>
      <c r="BF11" s="121">
        <f>SUM(AE11,+AM11,+BE11)</f>
        <v>1002736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50651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50651</v>
      </c>
      <c r="CA11" s="121">
        <v>0</v>
      </c>
      <c r="CB11" s="121">
        <v>50401</v>
      </c>
      <c r="CC11" s="121">
        <v>0</v>
      </c>
      <c r="CD11" s="121">
        <v>250</v>
      </c>
      <c r="CE11" s="121">
        <v>129850</v>
      </c>
      <c r="CF11" s="121">
        <v>0</v>
      </c>
      <c r="CG11" s="121">
        <v>2884</v>
      </c>
      <c r="CH11" s="121">
        <f>SUM(BG11,+BO11,+CG11)</f>
        <v>53535</v>
      </c>
      <c r="CI11" s="121">
        <f>SUM(AE11,+BG11)</f>
        <v>17380</v>
      </c>
      <c r="CJ11" s="121">
        <f>SUM(AF11,+BH11)</f>
        <v>17380</v>
      </c>
      <c r="CK11" s="121">
        <f>SUM(AG11,+BI11)</f>
        <v>0</v>
      </c>
      <c r="CL11" s="121">
        <f>SUM(AH11,+BJ11)</f>
        <v>0</v>
      </c>
      <c r="CM11" s="121">
        <f>SUM(AI11,+BK11)</f>
        <v>17380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1016399</v>
      </c>
      <c r="CR11" s="121">
        <f>SUM(AN11,+BP11)</f>
        <v>83681</v>
      </c>
      <c r="CS11" s="121">
        <f>SUM(AO11,+BQ11)</f>
        <v>83681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141693</v>
      </c>
      <c r="CX11" s="121">
        <f>SUM(AT11,+BV11)</f>
        <v>0</v>
      </c>
      <c r="CY11" s="121">
        <f>SUM(AU11,+BW11)</f>
        <v>141693</v>
      </c>
      <c r="CZ11" s="121">
        <f>SUM(AV11,+BX11)</f>
        <v>0</v>
      </c>
      <c r="DA11" s="121">
        <f>SUM(AW11,+BY11)</f>
        <v>0</v>
      </c>
      <c r="DB11" s="121">
        <f>SUM(AX11,+BZ11)</f>
        <v>791025</v>
      </c>
      <c r="DC11" s="121">
        <f>SUM(AY11,+CA11)</f>
        <v>424760</v>
      </c>
      <c r="DD11" s="121">
        <f>SUM(AZ11,+CB11)</f>
        <v>199114</v>
      </c>
      <c r="DE11" s="121">
        <f>SUM(BA11,+CC11)</f>
        <v>158489</v>
      </c>
      <c r="DF11" s="121">
        <f>SUM(BB11,+CD11)</f>
        <v>8662</v>
      </c>
      <c r="DG11" s="121">
        <f>SUM(BC11,+CE11)</f>
        <v>536330</v>
      </c>
      <c r="DH11" s="121">
        <f>SUM(BD11,+CF11)</f>
        <v>0</v>
      </c>
      <c r="DI11" s="121">
        <f>SUM(BE11,+CG11)</f>
        <v>22492</v>
      </c>
      <c r="DJ11" s="121">
        <f>SUM(BF11,+CH11)</f>
        <v>1056271</v>
      </c>
    </row>
    <row r="12" spans="1:114" s="136" customFormat="1" ht="13.5" customHeight="1" x14ac:dyDescent="0.15">
      <c r="A12" s="119" t="s">
        <v>10</v>
      </c>
      <c r="B12" s="120" t="s">
        <v>339</v>
      </c>
      <c r="C12" s="119" t="s">
        <v>340</v>
      </c>
      <c r="D12" s="121">
        <f>SUM(E12,+L12)</f>
        <v>527115</v>
      </c>
      <c r="E12" s="121">
        <f>SUM(F12:I12,K12)</f>
        <v>80097</v>
      </c>
      <c r="F12" s="121">
        <v>0</v>
      </c>
      <c r="G12" s="121">
        <v>0</v>
      </c>
      <c r="H12" s="121">
        <v>0</v>
      </c>
      <c r="I12" s="121">
        <v>2009</v>
      </c>
      <c r="J12" s="122" t="s">
        <v>455</v>
      </c>
      <c r="K12" s="121">
        <v>78088</v>
      </c>
      <c r="L12" s="121">
        <v>447018</v>
      </c>
      <c r="M12" s="121">
        <f>SUM(N12,+U12)</f>
        <v>216965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455</v>
      </c>
      <c r="T12" s="121">
        <v>0</v>
      </c>
      <c r="U12" s="121">
        <v>216965</v>
      </c>
      <c r="V12" s="121">
        <f>+SUM(D12,M12)</f>
        <v>744080</v>
      </c>
      <c r="W12" s="121">
        <f>+SUM(E12,N12)</f>
        <v>80097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2009</v>
      </c>
      <c r="AB12" s="122" t="str">
        <f>IF(+SUM(J12,S12)=0,"-",+SUM(J12,S12))</f>
        <v>-</v>
      </c>
      <c r="AC12" s="121">
        <f>+SUM(K12,T12)</f>
        <v>78088</v>
      </c>
      <c r="AD12" s="121">
        <f>+SUM(L12,U12)</f>
        <v>663983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140878</v>
      </c>
      <c r="AM12" s="121">
        <f>SUM(AN12,AS12,AW12,AX12,BD12)</f>
        <v>277293</v>
      </c>
      <c r="AN12" s="121">
        <f>SUM(AO12:AR12)</f>
        <v>68947</v>
      </c>
      <c r="AO12" s="121">
        <v>68947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208346</v>
      </c>
      <c r="AY12" s="121">
        <v>207035</v>
      </c>
      <c r="AZ12" s="121">
        <v>0</v>
      </c>
      <c r="BA12" s="121">
        <v>0</v>
      </c>
      <c r="BB12" s="121">
        <v>1311</v>
      </c>
      <c r="BC12" s="121">
        <v>47395</v>
      </c>
      <c r="BD12" s="121">
        <v>0</v>
      </c>
      <c r="BE12" s="121">
        <v>61549</v>
      </c>
      <c r="BF12" s="121">
        <f>SUM(AE12,+AM12,+BE12)</f>
        <v>338842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216965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140878</v>
      </c>
      <c r="CQ12" s="121">
        <f>SUM(AM12,+BO12)</f>
        <v>277293</v>
      </c>
      <c r="CR12" s="121">
        <f>SUM(AN12,+BP12)</f>
        <v>68947</v>
      </c>
      <c r="CS12" s="121">
        <f>SUM(AO12,+BQ12)</f>
        <v>68947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208346</v>
      </c>
      <c r="DC12" s="121">
        <f>SUM(AY12,+CA12)</f>
        <v>207035</v>
      </c>
      <c r="DD12" s="121">
        <f>SUM(AZ12,+CB12)</f>
        <v>0</v>
      </c>
      <c r="DE12" s="121">
        <f>SUM(BA12,+CC12)</f>
        <v>0</v>
      </c>
      <c r="DF12" s="121">
        <f>SUM(BB12,+CD12)</f>
        <v>1311</v>
      </c>
      <c r="DG12" s="121">
        <f>SUM(BC12,+CE12)</f>
        <v>264360</v>
      </c>
      <c r="DH12" s="121">
        <f>SUM(BD12,+CF12)</f>
        <v>0</v>
      </c>
      <c r="DI12" s="121">
        <f>SUM(BE12,+CG12)</f>
        <v>61549</v>
      </c>
      <c r="DJ12" s="121">
        <f>SUM(BF12,+CH12)</f>
        <v>338842</v>
      </c>
    </row>
    <row r="13" spans="1:114" s="136" customFormat="1" ht="13.5" customHeight="1" x14ac:dyDescent="0.15">
      <c r="A13" s="119" t="s">
        <v>10</v>
      </c>
      <c r="B13" s="120" t="s">
        <v>345</v>
      </c>
      <c r="C13" s="119" t="s">
        <v>346</v>
      </c>
      <c r="D13" s="121">
        <f>SUM(E13,+L13)</f>
        <v>471645</v>
      </c>
      <c r="E13" s="121">
        <f>SUM(F13:I13,K13)</f>
        <v>10354</v>
      </c>
      <c r="F13" s="121">
        <v>0</v>
      </c>
      <c r="G13" s="121">
        <v>0</v>
      </c>
      <c r="H13" s="121">
        <v>0</v>
      </c>
      <c r="I13" s="121">
        <v>0</v>
      </c>
      <c r="J13" s="122" t="s">
        <v>455</v>
      </c>
      <c r="K13" s="121">
        <v>10354</v>
      </c>
      <c r="L13" s="121">
        <v>461291</v>
      </c>
      <c r="M13" s="121">
        <f>SUM(N13,+U13)</f>
        <v>47479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455</v>
      </c>
      <c r="T13" s="121">
        <v>0</v>
      </c>
      <c r="U13" s="121">
        <v>47479</v>
      </c>
      <c r="V13" s="121">
        <f>+SUM(D13,M13)</f>
        <v>519124</v>
      </c>
      <c r="W13" s="121">
        <f>+SUM(E13,N13)</f>
        <v>10354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10354</v>
      </c>
      <c r="AD13" s="121">
        <f>+SUM(L13,U13)</f>
        <v>508770</v>
      </c>
      <c r="AE13" s="121">
        <f>SUM(AF13,+AK13)</f>
        <v>658</v>
      </c>
      <c r="AF13" s="121">
        <f>SUM(AG13:AJ13)</f>
        <v>658</v>
      </c>
      <c r="AG13" s="121">
        <v>0</v>
      </c>
      <c r="AH13" s="121">
        <v>658</v>
      </c>
      <c r="AI13" s="121">
        <v>0</v>
      </c>
      <c r="AJ13" s="121">
        <v>0</v>
      </c>
      <c r="AK13" s="121">
        <v>0</v>
      </c>
      <c r="AL13" s="121">
        <v>23319</v>
      </c>
      <c r="AM13" s="121">
        <f>SUM(AN13,AS13,AW13,AX13,BD13)</f>
        <v>151210</v>
      </c>
      <c r="AN13" s="121">
        <f>SUM(AO13:AR13)</f>
        <v>26015</v>
      </c>
      <c r="AO13" s="121">
        <v>18549</v>
      </c>
      <c r="AP13" s="121">
        <v>7466</v>
      </c>
      <c r="AQ13" s="121">
        <v>0</v>
      </c>
      <c r="AR13" s="121">
        <v>0</v>
      </c>
      <c r="AS13" s="121">
        <f>SUM(AT13:AV13)</f>
        <v>1839</v>
      </c>
      <c r="AT13" s="121">
        <v>1633</v>
      </c>
      <c r="AU13" s="121">
        <v>206</v>
      </c>
      <c r="AV13" s="121">
        <v>0</v>
      </c>
      <c r="AW13" s="121">
        <v>0</v>
      </c>
      <c r="AX13" s="121">
        <f>SUM(AY13:BB13)</f>
        <v>123356</v>
      </c>
      <c r="AY13" s="121">
        <v>122440</v>
      </c>
      <c r="AZ13" s="121">
        <v>916</v>
      </c>
      <c r="BA13" s="121">
        <v>0</v>
      </c>
      <c r="BB13" s="121">
        <v>0</v>
      </c>
      <c r="BC13" s="121">
        <v>296458</v>
      </c>
      <c r="BD13" s="121">
        <v>0</v>
      </c>
      <c r="BE13" s="121">
        <v>0</v>
      </c>
      <c r="BF13" s="121">
        <f>SUM(AE13,+AM13,+BE13)</f>
        <v>151868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3710</v>
      </c>
      <c r="BP13" s="121">
        <f>SUM(BQ13:BT13)</f>
        <v>3710</v>
      </c>
      <c r="BQ13" s="121">
        <v>3710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43769</v>
      </c>
      <c r="CF13" s="121">
        <v>0</v>
      </c>
      <c r="CG13" s="121">
        <v>0</v>
      </c>
      <c r="CH13" s="121">
        <f>SUM(BG13,+BO13,+CG13)</f>
        <v>3710</v>
      </c>
      <c r="CI13" s="121">
        <f>SUM(AE13,+BG13)</f>
        <v>658</v>
      </c>
      <c r="CJ13" s="121">
        <f>SUM(AF13,+BH13)</f>
        <v>658</v>
      </c>
      <c r="CK13" s="121">
        <f>SUM(AG13,+BI13)</f>
        <v>0</v>
      </c>
      <c r="CL13" s="121">
        <f>SUM(AH13,+BJ13)</f>
        <v>658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23319</v>
      </c>
      <c r="CQ13" s="121">
        <f>SUM(AM13,+BO13)</f>
        <v>154920</v>
      </c>
      <c r="CR13" s="121">
        <f>SUM(AN13,+BP13)</f>
        <v>29725</v>
      </c>
      <c r="CS13" s="121">
        <f>SUM(AO13,+BQ13)</f>
        <v>22259</v>
      </c>
      <c r="CT13" s="121">
        <f>SUM(AP13,+BR13)</f>
        <v>7466</v>
      </c>
      <c r="CU13" s="121">
        <f>SUM(AQ13,+BS13)</f>
        <v>0</v>
      </c>
      <c r="CV13" s="121">
        <f>SUM(AR13,+BT13)</f>
        <v>0</v>
      </c>
      <c r="CW13" s="121">
        <f>SUM(AS13,+BU13)</f>
        <v>1839</v>
      </c>
      <c r="CX13" s="121">
        <f>SUM(AT13,+BV13)</f>
        <v>1633</v>
      </c>
      <c r="CY13" s="121">
        <f>SUM(AU13,+BW13)</f>
        <v>206</v>
      </c>
      <c r="CZ13" s="121">
        <f>SUM(AV13,+BX13)</f>
        <v>0</v>
      </c>
      <c r="DA13" s="121">
        <f>SUM(AW13,+BY13)</f>
        <v>0</v>
      </c>
      <c r="DB13" s="121">
        <f>SUM(AX13,+BZ13)</f>
        <v>123356</v>
      </c>
      <c r="DC13" s="121">
        <f>SUM(AY13,+CA13)</f>
        <v>122440</v>
      </c>
      <c r="DD13" s="121">
        <f>SUM(AZ13,+CB13)</f>
        <v>916</v>
      </c>
      <c r="DE13" s="121">
        <f>SUM(BA13,+CC13)</f>
        <v>0</v>
      </c>
      <c r="DF13" s="121">
        <f>SUM(BB13,+CD13)</f>
        <v>0</v>
      </c>
      <c r="DG13" s="121">
        <f>SUM(BC13,+CE13)</f>
        <v>340227</v>
      </c>
      <c r="DH13" s="121">
        <f>SUM(BD13,+CF13)</f>
        <v>0</v>
      </c>
      <c r="DI13" s="121">
        <f>SUM(BE13,+CG13)</f>
        <v>0</v>
      </c>
      <c r="DJ13" s="121">
        <f>SUM(BF13,+CH13)</f>
        <v>155578</v>
      </c>
    </row>
    <row r="14" spans="1:114" s="136" customFormat="1" ht="13.5" customHeight="1" x14ac:dyDescent="0.15">
      <c r="A14" s="119" t="s">
        <v>10</v>
      </c>
      <c r="B14" s="120" t="s">
        <v>349</v>
      </c>
      <c r="C14" s="119" t="s">
        <v>350</v>
      </c>
      <c r="D14" s="121">
        <f>SUM(E14,+L14)</f>
        <v>1056022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455</v>
      </c>
      <c r="K14" s="121">
        <v>0</v>
      </c>
      <c r="L14" s="121">
        <v>1056022</v>
      </c>
      <c r="M14" s="121">
        <f>SUM(N14,+U14)</f>
        <v>61313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455</v>
      </c>
      <c r="T14" s="121">
        <v>0</v>
      </c>
      <c r="U14" s="121">
        <v>61313</v>
      </c>
      <c r="V14" s="121">
        <f>+SUM(D14,M14)</f>
        <v>1117335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1117335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363201</v>
      </c>
      <c r="AN14" s="121">
        <f>SUM(AO14:AR14)</f>
        <v>57581</v>
      </c>
      <c r="AO14" s="121">
        <v>35681</v>
      </c>
      <c r="AP14" s="121">
        <v>21900</v>
      </c>
      <c r="AQ14" s="121">
        <v>0</v>
      </c>
      <c r="AR14" s="121">
        <v>0</v>
      </c>
      <c r="AS14" s="121">
        <f>SUM(AT14:AV14)</f>
        <v>1449</v>
      </c>
      <c r="AT14" s="121">
        <v>1449</v>
      </c>
      <c r="AU14" s="121">
        <v>0</v>
      </c>
      <c r="AV14" s="121">
        <v>0</v>
      </c>
      <c r="AW14" s="121">
        <v>0</v>
      </c>
      <c r="AX14" s="121">
        <f>SUM(AY14:BB14)</f>
        <v>303181</v>
      </c>
      <c r="AY14" s="121">
        <v>249434</v>
      </c>
      <c r="AZ14" s="121">
        <v>0</v>
      </c>
      <c r="BA14" s="121">
        <v>0</v>
      </c>
      <c r="BB14" s="121">
        <v>53747</v>
      </c>
      <c r="BC14" s="121">
        <v>692821</v>
      </c>
      <c r="BD14" s="121">
        <v>990</v>
      </c>
      <c r="BE14" s="121">
        <v>0</v>
      </c>
      <c r="BF14" s="121">
        <f>SUM(AE14,+AM14,+BE14)</f>
        <v>363201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61313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363201</v>
      </c>
      <c r="CR14" s="121">
        <f>SUM(AN14,+BP14)</f>
        <v>57581</v>
      </c>
      <c r="CS14" s="121">
        <f>SUM(AO14,+BQ14)</f>
        <v>35681</v>
      </c>
      <c r="CT14" s="121">
        <f>SUM(AP14,+BR14)</f>
        <v>21900</v>
      </c>
      <c r="CU14" s="121">
        <f>SUM(AQ14,+BS14)</f>
        <v>0</v>
      </c>
      <c r="CV14" s="121">
        <f>SUM(AR14,+BT14)</f>
        <v>0</v>
      </c>
      <c r="CW14" s="121">
        <f>SUM(AS14,+BU14)</f>
        <v>1449</v>
      </c>
      <c r="CX14" s="121">
        <f>SUM(AT14,+BV14)</f>
        <v>1449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303181</v>
      </c>
      <c r="DC14" s="121">
        <f>SUM(AY14,+CA14)</f>
        <v>249434</v>
      </c>
      <c r="DD14" s="121">
        <f>SUM(AZ14,+CB14)</f>
        <v>0</v>
      </c>
      <c r="DE14" s="121">
        <f>SUM(BA14,+CC14)</f>
        <v>0</v>
      </c>
      <c r="DF14" s="121">
        <f>SUM(BB14,+CD14)</f>
        <v>53747</v>
      </c>
      <c r="DG14" s="121">
        <f>SUM(BC14,+CE14)</f>
        <v>754134</v>
      </c>
      <c r="DH14" s="121">
        <f>SUM(BD14,+CF14)</f>
        <v>990</v>
      </c>
      <c r="DI14" s="121">
        <f>SUM(BE14,+CG14)</f>
        <v>0</v>
      </c>
      <c r="DJ14" s="121">
        <f>SUM(BF14,+CH14)</f>
        <v>363201</v>
      </c>
    </row>
    <row r="15" spans="1:114" s="136" customFormat="1" ht="13.5" customHeight="1" x14ac:dyDescent="0.15">
      <c r="A15" s="119" t="s">
        <v>10</v>
      </c>
      <c r="B15" s="120" t="s">
        <v>355</v>
      </c>
      <c r="C15" s="119" t="s">
        <v>356</v>
      </c>
      <c r="D15" s="121">
        <f>SUM(E15,+L15)</f>
        <v>533560</v>
      </c>
      <c r="E15" s="121">
        <f>SUM(F15:I15,K15)</f>
        <v>30977</v>
      </c>
      <c r="F15" s="121">
        <v>0</v>
      </c>
      <c r="G15" s="121">
        <v>0</v>
      </c>
      <c r="H15" s="121">
        <v>0</v>
      </c>
      <c r="I15" s="121">
        <v>0</v>
      </c>
      <c r="J15" s="122" t="s">
        <v>455</v>
      </c>
      <c r="K15" s="121">
        <v>30977</v>
      </c>
      <c r="L15" s="121">
        <v>502583</v>
      </c>
      <c r="M15" s="121">
        <f>SUM(N15,+U15)</f>
        <v>74911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455</v>
      </c>
      <c r="T15" s="121">
        <v>0</v>
      </c>
      <c r="U15" s="121">
        <v>74911</v>
      </c>
      <c r="V15" s="121">
        <f>+SUM(D15,M15)</f>
        <v>608471</v>
      </c>
      <c r="W15" s="121">
        <f>+SUM(E15,N15)</f>
        <v>30977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30977</v>
      </c>
      <c r="AD15" s="121">
        <f>+SUM(L15,U15)</f>
        <v>577494</v>
      </c>
      <c r="AE15" s="121">
        <f>SUM(AF15,+AK15)</f>
        <v>2335</v>
      </c>
      <c r="AF15" s="121">
        <f>SUM(AG15:AJ15)</f>
        <v>2335</v>
      </c>
      <c r="AG15" s="121">
        <v>0</v>
      </c>
      <c r="AH15" s="121">
        <v>2035</v>
      </c>
      <c r="AI15" s="121">
        <v>0</v>
      </c>
      <c r="AJ15" s="121">
        <v>300</v>
      </c>
      <c r="AK15" s="121">
        <v>0</v>
      </c>
      <c r="AL15" s="121">
        <v>0</v>
      </c>
      <c r="AM15" s="121">
        <f>SUM(AN15,AS15,AW15,AX15,BD15)</f>
        <v>187905</v>
      </c>
      <c r="AN15" s="121">
        <f>SUM(AO15:AR15)</f>
        <v>43122</v>
      </c>
      <c r="AO15" s="121">
        <v>19711</v>
      </c>
      <c r="AP15" s="121">
        <v>16132</v>
      </c>
      <c r="AQ15" s="121">
        <v>7279</v>
      </c>
      <c r="AR15" s="121">
        <v>0</v>
      </c>
      <c r="AS15" s="121">
        <f>SUM(AT15:AV15)</f>
        <v>21898</v>
      </c>
      <c r="AT15" s="121">
        <v>20647</v>
      </c>
      <c r="AU15" s="121">
        <v>1251</v>
      </c>
      <c r="AV15" s="121">
        <v>0</v>
      </c>
      <c r="AW15" s="121">
        <v>7526</v>
      </c>
      <c r="AX15" s="121">
        <f>SUM(AY15:BB15)</f>
        <v>115359</v>
      </c>
      <c r="AY15" s="121">
        <v>113229</v>
      </c>
      <c r="AZ15" s="121">
        <v>910</v>
      </c>
      <c r="BA15" s="121">
        <v>0</v>
      </c>
      <c r="BB15" s="121">
        <v>1220</v>
      </c>
      <c r="BC15" s="121">
        <v>337717</v>
      </c>
      <c r="BD15" s="121">
        <v>0</v>
      </c>
      <c r="BE15" s="121">
        <v>5603</v>
      </c>
      <c r="BF15" s="121">
        <f>SUM(AE15,+AM15,+BE15)</f>
        <v>195843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74911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2335</v>
      </c>
      <c r="CJ15" s="121">
        <f>SUM(AF15,+BH15)</f>
        <v>2335</v>
      </c>
      <c r="CK15" s="121">
        <f>SUM(AG15,+BI15)</f>
        <v>0</v>
      </c>
      <c r="CL15" s="121">
        <f>SUM(AH15,+BJ15)</f>
        <v>2035</v>
      </c>
      <c r="CM15" s="121">
        <f>SUM(AI15,+BK15)</f>
        <v>0</v>
      </c>
      <c r="CN15" s="121">
        <f>SUM(AJ15,+BL15)</f>
        <v>300</v>
      </c>
      <c r="CO15" s="121">
        <f>SUM(AK15,+BM15)</f>
        <v>0</v>
      </c>
      <c r="CP15" s="121">
        <f>SUM(AL15,+BN15)</f>
        <v>0</v>
      </c>
      <c r="CQ15" s="121">
        <f>SUM(AM15,+BO15)</f>
        <v>187905</v>
      </c>
      <c r="CR15" s="121">
        <f>SUM(AN15,+BP15)</f>
        <v>43122</v>
      </c>
      <c r="CS15" s="121">
        <f>SUM(AO15,+BQ15)</f>
        <v>19711</v>
      </c>
      <c r="CT15" s="121">
        <f>SUM(AP15,+BR15)</f>
        <v>16132</v>
      </c>
      <c r="CU15" s="121">
        <f>SUM(AQ15,+BS15)</f>
        <v>7279</v>
      </c>
      <c r="CV15" s="121">
        <f>SUM(AR15,+BT15)</f>
        <v>0</v>
      </c>
      <c r="CW15" s="121">
        <f>SUM(AS15,+BU15)</f>
        <v>21898</v>
      </c>
      <c r="CX15" s="121">
        <f>SUM(AT15,+BV15)</f>
        <v>20647</v>
      </c>
      <c r="CY15" s="121">
        <f>SUM(AU15,+BW15)</f>
        <v>1251</v>
      </c>
      <c r="CZ15" s="121">
        <f>SUM(AV15,+BX15)</f>
        <v>0</v>
      </c>
      <c r="DA15" s="121">
        <f>SUM(AW15,+BY15)</f>
        <v>7526</v>
      </c>
      <c r="DB15" s="121">
        <f>SUM(AX15,+BZ15)</f>
        <v>115359</v>
      </c>
      <c r="DC15" s="121">
        <f>SUM(AY15,+CA15)</f>
        <v>113229</v>
      </c>
      <c r="DD15" s="121">
        <f>SUM(AZ15,+CB15)</f>
        <v>910</v>
      </c>
      <c r="DE15" s="121">
        <f>SUM(BA15,+CC15)</f>
        <v>0</v>
      </c>
      <c r="DF15" s="121">
        <f>SUM(BB15,+CD15)</f>
        <v>1220</v>
      </c>
      <c r="DG15" s="121">
        <f>SUM(BC15,+CE15)</f>
        <v>412628</v>
      </c>
      <c r="DH15" s="121">
        <f>SUM(BD15,+CF15)</f>
        <v>0</v>
      </c>
      <c r="DI15" s="121">
        <f>SUM(BE15,+CG15)</f>
        <v>5603</v>
      </c>
      <c r="DJ15" s="121">
        <f>SUM(BF15,+CH15)</f>
        <v>195843</v>
      </c>
    </row>
    <row r="16" spans="1:114" s="136" customFormat="1" ht="13.5" customHeight="1" x14ac:dyDescent="0.15">
      <c r="A16" s="119" t="s">
        <v>10</v>
      </c>
      <c r="B16" s="120" t="s">
        <v>359</v>
      </c>
      <c r="C16" s="119" t="s">
        <v>360</v>
      </c>
      <c r="D16" s="121">
        <f>SUM(E16,+L16)</f>
        <v>446799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455</v>
      </c>
      <c r="K16" s="121">
        <v>0</v>
      </c>
      <c r="L16" s="121">
        <v>446799</v>
      </c>
      <c r="M16" s="121">
        <f>SUM(N16,+U16)</f>
        <v>142737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455</v>
      </c>
      <c r="T16" s="121">
        <v>0</v>
      </c>
      <c r="U16" s="121">
        <v>142737</v>
      </c>
      <c r="V16" s="121">
        <f>+SUM(D16,M16)</f>
        <v>589536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589536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446799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142737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589536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10</v>
      </c>
      <c r="B17" s="120" t="s">
        <v>365</v>
      </c>
      <c r="C17" s="119" t="s">
        <v>366</v>
      </c>
      <c r="D17" s="121">
        <f>SUM(E17,+L17)</f>
        <v>718797</v>
      </c>
      <c r="E17" s="121">
        <f>SUM(F17:I17,K17)</f>
        <v>176737</v>
      </c>
      <c r="F17" s="121">
        <v>1294</v>
      </c>
      <c r="G17" s="121">
        <v>0</v>
      </c>
      <c r="H17" s="121">
        <v>0</v>
      </c>
      <c r="I17" s="121">
        <v>175443</v>
      </c>
      <c r="J17" s="122" t="s">
        <v>455</v>
      </c>
      <c r="K17" s="121">
        <v>0</v>
      </c>
      <c r="L17" s="121">
        <v>542060</v>
      </c>
      <c r="M17" s="121">
        <f>SUM(N17,+U17)</f>
        <v>176356</v>
      </c>
      <c r="N17" s="121">
        <f>SUM(O17:R17,T17)</f>
        <v>14306</v>
      </c>
      <c r="O17" s="121">
        <v>0</v>
      </c>
      <c r="P17" s="121">
        <v>0</v>
      </c>
      <c r="Q17" s="121">
        <v>0</v>
      </c>
      <c r="R17" s="121">
        <v>14246</v>
      </c>
      <c r="S17" s="122" t="s">
        <v>455</v>
      </c>
      <c r="T17" s="121">
        <v>60</v>
      </c>
      <c r="U17" s="121">
        <v>162050</v>
      </c>
      <c r="V17" s="121">
        <f>+SUM(D17,M17)</f>
        <v>895153</v>
      </c>
      <c r="W17" s="121">
        <f>+SUM(E17,N17)</f>
        <v>191043</v>
      </c>
      <c r="X17" s="121">
        <f>+SUM(F17,O17)</f>
        <v>1294</v>
      </c>
      <c r="Y17" s="121">
        <f>+SUM(G17,P17)</f>
        <v>0</v>
      </c>
      <c r="Z17" s="121">
        <f>+SUM(H17,Q17)</f>
        <v>0</v>
      </c>
      <c r="AA17" s="121">
        <f>+SUM(I17,R17)</f>
        <v>189689</v>
      </c>
      <c r="AB17" s="122" t="str">
        <f>IF(+SUM(J17,S17)=0,"-",+SUM(J17,S17))</f>
        <v>-</v>
      </c>
      <c r="AC17" s="121">
        <f>+SUM(K17,T17)</f>
        <v>60</v>
      </c>
      <c r="AD17" s="121">
        <f>+SUM(L17,U17)</f>
        <v>704110</v>
      </c>
      <c r="AE17" s="121">
        <f>SUM(AF17,+AK17)</f>
        <v>115071</v>
      </c>
      <c r="AF17" s="121">
        <f>SUM(AG17:AJ17)</f>
        <v>114191</v>
      </c>
      <c r="AG17" s="121">
        <v>0</v>
      </c>
      <c r="AH17" s="121">
        <v>114191</v>
      </c>
      <c r="AI17" s="121">
        <v>0</v>
      </c>
      <c r="AJ17" s="121">
        <v>0</v>
      </c>
      <c r="AK17" s="121">
        <v>880</v>
      </c>
      <c r="AL17" s="121">
        <v>0</v>
      </c>
      <c r="AM17" s="121">
        <f>SUM(AN17,AS17,AW17,AX17,BD17)</f>
        <v>499887</v>
      </c>
      <c r="AN17" s="121">
        <f>SUM(AO17:AR17)</f>
        <v>27322</v>
      </c>
      <c r="AO17" s="121">
        <v>19759</v>
      </c>
      <c r="AP17" s="121">
        <v>0</v>
      </c>
      <c r="AQ17" s="121">
        <v>7563</v>
      </c>
      <c r="AR17" s="121">
        <v>0</v>
      </c>
      <c r="AS17" s="121">
        <f>SUM(AT17:AV17)</f>
        <v>111330</v>
      </c>
      <c r="AT17" s="121">
        <v>0</v>
      </c>
      <c r="AU17" s="121">
        <v>111330</v>
      </c>
      <c r="AV17" s="121">
        <v>0</v>
      </c>
      <c r="AW17" s="121">
        <v>0</v>
      </c>
      <c r="AX17" s="121">
        <f>SUM(AY17:BB17)</f>
        <v>361235</v>
      </c>
      <c r="AY17" s="121">
        <v>116052</v>
      </c>
      <c r="AZ17" s="121">
        <v>182821</v>
      </c>
      <c r="BA17" s="121">
        <v>54156</v>
      </c>
      <c r="BB17" s="121">
        <v>8206</v>
      </c>
      <c r="BC17" s="121">
        <v>0</v>
      </c>
      <c r="BD17" s="121">
        <v>0</v>
      </c>
      <c r="BE17" s="121">
        <v>103839</v>
      </c>
      <c r="BF17" s="121">
        <f>SUM(AE17,+AM17,+BE17)</f>
        <v>718797</v>
      </c>
      <c r="BG17" s="121">
        <f>SUM(BH17,+BM17)</f>
        <v>52949</v>
      </c>
      <c r="BH17" s="121">
        <f>SUM(BI17:BL17)</f>
        <v>51420</v>
      </c>
      <c r="BI17" s="121">
        <v>0</v>
      </c>
      <c r="BJ17" s="121">
        <v>51420</v>
      </c>
      <c r="BK17" s="121">
        <v>0</v>
      </c>
      <c r="BL17" s="121">
        <v>0</v>
      </c>
      <c r="BM17" s="121">
        <v>1529</v>
      </c>
      <c r="BN17" s="121">
        <v>0</v>
      </c>
      <c r="BO17" s="121">
        <f>SUM(BP17,BU17,BY17,BZ17,CF17)</f>
        <v>122549</v>
      </c>
      <c r="BP17" s="121">
        <f>SUM(BQ17:BT17)</f>
        <v>9267</v>
      </c>
      <c r="BQ17" s="121">
        <v>9267</v>
      </c>
      <c r="BR17" s="121">
        <v>0</v>
      </c>
      <c r="BS17" s="121">
        <v>0</v>
      </c>
      <c r="BT17" s="121">
        <v>0</v>
      </c>
      <c r="BU17" s="121">
        <f>SUM(BV17:BX17)</f>
        <v>40584</v>
      </c>
      <c r="BV17" s="121">
        <v>0</v>
      </c>
      <c r="BW17" s="121">
        <v>40584</v>
      </c>
      <c r="BX17" s="121">
        <v>0</v>
      </c>
      <c r="BY17" s="121">
        <v>0</v>
      </c>
      <c r="BZ17" s="121">
        <f>SUM(CA17:CD17)</f>
        <v>72698</v>
      </c>
      <c r="CA17" s="121">
        <v>0</v>
      </c>
      <c r="CB17" s="121">
        <v>68640</v>
      </c>
      <c r="CC17" s="121">
        <v>2376</v>
      </c>
      <c r="CD17" s="121">
        <v>1682</v>
      </c>
      <c r="CE17" s="121">
        <v>0</v>
      </c>
      <c r="CF17" s="121">
        <v>0</v>
      </c>
      <c r="CG17" s="121">
        <v>858</v>
      </c>
      <c r="CH17" s="121">
        <f>SUM(BG17,+BO17,+CG17)</f>
        <v>176356</v>
      </c>
      <c r="CI17" s="121">
        <f>SUM(AE17,+BG17)</f>
        <v>168020</v>
      </c>
      <c r="CJ17" s="121">
        <f>SUM(AF17,+BH17)</f>
        <v>165611</v>
      </c>
      <c r="CK17" s="121">
        <f>SUM(AG17,+BI17)</f>
        <v>0</v>
      </c>
      <c r="CL17" s="121">
        <f>SUM(AH17,+BJ17)</f>
        <v>165611</v>
      </c>
      <c r="CM17" s="121">
        <f>SUM(AI17,+BK17)</f>
        <v>0</v>
      </c>
      <c r="CN17" s="121">
        <f>SUM(AJ17,+BL17)</f>
        <v>0</v>
      </c>
      <c r="CO17" s="121">
        <f>SUM(AK17,+BM17)</f>
        <v>2409</v>
      </c>
      <c r="CP17" s="121">
        <f>SUM(AL17,+BN17)</f>
        <v>0</v>
      </c>
      <c r="CQ17" s="121">
        <f>SUM(AM17,+BO17)</f>
        <v>622436</v>
      </c>
      <c r="CR17" s="121">
        <f>SUM(AN17,+BP17)</f>
        <v>36589</v>
      </c>
      <c r="CS17" s="121">
        <f>SUM(AO17,+BQ17)</f>
        <v>29026</v>
      </c>
      <c r="CT17" s="121">
        <f>SUM(AP17,+BR17)</f>
        <v>0</v>
      </c>
      <c r="CU17" s="121">
        <f>SUM(AQ17,+BS17)</f>
        <v>7563</v>
      </c>
      <c r="CV17" s="121">
        <f>SUM(AR17,+BT17)</f>
        <v>0</v>
      </c>
      <c r="CW17" s="121">
        <f>SUM(AS17,+BU17)</f>
        <v>151914</v>
      </c>
      <c r="CX17" s="121">
        <f>SUM(AT17,+BV17)</f>
        <v>0</v>
      </c>
      <c r="CY17" s="121">
        <f>SUM(AU17,+BW17)</f>
        <v>151914</v>
      </c>
      <c r="CZ17" s="121">
        <f>SUM(AV17,+BX17)</f>
        <v>0</v>
      </c>
      <c r="DA17" s="121">
        <f>SUM(AW17,+BY17)</f>
        <v>0</v>
      </c>
      <c r="DB17" s="121">
        <f>SUM(AX17,+BZ17)</f>
        <v>433933</v>
      </c>
      <c r="DC17" s="121">
        <f>SUM(AY17,+CA17)</f>
        <v>116052</v>
      </c>
      <c r="DD17" s="121">
        <f>SUM(AZ17,+CB17)</f>
        <v>251461</v>
      </c>
      <c r="DE17" s="121">
        <f>SUM(BA17,+CC17)</f>
        <v>56532</v>
      </c>
      <c r="DF17" s="121">
        <f>SUM(BB17,+CD17)</f>
        <v>9888</v>
      </c>
      <c r="DG17" s="121">
        <f>SUM(BC17,+CE17)</f>
        <v>0</v>
      </c>
      <c r="DH17" s="121">
        <f>SUM(BD17,+CF17)</f>
        <v>0</v>
      </c>
      <c r="DI17" s="121">
        <f>SUM(BE17,+CG17)</f>
        <v>104697</v>
      </c>
      <c r="DJ17" s="121">
        <f>SUM(BF17,+CH17)</f>
        <v>895153</v>
      </c>
    </row>
    <row r="18" spans="1:114" s="136" customFormat="1" ht="13.5" customHeight="1" x14ac:dyDescent="0.15">
      <c r="A18" s="119" t="s">
        <v>10</v>
      </c>
      <c r="B18" s="120" t="s">
        <v>367</v>
      </c>
      <c r="C18" s="119" t="s">
        <v>368</v>
      </c>
      <c r="D18" s="121">
        <f>SUM(E18,+L18)</f>
        <v>438421</v>
      </c>
      <c r="E18" s="121">
        <f>SUM(F18:I18,K18)</f>
        <v>111641</v>
      </c>
      <c r="F18" s="121">
        <v>0</v>
      </c>
      <c r="G18" s="121">
        <v>0</v>
      </c>
      <c r="H18" s="121">
        <v>0</v>
      </c>
      <c r="I18" s="121">
        <v>89283</v>
      </c>
      <c r="J18" s="122" t="s">
        <v>455</v>
      </c>
      <c r="K18" s="121">
        <v>22358</v>
      </c>
      <c r="L18" s="121">
        <v>326780</v>
      </c>
      <c r="M18" s="121">
        <f>SUM(N18,+U18)</f>
        <v>42378</v>
      </c>
      <c r="N18" s="121">
        <f>SUM(O18:R18,T18)</f>
        <v>742</v>
      </c>
      <c r="O18" s="121">
        <v>0</v>
      </c>
      <c r="P18" s="121">
        <v>0</v>
      </c>
      <c r="Q18" s="121">
        <v>0</v>
      </c>
      <c r="R18" s="121">
        <v>742</v>
      </c>
      <c r="S18" s="122" t="s">
        <v>455</v>
      </c>
      <c r="T18" s="121">
        <v>0</v>
      </c>
      <c r="U18" s="121">
        <v>41636</v>
      </c>
      <c r="V18" s="121">
        <f>+SUM(D18,M18)</f>
        <v>480799</v>
      </c>
      <c r="W18" s="121">
        <f>+SUM(E18,N18)</f>
        <v>112383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90025</v>
      </c>
      <c r="AB18" s="122" t="str">
        <f>IF(+SUM(J18,S18)=0,"-",+SUM(J18,S18))</f>
        <v>-</v>
      </c>
      <c r="AC18" s="121">
        <f>+SUM(K18,T18)</f>
        <v>22358</v>
      </c>
      <c r="AD18" s="121">
        <f>+SUM(L18,U18)</f>
        <v>368416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413489</v>
      </c>
      <c r="AN18" s="121">
        <f>SUM(AO18:AR18)</f>
        <v>25386</v>
      </c>
      <c r="AO18" s="121">
        <v>25386</v>
      </c>
      <c r="AP18" s="121">
        <v>0</v>
      </c>
      <c r="AQ18" s="121">
        <v>0</v>
      </c>
      <c r="AR18" s="121">
        <v>0</v>
      </c>
      <c r="AS18" s="121">
        <f>SUM(AT18:AV18)</f>
        <v>31471</v>
      </c>
      <c r="AT18" s="121">
        <v>0</v>
      </c>
      <c r="AU18" s="121">
        <v>31214</v>
      </c>
      <c r="AV18" s="121">
        <v>257</v>
      </c>
      <c r="AW18" s="121">
        <v>0</v>
      </c>
      <c r="AX18" s="121">
        <f>SUM(AY18:BB18)</f>
        <v>356382</v>
      </c>
      <c r="AY18" s="121">
        <v>112507</v>
      </c>
      <c r="AZ18" s="121">
        <v>217371</v>
      </c>
      <c r="BA18" s="121">
        <v>24676</v>
      </c>
      <c r="BB18" s="121">
        <v>1828</v>
      </c>
      <c r="BC18" s="121">
        <v>0</v>
      </c>
      <c r="BD18" s="121">
        <v>250</v>
      </c>
      <c r="BE18" s="121">
        <v>24932</v>
      </c>
      <c r="BF18" s="121">
        <f>SUM(AE18,+AM18,+BE18)</f>
        <v>438421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40543</v>
      </c>
      <c r="BP18" s="121">
        <f>SUM(BQ18:BT18)</f>
        <v>4655</v>
      </c>
      <c r="BQ18" s="121">
        <v>4655</v>
      </c>
      <c r="BR18" s="121">
        <v>0</v>
      </c>
      <c r="BS18" s="121">
        <v>0</v>
      </c>
      <c r="BT18" s="121">
        <v>0</v>
      </c>
      <c r="BU18" s="121">
        <f>SUM(BV18:BX18)</f>
        <v>22443</v>
      </c>
      <c r="BV18" s="121">
        <v>0</v>
      </c>
      <c r="BW18" s="121">
        <v>22443</v>
      </c>
      <c r="BX18" s="121">
        <v>0</v>
      </c>
      <c r="BY18" s="121">
        <v>0</v>
      </c>
      <c r="BZ18" s="121">
        <f>SUM(CA18:CD18)</f>
        <v>13445</v>
      </c>
      <c r="CA18" s="121">
        <v>0</v>
      </c>
      <c r="CB18" s="121">
        <v>11366</v>
      </c>
      <c r="CC18" s="121">
        <v>244</v>
      </c>
      <c r="CD18" s="121">
        <v>1835</v>
      </c>
      <c r="CE18" s="121">
        <v>0</v>
      </c>
      <c r="CF18" s="121">
        <v>0</v>
      </c>
      <c r="CG18" s="121">
        <v>1835</v>
      </c>
      <c r="CH18" s="121">
        <f>SUM(BG18,+BO18,+CG18)</f>
        <v>42378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454032</v>
      </c>
      <c r="CR18" s="121">
        <f>SUM(AN18,+BP18)</f>
        <v>30041</v>
      </c>
      <c r="CS18" s="121">
        <f>SUM(AO18,+BQ18)</f>
        <v>30041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53914</v>
      </c>
      <c r="CX18" s="121">
        <f>SUM(AT18,+BV18)</f>
        <v>0</v>
      </c>
      <c r="CY18" s="121">
        <f>SUM(AU18,+BW18)</f>
        <v>53657</v>
      </c>
      <c r="CZ18" s="121">
        <f>SUM(AV18,+BX18)</f>
        <v>257</v>
      </c>
      <c r="DA18" s="121">
        <f>SUM(AW18,+BY18)</f>
        <v>0</v>
      </c>
      <c r="DB18" s="121">
        <f>SUM(AX18,+BZ18)</f>
        <v>369827</v>
      </c>
      <c r="DC18" s="121">
        <f>SUM(AY18,+CA18)</f>
        <v>112507</v>
      </c>
      <c r="DD18" s="121">
        <f>SUM(AZ18,+CB18)</f>
        <v>228737</v>
      </c>
      <c r="DE18" s="121">
        <f>SUM(BA18,+CC18)</f>
        <v>24920</v>
      </c>
      <c r="DF18" s="121">
        <f>SUM(BB18,+CD18)</f>
        <v>3663</v>
      </c>
      <c r="DG18" s="121">
        <f>SUM(BC18,+CE18)</f>
        <v>0</v>
      </c>
      <c r="DH18" s="121">
        <f>SUM(BD18,+CF18)</f>
        <v>250</v>
      </c>
      <c r="DI18" s="121">
        <f>SUM(BE18,+CG18)</f>
        <v>26767</v>
      </c>
      <c r="DJ18" s="121">
        <f>SUM(BF18,+CH18)</f>
        <v>480799</v>
      </c>
    </row>
    <row r="19" spans="1:114" s="136" customFormat="1" ht="13.5" customHeight="1" x14ac:dyDescent="0.15">
      <c r="A19" s="119" t="s">
        <v>10</v>
      </c>
      <c r="B19" s="120" t="s">
        <v>369</v>
      </c>
      <c r="C19" s="119" t="s">
        <v>370</v>
      </c>
      <c r="D19" s="121">
        <f>SUM(E19,+L19)</f>
        <v>470566</v>
      </c>
      <c r="E19" s="121">
        <f>SUM(F19:I19,K19)</f>
        <v>176227</v>
      </c>
      <c r="F19" s="121">
        <v>0</v>
      </c>
      <c r="G19" s="121">
        <v>0</v>
      </c>
      <c r="H19" s="121">
        <v>0</v>
      </c>
      <c r="I19" s="121">
        <v>135234</v>
      </c>
      <c r="J19" s="122" t="s">
        <v>455</v>
      </c>
      <c r="K19" s="121">
        <v>40993</v>
      </c>
      <c r="L19" s="121">
        <v>294339</v>
      </c>
      <c r="M19" s="121">
        <f>SUM(N19,+U19)</f>
        <v>177573</v>
      </c>
      <c r="N19" s="121">
        <f>SUM(O19:R19,T19)</f>
        <v>5345</v>
      </c>
      <c r="O19" s="121">
        <v>0</v>
      </c>
      <c r="P19" s="121">
        <v>0</v>
      </c>
      <c r="Q19" s="121">
        <v>0</v>
      </c>
      <c r="R19" s="121">
        <v>5147</v>
      </c>
      <c r="S19" s="122" t="s">
        <v>455</v>
      </c>
      <c r="T19" s="121">
        <v>198</v>
      </c>
      <c r="U19" s="121">
        <v>172228</v>
      </c>
      <c r="V19" s="121">
        <f>+SUM(D19,M19)</f>
        <v>648139</v>
      </c>
      <c r="W19" s="121">
        <f>+SUM(E19,N19)</f>
        <v>181572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140381</v>
      </c>
      <c r="AB19" s="122" t="str">
        <f>IF(+SUM(J19,S19)=0,"-",+SUM(J19,S19))</f>
        <v>-</v>
      </c>
      <c r="AC19" s="121">
        <f>+SUM(K19,T19)</f>
        <v>41191</v>
      </c>
      <c r="AD19" s="121">
        <f>+SUM(L19,U19)</f>
        <v>466567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388609</v>
      </c>
      <c r="AN19" s="121">
        <f>SUM(AO19:AR19)</f>
        <v>75458</v>
      </c>
      <c r="AO19" s="121">
        <v>28810</v>
      </c>
      <c r="AP19" s="121">
        <v>46648</v>
      </c>
      <c r="AQ19" s="121">
        <v>0</v>
      </c>
      <c r="AR19" s="121">
        <v>0</v>
      </c>
      <c r="AS19" s="121">
        <f>SUM(AT19:AV19)</f>
        <v>137693</v>
      </c>
      <c r="AT19" s="121">
        <v>0</v>
      </c>
      <c r="AU19" s="121">
        <v>118993</v>
      </c>
      <c r="AV19" s="121">
        <v>18700</v>
      </c>
      <c r="AW19" s="121">
        <v>0</v>
      </c>
      <c r="AX19" s="121">
        <f>SUM(AY19:BB19)</f>
        <v>175458</v>
      </c>
      <c r="AY19" s="121">
        <v>64086</v>
      </c>
      <c r="AZ19" s="121">
        <v>96335</v>
      </c>
      <c r="BA19" s="121">
        <v>15037</v>
      </c>
      <c r="BB19" s="121">
        <v>0</v>
      </c>
      <c r="BC19" s="121">
        <v>0</v>
      </c>
      <c r="BD19" s="121">
        <v>0</v>
      </c>
      <c r="BE19" s="121">
        <v>81957</v>
      </c>
      <c r="BF19" s="121">
        <f>SUM(AE19,+AM19,+BE19)</f>
        <v>470566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177573</v>
      </c>
      <c r="BP19" s="121">
        <f>SUM(BQ19:BT19)</f>
        <v>8002</v>
      </c>
      <c r="BQ19" s="121">
        <v>8002</v>
      </c>
      <c r="BR19" s="121">
        <v>0</v>
      </c>
      <c r="BS19" s="121">
        <v>0</v>
      </c>
      <c r="BT19" s="121">
        <v>0</v>
      </c>
      <c r="BU19" s="121">
        <f>SUM(BV19:BX19)</f>
        <v>100271</v>
      </c>
      <c r="BV19" s="121">
        <v>0</v>
      </c>
      <c r="BW19" s="121">
        <v>100271</v>
      </c>
      <c r="BX19" s="121">
        <v>0</v>
      </c>
      <c r="BY19" s="121">
        <v>0</v>
      </c>
      <c r="BZ19" s="121">
        <f>SUM(CA19:CD19)</f>
        <v>69300</v>
      </c>
      <c r="CA19" s="121">
        <v>0</v>
      </c>
      <c r="CB19" s="121">
        <v>69102</v>
      </c>
      <c r="CC19" s="121">
        <v>0</v>
      </c>
      <c r="CD19" s="121">
        <v>198</v>
      </c>
      <c r="CE19" s="121">
        <v>0</v>
      </c>
      <c r="CF19" s="121">
        <v>0</v>
      </c>
      <c r="CG19" s="121">
        <v>0</v>
      </c>
      <c r="CH19" s="121">
        <f>SUM(BG19,+BO19,+CG19)</f>
        <v>177573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566182</v>
      </c>
      <c r="CR19" s="121">
        <f>SUM(AN19,+BP19)</f>
        <v>83460</v>
      </c>
      <c r="CS19" s="121">
        <f>SUM(AO19,+BQ19)</f>
        <v>36812</v>
      </c>
      <c r="CT19" s="121">
        <f>SUM(AP19,+BR19)</f>
        <v>46648</v>
      </c>
      <c r="CU19" s="121">
        <f>SUM(AQ19,+BS19)</f>
        <v>0</v>
      </c>
      <c r="CV19" s="121">
        <f>SUM(AR19,+BT19)</f>
        <v>0</v>
      </c>
      <c r="CW19" s="121">
        <f>SUM(AS19,+BU19)</f>
        <v>237964</v>
      </c>
      <c r="CX19" s="121">
        <f>SUM(AT19,+BV19)</f>
        <v>0</v>
      </c>
      <c r="CY19" s="121">
        <f>SUM(AU19,+BW19)</f>
        <v>219264</v>
      </c>
      <c r="CZ19" s="121">
        <f>SUM(AV19,+BX19)</f>
        <v>18700</v>
      </c>
      <c r="DA19" s="121">
        <f>SUM(AW19,+BY19)</f>
        <v>0</v>
      </c>
      <c r="DB19" s="121">
        <f>SUM(AX19,+BZ19)</f>
        <v>244758</v>
      </c>
      <c r="DC19" s="121">
        <f>SUM(AY19,+CA19)</f>
        <v>64086</v>
      </c>
      <c r="DD19" s="121">
        <f>SUM(AZ19,+CB19)</f>
        <v>165437</v>
      </c>
      <c r="DE19" s="121">
        <f>SUM(BA19,+CC19)</f>
        <v>15037</v>
      </c>
      <c r="DF19" s="121">
        <f>SUM(BB19,+CD19)</f>
        <v>198</v>
      </c>
      <c r="DG19" s="121">
        <f>SUM(BC19,+CE19)</f>
        <v>0</v>
      </c>
      <c r="DH19" s="121">
        <f>SUM(BD19,+CF19)</f>
        <v>0</v>
      </c>
      <c r="DI19" s="121">
        <f>SUM(BE19,+CG19)</f>
        <v>81957</v>
      </c>
      <c r="DJ19" s="121">
        <f>SUM(BF19,+CH19)</f>
        <v>648139</v>
      </c>
    </row>
    <row r="20" spans="1:114" s="136" customFormat="1" ht="13.5" customHeight="1" x14ac:dyDescent="0.15">
      <c r="A20" s="119" t="s">
        <v>10</v>
      </c>
      <c r="B20" s="120" t="s">
        <v>371</v>
      </c>
      <c r="C20" s="119" t="s">
        <v>372</v>
      </c>
      <c r="D20" s="121">
        <f>SUM(E20,+L20)</f>
        <v>1032157</v>
      </c>
      <c r="E20" s="121">
        <f>SUM(F20:I20,K20)</f>
        <v>359209</v>
      </c>
      <c r="F20" s="121">
        <v>97951</v>
      </c>
      <c r="G20" s="121">
        <v>0</v>
      </c>
      <c r="H20" s="121">
        <v>0</v>
      </c>
      <c r="I20" s="121">
        <v>231392</v>
      </c>
      <c r="J20" s="122" t="s">
        <v>455</v>
      </c>
      <c r="K20" s="121">
        <v>29866</v>
      </c>
      <c r="L20" s="121">
        <v>672948</v>
      </c>
      <c r="M20" s="121">
        <f>SUM(N20,+U20)</f>
        <v>177752</v>
      </c>
      <c r="N20" s="121">
        <f>SUM(O20:R20,T20)</f>
        <v>3</v>
      </c>
      <c r="O20" s="121">
        <v>0</v>
      </c>
      <c r="P20" s="121">
        <v>0</v>
      </c>
      <c r="Q20" s="121">
        <v>0</v>
      </c>
      <c r="R20" s="121">
        <v>0</v>
      </c>
      <c r="S20" s="122" t="s">
        <v>455</v>
      </c>
      <c r="T20" s="121">
        <v>3</v>
      </c>
      <c r="U20" s="121">
        <v>177749</v>
      </c>
      <c r="V20" s="121">
        <f>+SUM(D20,M20)</f>
        <v>1209909</v>
      </c>
      <c r="W20" s="121">
        <f>+SUM(E20,N20)</f>
        <v>359212</v>
      </c>
      <c r="X20" s="121">
        <f>+SUM(F20,O20)</f>
        <v>97951</v>
      </c>
      <c r="Y20" s="121">
        <f>+SUM(G20,P20)</f>
        <v>0</v>
      </c>
      <c r="Z20" s="121">
        <f>+SUM(H20,Q20)</f>
        <v>0</v>
      </c>
      <c r="AA20" s="121">
        <f>+SUM(I20,R20)</f>
        <v>231392</v>
      </c>
      <c r="AB20" s="122" t="str">
        <f>IF(+SUM(J20,S20)=0,"-",+SUM(J20,S20))</f>
        <v>-</v>
      </c>
      <c r="AC20" s="121">
        <f>+SUM(K20,T20)</f>
        <v>29869</v>
      </c>
      <c r="AD20" s="121">
        <f>+SUM(L20,U20)</f>
        <v>850697</v>
      </c>
      <c r="AE20" s="121">
        <f>SUM(AF20,+AK20)</f>
        <v>273696</v>
      </c>
      <c r="AF20" s="121">
        <f>SUM(AG20:AJ20)</f>
        <v>273696</v>
      </c>
      <c r="AG20" s="121">
        <v>0</v>
      </c>
      <c r="AH20" s="121">
        <v>66576</v>
      </c>
      <c r="AI20" s="121">
        <v>207120</v>
      </c>
      <c r="AJ20" s="121">
        <v>0</v>
      </c>
      <c r="AK20" s="121">
        <v>0</v>
      </c>
      <c r="AL20" s="121">
        <v>0</v>
      </c>
      <c r="AM20" s="121">
        <f>SUM(AN20,AS20,AW20,AX20,BD20)</f>
        <v>758461</v>
      </c>
      <c r="AN20" s="121">
        <f>SUM(AO20:AR20)</f>
        <v>55640</v>
      </c>
      <c r="AO20" s="121">
        <v>55640</v>
      </c>
      <c r="AP20" s="121">
        <v>0</v>
      </c>
      <c r="AQ20" s="121">
        <v>0</v>
      </c>
      <c r="AR20" s="121">
        <v>0</v>
      </c>
      <c r="AS20" s="121">
        <f>SUM(AT20:AV20)</f>
        <v>98875</v>
      </c>
      <c r="AT20" s="121">
        <v>0</v>
      </c>
      <c r="AU20" s="121">
        <v>87743</v>
      </c>
      <c r="AV20" s="121">
        <v>11132</v>
      </c>
      <c r="AW20" s="121">
        <v>0</v>
      </c>
      <c r="AX20" s="121">
        <f>SUM(AY20:BB20)</f>
        <v>603946</v>
      </c>
      <c r="AY20" s="121">
        <v>256681</v>
      </c>
      <c r="AZ20" s="121">
        <v>325365</v>
      </c>
      <c r="BA20" s="121">
        <v>21900</v>
      </c>
      <c r="BB20" s="121">
        <v>0</v>
      </c>
      <c r="BC20" s="121">
        <v>0</v>
      </c>
      <c r="BD20" s="121">
        <v>0</v>
      </c>
      <c r="BE20" s="121">
        <v>0</v>
      </c>
      <c r="BF20" s="121">
        <f>SUM(AE20,+AM20,+BE20)</f>
        <v>1032157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17188</v>
      </c>
      <c r="BP20" s="121">
        <f>SUM(BQ20:BT20)</f>
        <v>17188</v>
      </c>
      <c r="BQ20" s="121">
        <v>17188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160564</v>
      </c>
      <c r="CF20" s="121">
        <v>0</v>
      </c>
      <c r="CG20" s="121">
        <v>0</v>
      </c>
      <c r="CH20" s="121">
        <f>SUM(BG20,+BO20,+CG20)</f>
        <v>17188</v>
      </c>
      <c r="CI20" s="121">
        <f>SUM(AE20,+BG20)</f>
        <v>273696</v>
      </c>
      <c r="CJ20" s="121">
        <f>SUM(AF20,+BH20)</f>
        <v>273696</v>
      </c>
      <c r="CK20" s="121">
        <f>SUM(AG20,+BI20)</f>
        <v>0</v>
      </c>
      <c r="CL20" s="121">
        <f>SUM(AH20,+BJ20)</f>
        <v>66576</v>
      </c>
      <c r="CM20" s="121">
        <f>SUM(AI20,+BK20)</f>
        <v>207120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775649</v>
      </c>
      <c r="CR20" s="121">
        <f>SUM(AN20,+BP20)</f>
        <v>72828</v>
      </c>
      <c r="CS20" s="121">
        <f>SUM(AO20,+BQ20)</f>
        <v>72828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98875</v>
      </c>
      <c r="CX20" s="121">
        <f>SUM(AT20,+BV20)</f>
        <v>0</v>
      </c>
      <c r="CY20" s="121">
        <f>SUM(AU20,+BW20)</f>
        <v>87743</v>
      </c>
      <c r="CZ20" s="121">
        <f>SUM(AV20,+BX20)</f>
        <v>11132</v>
      </c>
      <c r="DA20" s="121">
        <f>SUM(AW20,+BY20)</f>
        <v>0</v>
      </c>
      <c r="DB20" s="121">
        <f>SUM(AX20,+BZ20)</f>
        <v>603946</v>
      </c>
      <c r="DC20" s="121">
        <f>SUM(AY20,+CA20)</f>
        <v>256681</v>
      </c>
      <c r="DD20" s="121">
        <f>SUM(AZ20,+CB20)</f>
        <v>325365</v>
      </c>
      <c r="DE20" s="121">
        <f>SUM(BA20,+CC20)</f>
        <v>21900</v>
      </c>
      <c r="DF20" s="121">
        <f>SUM(BB20,+CD20)</f>
        <v>0</v>
      </c>
      <c r="DG20" s="121">
        <f>SUM(BC20,+CE20)</f>
        <v>160564</v>
      </c>
      <c r="DH20" s="121">
        <f>SUM(BD20,+CF20)</f>
        <v>0</v>
      </c>
      <c r="DI20" s="121">
        <f>SUM(BE20,+CG20)</f>
        <v>0</v>
      </c>
      <c r="DJ20" s="121">
        <f>SUM(BF20,+CH20)</f>
        <v>1049345</v>
      </c>
    </row>
    <row r="21" spans="1:114" s="136" customFormat="1" ht="13.5" customHeight="1" x14ac:dyDescent="0.15">
      <c r="A21" s="119" t="s">
        <v>10</v>
      </c>
      <c r="B21" s="120" t="s">
        <v>376</v>
      </c>
      <c r="C21" s="119" t="s">
        <v>377</v>
      </c>
      <c r="D21" s="121">
        <f>SUM(E21,+L21)</f>
        <v>1125699</v>
      </c>
      <c r="E21" s="121">
        <f>SUM(F21:I21,K21)</f>
        <v>9069</v>
      </c>
      <c r="F21" s="121">
        <v>0</v>
      </c>
      <c r="G21" s="121">
        <v>0</v>
      </c>
      <c r="H21" s="121">
        <v>0</v>
      </c>
      <c r="I21" s="121">
        <v>0</v>
      </c>
      <c r="J21" s="122" t="s">
        <v>455</v>
      </c>
      <c r="K21" s="121">
        <v>9069</v>
      </c>
      <c r="L21" s="121">
        <v>1116630</v>
      </c>
      <c r="M21" s="121">
        <f>SUM(N21,+U21)</f>
        <v>139614</v>
      </c>
      <c r="N21" s="121">
        <f>SUM(O21:R21,T21)</f>
        <v>20212</v>
      </c>
      <c r="O21" s="121">
        <v>0</v>
      </c>
      <c r="P21" s="121">
        <v>0</v>
      </c>
      <c r="Q21" s="121">
        <v>0</v>
      </c>
      <c r="R21" s="121">
        <v>20212</v>
      </c>
      <c r="S21" s="122" t="s">
        <v>455</v>
      </c>
      <c r="T21" s="121">
        <v>0</v>
      </c>
      <c r="U21" s="121">
        <v>119402</v>
      </c>
      <c r="V21" s="121">
        <f>+SUM(D21,M21)</f>
        <v>1265313</v>
      </c>
      <c r="W21" s="121">
        <f>+SUM(E21,N21)</f>
        <v>29281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20212</v>
      </c>
      <c r="AB21" s="122" t="str">
        <f>IF(+SUM(J21,S21)=0,"-",+SUM(J21,S21))</f>
        <v>-</v>
      </c>
      <c r="AC21" s="121">
        <f>+SUM(K21,T21)</f>
        <v>9069</v>
      </c>
      <c r="AD21" s="121">
        <f>+SUM(L21,U21)</f>
        <v>1236032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389863</v>
      </c>
      <c r="AN21" s="121">
        <f>SUM(AO21:AR21)</f>
        <v>29583</v>
      </c>
      <c r="AO21" s="121">
        <v>23842</v>
      </c>
      <c r="AP21" s="121">
        <v>5741</v>
      </c>
      <c r="AQ21" s="121">
        <v>0</v>
      </c>
      <c r="AR21" s="121">
        <v>0</v>
      </c>
      <c r="AS21" s="121">
        <f>SUM(AT21:AV21)</f>
        <v>4870</v>
      </c>
      <c r="AT21" s="121">
        <v>4870</v>
      </c>
      <c r="AU21" s="121">
        <v>0</v>
      </c>
      <c r="AV21" s="121">
        <v>0</v>
      </c>
      <c r="AW21" s="121">
        <v>0</v>
      </c>
      <c r="AX21" s="121">
        <f>SUM(AY21:BB21)</f>
        <v>355410</v>
      </c>
      <c r="AY21" s="121">
        <v>355410</v>
      </c>
      <c r="AZ21" s="121">
        <v>0</v>
      </c>
      <c r="BA21" s="121">
        <v>0</v>
      </c>
      <c r="BB21" s="121">
        <v>0</v>
      </c>
      <c r="BC21" s="121">
        <v>735836</v>
      </c>
      <c r="BD21" s="121">
        <v>0</v>
      </c>
      <c r="BE21" s="121">
        <v>0</v>
      </c>
      <c r="BF21" s="121">
        <f>SUM(AE21,+AM21,+BE21)</f>
        <v>389863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42947</v>
      </c>
      <c r="BP21" s="121">
        <f>SUM(BQ21:BT21)</f>
        <v>18587</v>
      </c>
      <c r="BQ21" s="121">
        <v>18587</v>
      </c>
      <c r="BR21" s="121">
        <v>0</v>
      </c>
      <c r="BS21" s="121">
        <v>0</v>
      </c>
      <c r="BT21" s="121">
        <v>0</v>
      </c>
      <c r="BU21" s="121">
        <f>SUM(BV21:BX21)</f>
        <v>24360</v>
      </c>
      <c r="BV21" s="121">
        <v>24360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96667</v>
      </c>
      <c r="CF21" s="121">
        <v>0</v>
      </c>
      <c r="CG21" s="121">
        <v>0</v>
      </c>
      <c r="CH21" s="121">
        <f>SUM(BG21,+BO21,+CG21)</f>
        <v>42947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432810</v>
      </c>
      <c r="CR21" s="121">
        <f>SUM(AN21,+BP21)</f>
        <v>48170</v>
      </c>
      <c r="CS21" s="121">
        <f>SUM(AO21,+BQ21)</f>
        <v>42429</v>
      </c>
      <c r="CT21" s="121">
        <f>SUM(AP21,+BR21)</f>
        <v>5741</v>
      </c>
      <c r="CU21" s="121">
        <f>SUM(AQ21,+BS21)</f>
        <v>0</v>
      </c>
      <c r="CV21" s="121">
        <f>SUM(AR21,+BT21)</f>
        <v>0</v>
      </c>
      <c r="CW21" s="121">
        <f>SUM(AS21,+BU21)</f>
        <v>29230</v>
      </c>
      <c r="CX21" s="121">
        <f>SUM(AT21,+BV21)</f>
        <v>29230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355410</v>
      </c>
      <c r="DC21" s="121">
        <f>SUM(AY21,+CA21)</f>
        <v>355410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832503</v>
      </c>
      <c r="DH21" s="121">
        <f>SUM(BD21,+CF21)</f>
        <v>0</v>
      </c>
      <c r="DI21" s="121">
        <f>SUM(BE21,+CG21)</f>
        <v>0</v>
      </c>
      <c r="DJ21" s="121">
        <f>SUM(BF21,+CH21)</f>
        <v>432810</v>
      </c>
    </row>
    <row r="22" spans="1:114" s="136" customFormat="1" ht="13.5" customHeight="1" x14ac:dyDescent="0.15">
      <c r="A22" s="119" t="s">
        <v>10</v>
      </c>
      <c r="B22" s="120" t="s">
        <v>379</v>
      </c>
      <c r="C22" s="119" t="s">
        <v>380</v>
      </c>
      <c r="D22" s="121">
        <f>SUM(E22,+L22)</f>
        <v>1230268</v>
      </c>
      <c r="E22" s="121">
        <f>SUM(F22:I22,K22)</f>
        <v>270391</v>
      </c>
      <c r="F22" s="121">
        <v>0</v>
      </c>
      <c r="G22" s="121">
        <v>0</v>
      </c>
      <c r="H22" s="121">
        <v>0</v>
      </c>
      <c r="I22" s="121">
        <v>139425</v>
      </c>
      <c r="J22" s="122" t="s">
        <v>455</v>
      </c>
      <c r="K22" s="121">
        <v>130966</v>
      </c>
      <c r="L22" s="121">
        <v>959877</v>
      </c>
      <c r="M22" s="121">
        <f>SUM(N22,+U22)</f>
        <v>53780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455</v>
      </c>
      <c r="T22" s="121">
        <v>0</v>
      </c>
      <c r="U22" s="121">
        <v>53780</v>
      </c>
      <c r="V22" s="121">
        <f>+SUM(D22,M22)</f>
        <v>1284048</v>
      </c>
      <c r="W22" s="121">
        <f>+SUM(E22,N22)</f>
        <v>270391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139425</v>
      </c>
      <c r="AB22" s="122" t="str">
        <f>IF(+SUM(J22,S22)=0,"-",+SUM(J22,S22))</f>
        <v>-</v>
      </c>
      <c r="AC22" s="121">
        <f>+SUM(K22,T22)</f>
        <v>130966</v>
      </c>
      <c r="AD22" s="121">
        <f>+SUM(L22,U22)</f>
        <v>1013657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1209226</v>
      </c>
      <c r="AN22" s="121">
        <f>SUM(AO22:AR22)</f>
        <v>91561</v>
      </c>
      <c r="AO22" s="121">
        <v>88862</v>
      </c>
      <c r="AP22" s="121">
        <v>0</v>
      </c>
      <c r="AQ22" s="121">
        <v>2699</v>
      </c>
      <c r="AR22" s="121">
        <v>0</v>
      </c>
      <c r="AS22" s="121">
        <f>SUM(AT22:AV22)</f>
        <v>341111</v>
      </c>
      <c r="AT22" s="121">
        <v>0</v>
      </c>
      <c r="AU22" s="121">
        <v>341111</v>
      </c>
      <c r="AV22" s="121">
        <v>0</v>
      </c>
      <c r="AW22" s="121">
        <v>0</v>
      </c>
      <c r="AX22" s="121">
        <f>SUM(AY22:BB22)</f>
        <v>776554</v>
      </c>
      <c r="AY22" s="121">
        <v>221551</v>
      </c>
      <c r="AZ22" s="121">
        <v>465997</v>
      </c>
      <c r="BA22" s="121">
        <v>19761</v>
      </c>
      <c r="BB22" s="121">
        <v>69245</v>
      </c>
      <c r="BC22" s="121">
        <v>0</v>
      </c>
      <c r="BD22" s="121">
        <v>0</v>
      </c>
      <c r="BE22" s="121">
        <v>21042</v>
      </c>
      <c r="BF22" s="121">
        <f>SUM(AE22,+AM22,+BE22)</f>
        <v>1230268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6458</v>
      </c>
      <c r="BP22" s="121">
        <f>SUM(BQ22:BT22)</f>
        <v>6458</v>
      </c>
      <c r="BQ22" s="121">
        <v>6458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36660</v>
      </c>
      <c r="CF22" s="121">
        <v>0</v>
      </c>
      <c r="CG22" s="121">
        <v>10662</v>
      </c>
      <c r="CH22" s="121">
        <f>SUM(BG22,+BO22,+CG22)</f>
        <v>17120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1215684</v>
      </c>
      <c r="CR22" s="121">
        <f>SUM(AN22,+BP22)</f>
        <v>98019</v>
      </c>
      <c r="CS22" s="121">
        <f>SUM(AO22,+BQ22)</f>
        <v>95320</v>
      </c>
      <c r="CT22" s="121">
        <f>SUM(AP22,+BR22)</f>
        <v>0</v>
      </c>
      <c r="CU22" s="121">
        <f>SUM(AQ22,+BS22)</f>
        <v>2699</v>
      </c>
      <c r="CV22" s="121">
        <f>SUM(AR22,+BT22)</f>
        <v>0</v>
      </c>
      <c r="CW22" s="121">
        <f>SUM(AS22,+BU22)</f>
        <v>341111</v>
      </c>
      <c r="CX22" s="121">
        <f>SUM(AT22,+BV22)</f>
        <v>0</v>
      </c>
      <c r="CY22" s="121">
        <f>SUM(AU22,+BW22)</f>
        <v>341111</v>
      </c>
      <c r="CZ22" s="121">
        <f>SUM(AV22,+BX22)</f>
        <v>0</v>
      </c>
      <c r="DA22" s="121">
        <f>SUM(AW22,+BY22)</f>
        <v>0</v>
      </c>
      <c r="DB22" s="121">
        <f>SUM(AX22,+BZ22)</f>
        <v>776554</v>
      </c>
      <c r="DC22" s="121">
        <f>SUM(AY22,+CA22)</f>
        <v>221551</v>
      </c>
      <c r="DD22" s="121">
        <f>SUM(AZ22,+CB22)</f>
        <v>465997</v>
      </c>
      <c r="DE22" s="121">
        <f>SUM(BA22,+CC22)</f>
        <v>19761</v>
      </c>
      <c r="DF22" s="121">
        <f>SUM(BB22,+CD22)</f>
        <v>69245</v>
      </c>
      <c r="DG22" s="121">
        <f>SUM(BC22,+CE22)</f>
        <v>36660</v>
      </c>
      <c r="DH22" s="121">
        <f>SUM(BD22,+CF22)</f>
        <v>0</v>
      </c>
      <c r="DI22" s="121">
        <f>SUM(BE22,+CG22)</f>
        <v>31704</v>
      </c>
      <c r="DJ22" s="121">
        <f>SUM(BF22,+CH22)</f>
        <v>1247388</v>
      </c>
    </row>
    <row r="23" spans="1:114" s="136" customFormat="1" ht="13.5" customHeight="1" x14ac:dyDescent="0.15">
      <c r="A23" s="119" t="s">
        <v>10</v>
      </c>
      <c r="B23" s="120" t="s">
        <v>381</v>
      </c>
      <c r="C23" s="119" t="s">
        <v>382</v>
      </c>
      <c r="D23" s="121">
        <f>SUM(E23,+L23)</f>
        <v>2291661</v>
      </c>
      <c r="E23" s="121">
        <f>SUM(F23:I23,K23)</f>
        <v>796253</v>
      </c>
      <c r="F23" s="121">
        <v>0</v>
      </c>
      <c r="G23" s="121">
        <v>0</v>
      </c>
      <c r="H23" s="121">
        <v>0</v>
      </c>
      <c r="I23" s="121">
        <v>499196</v>
      </c>
      <c r="J23" s="122" t="s">
        <v>455</v>
      </c>
      <c r="K23" s="121">
        <v>297057</v>
      </c>
      <c r="L23" s="121">
        <v>1495408</v>
      </c>
      <c r="M23" s="121">
        <f>SUM(N23,+U23)</f>
        <v>96490</v>
      </c>
      <c r="N23" s="121">
        <f>SUM(O23:R23,T23)</f>
        <v>5931</v>
      </c>
      <c r="O23" s="121">
        <v>0</v>
      </c>
      <c r="P23" s="121">
        <v>0</v>
      </c>
      <c r="Q23" s="121">
        <v>0</v>
      </c>
      <c r="R23" s="121">
        <v>5798</v>
      </c>
      <c r="S23" s="122" t="s">
        <v>455</v>
      </c>
      <c r="T23" s="121">
        <v>133</v>
      </c>
      <c r="U23" s="121">
        <v>90559</v>
      </c>
      <c r="V23" s="121">
        <f>+SUM(D23,M23)</f>
        <v>2388151</v>
      </c>
      <c r="W23" s="121">
        <f>+SUM(E23,N23)</f>
        <v>802184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504994</v>
      </c>
      <c r="AB23" s="122" t="str">
        <f>IF(+SUM(J23,S23)=0,"-",+SUM(J23,S23))</f>
        <v>-</v>
      </c>
      <c r="AC23" s="121">
        <f>+SUM(K23,T23)</f>
        <v>297190</v>
      </c>
      <c r="AD23" s="121">
        <f>+SUM(L23,U23)</f>
        <v>1585967</v>
      </c>
      <c r="AE23" s="121">
        <f>SUM(AF23,+AK23)</f>
        <v>6653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6653</v>
      </c>
      <c r="AL23" s="121">
        <v>0</v>
      </c>
      <c r="AM23" s="121">
        <f>SUM(AN23,AS23,AW23,AX23,BD23)</f>
        <v>2277293</v>
      </c>
      <c r="AN23" s="121">
        <f>SUM(AO23:AR23)</f>
        <v>191456</v>
      </c>
      <c r="AO23" s="121">
        <v>166825</v>
      </c>
      <c r="AP23" s="121">
        <v>0</v>
      </c>
      <c r="AQ23" s="121">
        <v>24631</v>
      </c>
      <c r="AR23" s="121">
        <v>0</v>
      </c>
      <c r="AS23" s="121">
        <f>SUM(AT23:AV23)</f>
        <v>43619</v>
      </c>
      <c r="AT23" s="121">
        <v>2420</v>
      </c>
      <c r="AU23" s="121">
        <v>41199</v>
      </c>
      <c r="AV23" s="121">
        <v>0</v>
      </c>
      <c r="AW23" s="121">
        <v>0</v>
      </c>
      <c r="AX23" s="121">
        <f>SUM(AY23:BB23)</f>
        <v>2041624</v>
      </c>
      <c r="AY23" s="121">
        <v>672158</v>
      </c>
      <c r="AZ23" s="121">
        <v>1028200</v>
      </c>
      <c r="BA23" s="121">
        <v>324370</v>
      </c>
      <c r="BB23" s="121">
        <v>16896</v>
      </c>
      <c r="BC23" s="121">
        <v>0</v>
      </c>
      <c r="BD23" s="121">
        <v>594</v>
      </c>
      <c r="BE23" s="121">
        <v>7715</v>
      </c>
      <c r="BF23" s="121">
        <f>SUM(AE23,+AM23,+BE23)</f>
        <v>2291661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96490</v>
      </c>
      <c r="BP23" s="121">
        <f>SUM(BQ23:BT23)</f>
        <v>24688</v>
      </c>
      <c r="BQ23" s="121">
        <v>22211</v>
      </c>
      <c r="BR23" s="121">
        <v>0</v>
      </c>
      <c r="BS23" s="121">
        <v>2477</v>
      </c>
      <c r="BT23" s="121">
        <v>0</v>
      </c>
      <c r="BU23" s="121">
        <f>SUM(BV23:BX23)</f>
        <v>65832</v>
      </c>
      <c r="BV23" s="121">
        <v>0</v>
      </c>
      <c r="BW23" s="121">
        <v>65832</v>
      </c>
      <c r="BX23" s="121">
        <v>0</v>
      </c>
      <c r="BY23" s="121">
        <v>0</v>
      </c>
      <c r="BZ23" s="121">
        <f>SUM(CA23:CD23)</f>
        <v>5035</v>
      </c>
      <c r="CA23" s="121">
        <v>0</v>
      </c>
      <c r="CB23" s="121">
        <v>5035</v>
      </c>
      <c r="CC23" s="121">
        <v>0</v>
      </c>
      <c r="CD23" s="121">
        <v>0</v>
      </c>
      <c r="CE23" s="121">
        <v>0</v>
      </c>
      <c r="CF23" s="121">
        <v>935</v>
      </c>
      <c r="CG23" s="121">
        <v>0</v>
      </c>
      <c r="CH23" s="121">
        <f>SUM(BG23,+BO23,+CG23)</f>
        <v>96490</v>
      </c>
      <c r="CI23" s="121">
        <f>SUM(AE23,+BG23)</f>
        <v>6653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6653</v>
      </c>
      <c r="CP23" s="121">
        <f>SUM(AL23,+BN23)</f>
        <v>0</v>
      </c>
      <c r="CQ23" s="121">
        <f>SUM(AM23,+BO23)</f>
        <v>2373783</v>
      </c>
      <c r="CR23" s="121">
        <f>SUM(AN23,+BP23)</f>
        <v>216144</v>
      </c>
      <c r="CS23" s="121">
        <f>SUM(AO23,+BQ23)</f>
        <v>189036</v>
      </c>
      <c r="CT23" s="121">
        <f>SUM(AP23,+BR23)</f>
        <v>0</v>
      </c>
      <c r="CU23" s="121">
        <f>SUM(AQ23,+BS23)</f>
        <v>27108</v>
      </c>
      <c r="CV23" s="121">
        <f>SUM(AR23,+BT23)</f>
        <v>0</v>
      </c>
      <c r="CW23" s="121">
        <f>SUM(AS23,+BU23)</f>
        <v>109451</v>
      </c>
      <c r="CX23" s="121">
        <f>SUM(AT23,+BV23)</f>
        <v>2420</v>
      </c>
      <c r="CY23" s="121">
        <f>SUM(AU23,+BW23)</f>
        <v>107031</v>
      </c>
      <c r="CZ23" s="121">
        <f>SUM(AV23,+BX23)</f>
        <v>0</v>
      </c>
      <c r="DA23" s="121">
        <f>SUM(AW23,+BY23)</f>
        <v>0</v>
      </c>
      <c r="DB23" s="121">
        <f>SUM(AX23,+BZ23)</f>
        <v>2046659</v>
      </c>
      <c r="DC23" s="121">
        <f>SUM(AY23,+CA23)</f>
        <v>672158</v>
      </c>
      <c r="DD23" s="121">
        <f>SUM(AZ23,+CB23)</f>
        <v>1033235</v>
      </c>
      <c r="DE23" s="121">
        <f>SUM(BA23,+CC23)</f>
        <v>324370</v>
      </c>
      <c r="DF23" s="121">
        <f>SUM(BB23,+CD23)</f>
        <v>16896</v>
      </c>
      <c r="DG23" s="121">
        <f>SUM(BC23,+CE23)</f>
        <v>0</v>
      </c>
      <c r="DH23" s="121">
        <f>SUM(BD23,+CF23)</f>
        <v>1529</v>
      </c>
      <c r="DI23" s="121">
        <f>SUM(BE23,+CG23)</f>
        <v>7715</v>
      </c>
      <c r="DJ23" s="121">
        <f>SUM(BF23,+CH23)</f>
        <v>2388151</v>
      </c>
    </row>
    <row r="24" spans="1:114" s="136" customFormat="1" ht="13.5" customHeight="1" x14ac:dyDescent="0.15">
      <c r="A24" s="119" t="s">
        <v>10</v>
      </c>
      <c r="B24" s="120" t="s">
        <v>383</v>
      </c>
      <c r="C24" s="119" t="s">
        <v>384</v>
      </c>
      <c r="D24" s="121">
        <f>SUM(E24,+L24)</f>
        <v>1230166</v>
      </c>
      <c r="E24" s="121">
        <f>SUM(F24:I24,K24)</f>
        <v>302986</v>
      </c>
      <c r="F24" s="121">
        <v>411</v>
      </c>
      <c r="G24" s="121">
        <v>0</v>
      </c>
      <c r="H24" s="121">
        <v>74200</v>
      </c>
      <c r="I24" s="121">
        <v>184057</v>
      </c>
      <c r="J24" s="122" t="s">
        <v>455</v>
      </c>
      <c r="K24" s="121">
        <v>44318</v>
      </c>
      <c r="L24" s="121">
        <v>927180</v>
      </c>
      <c r="M24" s="121">
        <f>SUM(N24,+U24)</f>
        <v>419116</v>
      </c>
      <c r="N24" s="121">
        <f>SUM(O24:R24,T24)</f>
        <v>92278</v>
      </c>
      <c r="O24" s="121">
        <v>0</v>
      </c>
      <c r="P24" s="121">
        <v>0</v>
      </c>
      <c r="Q24" s="121">
        <v>0</v>
      </c>
      <c r="R24" s="121">
        <v>90774</v>
      </c>
      <c r="S24" s="122" t="s">
        <v>455</v>
      </c>
      <c r="T24" s="121">
        <v>1504</v>
      </c>
      <c r="U24" s="121">
        <v>326838</v>
      </c>
      <c r="V24" s="121">
        <f>+SUM(D24,M24)</f>
        <v>1649282</v>
      </c>
      <c r="W24" s="121">
        <f>+SUM(E24,N24)</f>
        <v>395264</v>
      </c>
      <c r="X24" s="121">
        <f>+SUM(F24,O24)</f>
        <v>411</v>
      </c>
      <c r="Y24" s="121">
        <f>+SUM(G24,P24)</f>
        <v>0</v>
      </c>
      <c r="Z24" s="121">
        <f>+SUM(H24,Q24)</f>
        <v>74200</v>
      </c>
      <c r="AA24" s="121">
        <f>+SUM(I24,R24)</f>
        <v>274831</v>
      </c>
      <c r="AB24" s="122" t="str">
        <f>IF(+SUM(J24,S24)=0,"-",+SUM(J24,S24))</f>
        <v>-</v>
      </c>
      <c r="AC24" s="121">
        <f>+SUM(K24,T24)</f>
        <v>45822</v>
      </c>
      <c r="AD24" s="121">
        <f>+SUM(L24,U24)</f>
        <v>1254018</v>
      </c>
      <c r="AE24" s="121">
        <f>SUM(AF24,+AK24)</f>
        <v>106894</v>
      </c>
      <c r="AF24" s="121">
        <f>SUM(AG24:AJ24)</f>
        <v>97654</v>
      </c>
      <c r="AG24" s="121">
        <v>0</v>
      </c>
      <c r="AH24" s="121">
        <v>73920</v>
      </c>
      <c r="AI24" s="121">
        <v>23650</v>
      </c>
      <c r="AJ24" s="121">
        <v>84</v>
      </c>
      <c r="AK24" s="121">
        <v>9240</v>
      </c>
      <c r="AL24" s="121">
        <v>0</v>
      </c>
      <c r="AM24" s="121">
        <f>SUM(AN24,AS24,AW24,AX24,BD24)</f>
        <v>833445</v>
      </c>
      <c r="AN24" s="121">
        <f>SUM(AO24:AR24)</f>
        <v>164515</v>
      </c>
      <c r="AO24" s="121">
        <v>132365</v>
      </c>
      <c r="AP24" s="121">
        <v>11926</v>
      </c>
      <c r="AQ24" s="121">
        <v>20224</v>
      </c>
      <c r="AR24" s="121">
        <v>0</v>
      </c>
      <c r="AS24" s="121">
        <f>SUM(AT24:AV24)</f>
        <v>156494</v>
      </c>
      <c r="AT24" s="121">
        <v>99749</v>
      </c>
      <c r="AU24" s="121">
        <v>12959</v>
      </c>
      <c r="AV24" s="121">
        <v>43786</v>
      </c>
      <c r="AW24" s="121">
        <v>6688</v>
      </c>
      <c r="AX24" s="121">
        <f>SUM(AY24:BB24)</f>
        <v>505748</v>
      </c>
      <c r="AY24" s="121">
        <v>352711</v>
      </c>
      <c r="AZ24" s="121">
        <v>127055</v>
      </c>
      <c r="BA24" s="121">
        <v>25982</v>
      </c>
      <c r="BB24" s="121">
        <v>0</v>
      </c>
      <c r="BC24" s="121">
        <v>243356</v>
      </c>
      <c r="BD24" s="121">
        <v>0</v>
      </c>
      <c r="BE24" s="121">
        <v>46471</v>
      </c>
      <c r="BF24" s="121">
        <f>SUM(AE24,+AM24,+BE24)</f>
        <v>986810</v>
      </c>
      <c r="BG24" s="121">
        <f>SUM(BH24,+BM24)</f>
        <v>65340</v>
      </c>
      <c r="BH24" s="121">
        <f>SUM(BI24:BL24)</f>
        <v>65340</v>
      </c>
      <c r="BI24" s="121">
        <v>0</v>
      </c>
      <c r="BJ24" s="121">
        <v>65340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353776</v>
      </c>
      <c r="BP24" s="121">
        <f>SUM(BQ24:BT24)</f>
        <v>31057</v>
      </c>
      <c r="BQ24" s="121">
        <v>31057</v>
      </c>
      <c r="BR24" s="121">
        <v>0</v>
      </c>
      <c r="BS24" s="121">
        <v>0</v>
      </c>
      <c r="BT24" s="121">
        <v>0</v>
      </c>
      <c r="BU24" s="121">
        <f>SUM(BV24:BX24)</f>
        <v>150566</v>
      </c>
      <c r="BV24" s="121">
        <v>0</v>
      </c>
      <c r="BW24" s="121">
        <v>150566</v>
      </c>
      <c r="BX24" s="121">
        <v>0</v>
      </c>
      <c r="BY24" s="121">
        <v>0</v>
      </c>
      <c r="BZ24" s="121">
        <f>SUM(CA24:CD24)</f>
        <v>172153</v>
      </c>
      <c r="CA24" s="121">
        <v>78653</v>
      </c>
      <c r="CB24" s="121">
        <v>93500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419116</v>
      </c>
      <c r="CI24" s="121">
        <f>SUM(AE24,+BG24)</f>
        <v>172234</v>
      </c>
      <c r="CJ24" s="121">
        <f>SUM(AF24,+BH24)</f>
        <v>162994</v>
      </c>
      <c r="CK24" s="121">
        <f>SUM(AG24,+BI24)</f>
        <v>0</v>
      </c>
      <c r="CL24" s="121">
        <f>SUM(AH24,+BJ24)</f>
        <v>139260</v>
      </c>
      <c r="CM24" s="121">
        <f>SUM(AI24,+BK24)</f>
        <v>23650</v>
      </c>
      <c r="CN24" s="121">
        <f>SUM(AJ24,+BL24)</f>
        <v>84</v>
      </c>
      <c r="CO24" s="121">
        <f>SUM(AK24,+BM24)</f>
        <v>9240</v>
      </c>
      <c r="CP24" s="121">
        <f>SUM(AL24,+BN24)</f>
        <v>0</v>
      </c>
      <c r="CQ24" s="121">
        <f>SUM(AM24,+BO24)</f>
        <v>1187221</v>
      </c>
      <c r="CR24" s="121">
        <f>SUM(AN24,+BP24)</f>
        <v>195572</v>
      </c>
      <c r="CS24" s="121">
        <f>SUM(AO24,+BQ24)</f>
        <v>163422</v>
      </c>
      <c r="CT24" s="121">
        <f>SUM(AP24,+BR24)</f>
        <v>11926</v>
      </c>
      <c r="CU24" s="121">
        <f>SUM(AQ24,+BS24)</f>
        <v>20224</v>
      </c>
      <c r="CV24" s="121">
        <f>SUM(AR24,+BT24)</f>
        <v>0</v>
      </c>
      <c r="CW24" s="121">
        <f>SUM(AS24,+BU24)</f>
        <v>307060</v>
      </c>
      <c r="CX24" s="121">
        <f>SUM(AT24,+BV24)</f>
        <v>99749</v>
      </c>
      <c r="CY24" s="121">
        <f>SUM(AU24,+BW24)</f>
        <v>163525</v>
      </c>
      <c r="CZ24" s="121">
        <f>SUM(AV24,+BX24)</f>
        <v>43786</v>
      </c>
      <c r="DA24" s="121">
        <f>SUM(AW24,+BY24)</f>
        <v>6688</v>
      </c>
      <c r="DB24" s="121">
        <f>SUM(AX24,+BZ24)</f>
        <v>677901</v>
      </c>
      <c r="DC24" s="121">
        <f>SUM(AY24,+CA24)</f>
        <v>431364</v>
      </c>
      <c r="DD24" s="121">
        <f>SUM(AZ24,+CB24)</f>
        <v>220555</v>
      </c>
      <c r="DE24" s="121">
        <f>SUM(BA24,+CC24)</f>
        <v>25982</v>
      </c>
      <c r="DF24" s="121">
        <f>SUM(BB24,+CD24)</f>
        <v>0</v>
      </c>
      <c r="DG24" s="121">
        <f>SUM(BC24,+CE24)</f>
        <v>243356</v>
      </c>
      <c r="DH24" s="121">
        <f>SUM(BD24,+CF24)</f>
        <v>0</v>
      </c>
      <c r="DI24" s="121">
        <f>SUM(BE24,+CG24)</f>
        <v>46471</v>
      </c>
      <c r="DJ24" s="121">
        <f>SUM(BF24,+CH24)</f>
        <v>1405926</v>
      </c>
    </row>
    <row r="25" spans="1:114" s="136" customFormat="1" ht="13.5" customHeight="1" x14ac:dyDescent="0.15">
      <c r="A25" s="119" t="s">
        <v>10</v>
      </c>
      <c r="B25" s="120" t="s">
        <v>387</v>
      </c>
      <c r="C25" s="119" t="s">
        <v>388</v>
      </c>
      <c r="D25" s="121">
        <f>SUM(E25,+L25)</f>
        <v>2084672</v>
      </c>
      <c r="E25" s="121">
        <f>SUM(F25:I25,K25)</f>
        <v>153074</v>
      </c>
      <c r="F25" s="121">
        <v>0</v>
      </c>
      <c r="G25" s="121">
        <v>1618</v>
      </c>
      <c r="H25" s="121">
        <v>23700</v>
      </c>
      <c r="I25" s="121">
        <v>23508</v>
      </c>
      <c r="J25" s="122" t="s">
        <v>455</v>
      </c>
      <c r="K25" s="121">
        <v>104248</v>
      </c>
      <c r="L25" s="121">
        <v>1931598</v>
      </c>
      <c r="M25" s="121">
        <f>SUM(N25,+U25)</f>
        <v>101732</v>
      </c>
      <c r="N25" s="121">
        <f>SUM(O25:R25,T25)</f>
        <v>18976</v>
      </c>
      <c r="O25" s="121">
        <v>0</v>
      </c>
      <c r="P25" s="121">
        <v>0</v>
      </c>
      <c r="Q25" s="121">
        <v>0</v>
      </c>
      <c r="R25" s="121">
        <v>7624</v>
      </c>
      <c r="S25" s="122" t="s">
        <v>455</v>
      </c>
      <c r="T25" s="121">
        <v>11352</v>
      </c>
      <c r="U25" s="121">
        <v>82756</v>
      </c>
      <c r="V25" s="121">
        <f>+SUM(D25,M25)</f>
        <v>2186404</v>
      </c>
      <c r="W25" s="121">
        <f>+SUM(E25,N25)</f>
        <v>172050</v>
      </c>
      <c r="X25" s="121">
        <f>+SUM(F25,O25)</f>
        <v>0</v>
      </c>
      <c r="Y25" s="121">
        <f>+SUM(G25,P25)</f>
        <v>1618</v>
      </c>
      <c r="Z25" s="121">
        <f>+SUM(H25,Q25)</f>
        <v>23700</v>
      </c>
      <c r="AA25" s="121">
        <f>+SUM(I25,R25)</f>
        <v>31132</v>
      </c>
      <c r="AB25" s="122" t="str">
        <f>IF(+SUM(J25,S25)=0,"-",+SUM(J25,S25))</f>
        <v>-</v>
      </c>
      <c r="AC25" s="121">
        <f>+SUM(K25,T25)</f>
        <v>115600</v>
      </c>
      <c r="AD25" s="121">
        <f>+SUM(L25,U25)</f>
        <v>2014354</v>
      </c>
      <c r="AE25" s="121">
        <f>SUM(AF25,+AK25)</f>
        <v>37479</v>
      </c>
      <c r="AF25" s="121">
        <f>SUM(AG25:AJ25)</f>
        <v>37479</v>
      </c>
      <c r="AG25" s="121">
        <v>0</v>
      </c>
      <c r="AH25" s="121">
        <v>37479</v>
      </c>
      <c r="AI25" s="121">
        <v>0</v>
      </c>
      <c r="AJ25" s="121">
        <v>0</v>
      </c>
      <c r="AK25" s="121">
        <v>0</v>
      </c>
      <c r="AL25" s="121">
        <v>929210</v>
      </c>
      <c r="AM25" s="121">
        <f>SUM(AN25,AS25,AW25,AX25,BD25)</f>
        <v>559599</v>
      </c>
      <c r="AN25" s="121">
        <f>SUM(AO25:AR25)</f>
        <v>46742</v>
      </c>
      <c r="AO25" s="121">
        <v>46742</v>
      </c>
      <c r="AP25" s="121">
        <v>0</v>
      </c>
      <c r="AQ25" s="121">
        <v>0</v>
      </c>
      <c r="AR25" s="121">
        <v>0</v>
      </c>
      <c r="AS25" s="121">
        <f>SUM(AT25:AV25)</f>
        <v>19269</v>
      </c>
      <c r="AT25" s="121">
        <v>0</v>
      </c>
      <c r="AU25" s="121">
        <v>19269</v>
      </c>
      <c r="AV25" s="121">
        <v>0</v>
      </c>
      <c r="AW25" s="121">
        <v>0</v>
      </c>
      <c r="AX25" s="121">
        <f>SUM(AY25:BB25)</f>
        <v>493588</v>
      </c>
      <c r="AY25" s="121">
        <v>153725</v>
      </c>
      <c r="AZ25" s="121">
        <v>321569</v>
      </c>
      <c r="BA25" s="121">
        <v>15862</v>
      </c>
      <c r="BB25" s="121">
        <v>2432</v>
      </c>
      <c r="BC25" s="121">
        <v>558384</v>
      </c>
      <c r="BD25" s="121">
        <v>0</v>
      </c>
      <c r="BE25" s="121">
        <v>0</v>
      </c>
      <c r="BF25" s="121">
        <f>SUM(AE25,+AM25,+BE25)</f>
        <v>597078</v>
      </c>
      <c r="BG25" s="121">
        <f>SUM(BH25,+BM25)</f>
        <v>2122</v>
      </c>
      <c r="BH25" s="121">
        <f>SUM(BI25:BL25)</f>
        <v>2122</v>
      </c>
      <c r="BI25" s="121">
        <v>0</v>
      </c>
      <c r="BJ25" s="121">
        <v>2122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99610</v>
      </c>
      <c r="BP25" s="121">
        <f>SUM(BQ25:BT25)</f>
        <v>5194</v>
      </c>
      <c r="BQ25" s="121">
        <v>5194</v>
      </c>
      <c r="BR25" s="121">
        <v>0</v>
      </c>
      <c r="BS25" s="121">
        <v>0</v>
      </c>
      <c r="BT25" s="121">
        <v>0</v>
      </c>
      <c r="BU25" s="121">
        <f>SUM(BV25:BX25)</f>
        <v>40455</v>
      </c>
      <c r="BV25" s="121">
        <v>0</v>
      </c>
      <c r="BW25" s="121">
        <v>40455</v>
      </c>
      <c r="BX25" s="121">
        <v>0</v>
      </c>
      <c r="BY25" s="121">
        <v>0</v>
      </c>
      <c r="BZ25" s="121">
        <f>SUM(CA25:CD25)</f>
        <v>53961</v>
      </c>
      <c r="CA25" s="121">
        <v>3220</v>
      </c>
      <c r="CB25" s="121">
        <v>47478</v>
      </c>
      <c r="CC25" s="121">
        <v>0</v>
      </c>
      <c r="CD25" s="121">
        <v>3263</v>
      </c>
      <c r="CE25" s="121">
        <v>0</v>
      </c>
      <c r="CF25" s="121">
        <v>0</v>
      </c>
      <c r="CG25" s="121">
        <v>0</v>
      </c>
      <c r="CH25" s="121">
        <f>SUM(BG25,+BO25,+CG25)</f>
        <v>101732</v>
      </c>
      <c r="CI25" s="121">
        <f>SUM(AE25,+BG25)</f>
        <v>39601</v>
      </c>
      <c r="CJ25" s="121">
        <f>SUM(AF25,+BH25)</f>
        <v>39601</v>
      </c>
      <c r="CK25" s="121">
        <f>SUM(AG25,+BI25)</f>
        <v>0</v>
      </c>
      <c r="CL25" s="121">
        <f>SUM(AH25,+BJ25)</f>
        <v>39601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929210</v>
      </c>
      <c r="CQ25" s="121">
        <f>SUM(AM25,+BO25)</f>
        <v>659209</v>
      </c>
      <c r="CR25" s="121">
        <f>SUM(AN25,+BP25)</f>
        <v>51936</v>
      </c>
      <c r="CS25" s="121">
        <f>SUM(AO25,+BQ25)</f>
        <v>51936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59724</v>
      </c>
      <c r="CX25" s="121">
        <f>SUM(AT25,+BV25)</f>
        <v>0</v>
      </c>
      <c r="CY25" s="121">
        <f>SUM(AU25,+BW25)</f>
        <v>59724</v>
      </c>
      <c r="CZ25" s="121">
        <f>SUM(AV25,+BX25)</f>
        <v>0</v>
      </c>
      <c r="DA25" s="121">
        <f>SUM(AW25,+BY25)</f>
        <v>0</v>
      </c>
      <c r="DB25" s="121">
        <f>SUM(AX25,+BZ25)</f>
        <v>547549</v>
      </c>
      <c r="DC25" s="121">
        <f>SUM(AY25,+CA25)</f>
        <v>156945</v>
      </c>
      <c r="DD25" s="121">
        <f>SUM(AZ25,+CB25)</f>
        <v>369047</v>
      </c>
      <c r="DE25" s="121">
        <f>SUM(BA25,+CC25)</f>
        <v>15862</v>
      </c>
      <c r="DF25" s="121">
        <f>SUM(BB25,+CD25)</f>
        <v>5695</v>
      </c>
      <c r="DG25" s="121">
        <f>SUM(BC25,+CE25)</f>
        <v>558384</v>
      </c>
      <c r="DH25" s="121">
        <f>SUM(BD25,+CF25)</f>
        <v>0</v>
      </c>
      <c r="DI25" s="121">
        <f>SUM(BE25,+CG25)</f>
        <v>0</v>
      </c>
      <c r="DJ25" s="121">
        <f>SUM(BF25,+CH25)</f>
        <v>698810</v>
      </c>
    </row>
    <row r="26" spans="1:114" s="136" customFormat="1" ht="13.5" customHeight="1" x14ac:dyDescent="0.15">
      <c r="A26" s="119" t="s">
        <v>10</v>
      </c>
      <c r="B26" s="120" t="s">
        <v>391</v>
      </c>
      <c r="C26" s="119" t="s">
        <v>392</v>
      </c>
      <c r="D26" s="121">
        <f>SUM(E26,+L26)</f>
        <v>851894</v>
      </c>
      <c r="E26" s="121">
        <f>SUM(F26:I26,K26)</f>
        <v>52508</v>
      </c>
      <c r="F26" s="121">
        <v>0</v>
      </c>
      <c r="G26" s="121">
        <v>0</v>
      </c>
      <c r="H26" s="121">
        <v>0</v>
      </c>
      <c r="I26" s="121">
        <v>49598</v>
      </c>
      <c r="J26" s="122" t="s">
        <v>455</v>
      </c>
      <c r="K26" s="121">
        <v>2910</v>
      </c>
      <c r="L26" s="121">
        <v>799386</v>
      </c>
      <c r="M26" s="121">
        <f>SUM(N26,+U26)</f>
        <v>94658</v>
      </c>
      <c r="N26" s="121">
        <f>SUM(O26:R26,T26)</f>
        <v>2889</v>
      </c>
      <c r="O26" s="121">
        <v>0</v>
      </c>
      <c r="P26" s="121">
        <v>0</v>
      </c>
      <c r="Q26" s="121">
        <v>0</v>
      </c>
      <c r="R26" s="121">
        <v>2889</v>
      </c>
      <c r="S26" s="122" t="s">
        <v>455</v>
      </c>
      <c r="T26" s="121">
        <v>0</v>
      </c>
      <c r="U26" s="121">
        <v>91769</v>
      </c>
      <c r="V26" s="121">
        <f>+SUM(D26,M26)</f>
        <v>946552</v>
      </c>
      <c r="W26" s="121">
        <f>+SUM(E26,N26)</f>
        <v>55397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52487</v>
      </c>
      <c r="AB26" s="122" t="str">
        <f>IF(+SUM(J26,S26)=0,"-",+SUM(J26,S26))</f>
        <v>-</v>
      </c>
      <c r="AC26" s="121">
        <f>+SUM(K26,T26)</f>
        <v>2910</v>
      </c>
      <c r="AD26" s="121">
        <f>+SUM(L26,U26)</f>
        <v>891155</v>
      </c>
      <c r="AE26" s="121">
        <f>SUM(AF26,+AK26)</f>
        <v>230901</v>
      </c>
      <c r="AF26" s="121">
        <f>SUM(AG26:AJ26)</f>
        <v>230901</v>
      </c>
      <c r="AG26" s="121">
        <v>0</v>
      </c>
      <c r="AH26" s="121">
        <v>230901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510993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66672</v>
      </c>
      <c r="AT26" s="121">
        <v>0</v>
      </c>
      <c r="AU26" s="121">
        <v>66672</v>
      </c>
      <c r="AV26" s="121">
        <v>0</v>
      </c>
      <c r="AW26" s="121">
        <v>0</v>
      </c>
      <c r="AX26" s="121">
        <f>SUM(AY26:BB26)</f>
        <v>444321</v>
      </c>
      <c r="AY26" s="121">
        <v>74844</v>
      </c>
      <c r="AZ26" s="121">
        <v>261243</v>
      </c>
      <c r="BA26" s="121">
        <v>65371</v>
      </c>
      <c r="BB26" s="121">
        <v>42863</v>
      </c>
      <c r="BC26" s="121">
        <v>0</v>
      </c>
      <c r="BD26" s="121">
        <v>0</v>
      </c>
      <c r="BE26" s="121">
        <v>110000</v>
      </c>
      <c r="BF26" s="121">
        <f>SUM(AE26,+AM26,+BE26)</f>
        <v>851894</v>
      </c>
      <c r="BG26" s="121">
        <f>SUM(BH26,+BM26)</f>
        <v>31062</v>
      </c>
      <c r="BH26" s="121">
        <f>SUM(BI26:BL26)</f>
        <v>31062</v>
      </c>
      <c r="BI26" s="121">
        <v>0</v>
      </c>
      <c r="BJ26" s="121">
        <v>31062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63596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24743</v>
      </c>
      <c r="BV26" s="121">
        <v>0</v>
      </c>
      <c r="BW26" s="121">
        <v>24743</v>
      </c>
      <c r="BX26" s="121">
        <v>0</v>
      </c>
      <c r="BY26" s="121">
        <v>0</v>
      </c>
      <c r="BZ26" s="121">
        <f>SUM(CA26:CD26)</f>
        <v>38853</v>
      </c>
      <c r="CA26" s="121">
        <v>0</v>
      </c>
      <c r="CB26" s="121">
        <v>32241</v>
      </c>
      <c r="CC26" s="121">
        <v>0</v>
      </c>
      <c r="CD26" s="121">
        <v>6612</v>
      </c>
      <c r="CE26" s="121">
        <v>0</v>
      </c>
      <c r="CF26" s="121">
        <v>0</v>
      </c>
      <c r="CG26" s="121">
        <v>0</v>
      </c>
      <c r="CH26" s="121">
        <f>SUM(BG26,+BO26,+CG26)</f>
        <v>94658</v>
      </c>
      <c r="CI26" s="121">
        <f>SUM(AE26,+BG26)</f>
        <v>261963</v>
      </c>
      <c r="CJ26" s="121">
        <f>SUM(AF26,+BH26)</f>
        <v>261963</v>
      </c>
      <c r="CK26" s="121">
        <f>SUM(AG26,+BI26)</f>
        <v>0</v>
      </c>
      <c r="CL26" s="121">
        <f>SUM(AH26,+BJ26)</f>
        <v>261963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574589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91415</v>
      </c>
      <c r="CX26" s="121">
        <f>SUM(AT26,+BV26)</f>
        <v>0</v>
      </c>
      <c r="CY26" s="121">
        <f>SUM(AU26,+BW26)</f>
        <v>91415</v>
      </c>
      <c r="CZ26" s="121">
        <f>SUM(AV26,+BX26)</f>
        <v>0</v>
      </c>
      <c r="DA26" s="121">
        <f>SUM(AW26,+BY26)</f>
        <v>0</v>
      </c>
      <c r="DB26" s="121">
        <f>SUM(AX26,+BZ26)</f>
        <v>483174</v>
      </c>
      <c r="DC26" s="121">
        <f>SUM(AY26,+CA26)</f>
        <v>74844</v>
      </c>
      <c r="DD26" s="121">
        <f>SUM(AZ26,+CB26)</f>
        <v>293484</v>
      </c>
      <c r="DE26" s="121">
        <f>SUM(BA26,+CC26)</f>
        <v>65371</v>
      </c>
      <c r="DF26" s="121">
        <f>SUM(BB26,+CD26)</f>
        <v>49475</v>
      </c>
      <c r="DG26" s="121">
        <f>SUM(BC26,+CE26)</f>
        <v>0</v>
      </c>
      <c r="DH26" s="121">
        <f>SUM(BD26,+CF26)</f>
        <v>0</v>
      </c>
      <c r="DI26" s="121">
        <f>SUM(BE26,+CG26)</f>
        <v>110000</v>
      </c>
      <c r="DJ26" s="121">
        <f>SUM(BF26,+CH26)</f>
        <v>946552</v>
      </c>
    </row>
    <row r="27" spans="1:114" s="136" customFormat="1" ht="13.5" customHeight="1" x14ac:dyDescent="0.15">
      <c r="A27" s="119" t="s">
        <v>10</v>
      </c>
      <c r="B27" s="120" t="s">
        <v>393</v>
      </c>
      <c r="C27" s="119" t="s">
        <v>394</v>
      </c>
      <c r="D27" s="121">
        <f>SUM(E27,+L27)</f>
        <v>724674</v>
      </c>
      <c r="E27" s="121">
        <f>SUM(F27:I27,K27)</f>
        <v>10272</v>
      </c>
      <c r="F27" s="121">
        <v>0</v>
      </c>
      <c r="G27" s="121">
        <v>0</v>
      </c>
      <c r="H27" s="121">
        <v>0</v>
      </c>
      <c r="I27" s="121">
        <v>8575</v>
      </c>
      <c r="J27" s="122" t="s">
        <v>455</v>
      </c>
      <c r="K27" s="121">
        <v>1697</v>
      </c>
      <c r="L27" s="121">
        <v>714402</v>
      </c>
      <c r="M27" s="121">
        <f>SUM(N27,+U27)</f>
        <v>25658</v>
      </c>
      <c r="N27" s="121">
        <f>SUM(O27:R27,T27)</f>
        <v>6501</v>
      </c>
      <c r="O27" s="121">
        <v>0</v>
      </c>
      <c r="P27" s="121">
        <v>0</v>
      </c>
      <c r="Q27" s="121">
        <v>0</v>
      </c>
      <c r="R27" s="121">
        <v>5809</v>
      </c>
      <c r="S27" s="122" t="s">
        <v>455</v>
      </c>
      <c r="T27" s="121">
        <v>692</v>
      </c>
      <c r="U27" s="121">
        <v>19157</v>
      </c>
      <c r="V27" s="121">
        <f>+SUM(D27,M27)</f>
        <v>750332</v>
      </c>
      <c r="W27" s="121">
        <f>+SUM(E27,N27)</f>
        <v>16773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14384</v>
      </c>
      <c r="AB27" s="122" t="str">
        <f>IF(+SUM(J27,S27)=0,"-",+SUM(J27,S27))</f>
        <v>-</v>
      </c>
      <c r="AC27" s="121">
        <f>+SUM(K27,T27)</f>
        <v>2389</v>
      </c>
      <c r="AD27" s="121">
        <f>+SUM(L27,U27)</f>
        <v>733559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252341</v>
      </c>
      <c r="AN27" s="121">
        <f>SUM(AO27:AR27)</f>
        <v>11400</v>
      </c>
      <c r="AO27" s="121">
        <v>11400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240941</v>
      </c>
      <c r="AY27" s="121">
        <v>240941</v>
      </c>
      <c r="AZ27" s="121">
        <v>0</v>
      </c>
      <c r="BA27" s="121">
        <v>0</v>
      </c>
      <c r="BB27" s="121">
        <v>0</v>
      </c>
      <c r="BC27" s="121">
        <v>472333</v>
      </c>
      <c r="BD27" s="121">
        <v>0</v>
      </c>
      <c r="BE27" s="121">
        <v>0</v>
      </c>
      <c r="BF27" s="121">
        <f>SUM(AE27,+AM27,+BE27)</f>
        <v>252341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12563</v>
      </c>
      <c r="BP27" s="121">
        <f>SUM(BQ27:BT27)</f>
        <v>310</v>
      </c>
      <c r="BQ27" s="121">
        <v>310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12253</v>
      </c>
      <c r="CA27" s="121">
        <v>2018</v>
      </c>
      <c r="CB27" s="121">
        <v>10235</v>
      </c>
      <c r="CC27" s="121">
        <v>0</v>
      </c>
      <c r="CD27" s="121">
        <v>0</v>
      </c>
      <c r="CE27" s="121">
        <v>13095</v>
      </c>
      <c r="CF27" s="121">
        <v>0</v>
      </c>
      <c r="CG27" s="121">
        <v>0</v>
      </c>
      <c r="CH27" s="121">
        <f>SUM(BG27,+BO27,+CG27)</f>
        <v>12563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264904</v>
      </c>
      <c r="CR27" s="121">
        <f>SUM(AN27,+BP27)</f>
        <v>11710</v>
      </c>
      <c r="CS27" s="121">
        <f>SUM(AO27,+BQ27)</f>
        <v>11710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253194</v>
      </c>
      <c r="DC27" s="121">
        <f>SUM(AY27,+CA27)</f>
        <v>242959</v>
      </c>
      <c r="DD27" s="121">
        <f>SUM(AZ27,+CB27)</f>
        <v>10235</v>
      </c>
      <c r="DE27" s="121">
        <f>SUM(BA27,+CC27)</f>
        <v>0</v>
      </c>
      <c r="DF27" s="121">
        <f>SUM(BB27,+CD27)</f>
        <v>0</v>
      </c>
      <c r="DG27" s="121">
        <f>SUM(BC27,+CE27)</f>
        <v>485428</v>
      </c>
      <c r="DH27" s="121">
        <f>SUM(BD27,+CF27)</f>
        <v>0</v>
      </c>
      <c r="DI27" s="121">
        <f>SUM(BE27,+CG27)</f>
        <v>0</v>
      </c>
      <c r="DJ27" s="121">
        <f>SUM(BF27,+CH27)</f>
        <v>264904</v>
      </c>
    </row>
    <row r="28" spans="1:114" s="136" customFormat="1" ht="13.5" customHeight="1" x14ac:dyDescent="0.15">
      <c r="A28" s="119" t="s">
        <v>10</v>
      </c>
      <c r="B28" s="120" t="s">
        <v>396</v>
      </c>
      <c r="C28" s="119" t="s">
        <v>397</v>
      </c>
      <c r="D28" s="121">
        <f>SUM(E28,+L28)</f>
        <v>350148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455</v>
      </c>
      <c r="K28" s="121">
        <v>0</v>
      </c>
      <c r="L28" s="121">
        <v>350148</v>
      </c>
      <c r="M28" s="121">
        <f>SUM(N28,+U28)</f>
        <v>107693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455</v>
      </c>
      <c r="T28" s="121">
        <v>0</v>
      </c>
      <c r="U28" s="121">
        <v>107693</v>
      </c>
      <c r="V28" s="121">
        <f>+SUM(D28,M28)</f>
        <v>457841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457841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350148</v>
      </c>
      <c r="BD28" s="121">
        <v>0</v>
      </c>
      <c r="BE28" s="121">
        <v>0</v>
      </c>
      <c r="BF28" s="121">
        <f>SUM(AE28,+AM28,+BE28)</f>
        <v>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4172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103521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4172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453669</v>
      </c>
      <c r="DH28" s="121">
        <f>SUM(BD28,+CF28)</f>
        <v>0</v>
      </c>
      <c r="DI28" s="121">
        <f>SUM(BE28,+CG28)</f>
        <v>0</v>
      </c>
      <c r="DJ28" s="121">
        <f>SUM(BF28,+CH28)</f>
        <v>0</v>
      </c>
    </row>
    <row r="29" spans="1:114" s="136" customFormat="1" ht="13.5" customHeight="1" x14ac:dyDescent="0.15">
      <c r="A29" s="119" t="s">
        <v>10</v>
      </c>
      <c r="B29" s="120" t="s">
        <v>400</v>
      </c>
      <c r="C29" s="119" t="s">
        <v>401</v>
      </c>
      <c r="D29" s="121">
        <f>SUM(E29,+L29)</f>
        <v>525465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455</v>
      </c>
      <c r="K29" s="121">
        <v>0</v>
      </c>
      <c r="L29" s="121">
        <v>525465</v>
      </c>
      <c r="M29" s="121">
        <f>SUM(N29,+U29)</f>
        <v>97236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455</v>
      </c>
      <c r="T29" s="121">
        <v>0</v>
      </c>
      <c r="U29" s="121">
        <v>97236</v>
      </c>
      <c r="V29" s="121">
        <f>+SUM(D29,M29)</f>
        <v>622701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622701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134032</v>
      </c>
      <c r="AN29" s="121">
        <f>SUM(AO29:AR29)</f>
        <v>16465</v>
      </c>
      <c r="AO29" s="121">
        <v>12577</v>
      </c>
      <c r="AP29" s="121">
        <v>3888</v>
      </c>
      <c r="AQ29" s="121">
        <v>0</v>
      </c>
      <c r="AR29" s="121">
        <v>0</v>
      </c>
      <c r="AS29" s="121">
        <f>SUM(AT29:AV29)</f>
        <v>87</v>
      </c>
      <c r="AT29" s="121">
        <v>87</v>
      </c>
      <c r="AU29" s="121">
        <v>0</v>
      </c>
      <c r="AV29" s="121">
        <v>0</v>
      </c>
      <c r="AW29" s="121">
        <v>0</v>
      </c>
      <c r="AX29" s="121">
        <f>SUM(AY29:BB29)</f>
        <v>117480</v>
      </c>
      <c r="AY29" s="121">
        <v>117480</v>
      </c>
      <c r="AZ29" s="121">
        <v>0</v>
      </c>
      <c r="BA29" s="121">
        <v>0</v>
      </c>
      <c r="BB29" s="121">
        <v>0</v>
      </c>
      <c r="BC29" s="121">
        <v>391433</v>
      </c>
      <c r="BD29" s="121">
        <v>0</v>
      </c>
      <c r="BE29" s="121">
        <v>0</v>
      </c>
      <c r="BF29" s="121">
        <f>SUM(AE29,+AM29,+BE29)</f>
        <v>134032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4821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92415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4821</v>
      </c>
      <c r="CQ29" s="121">
        <f>SUM(AM29,+BO29)</f>
        <v>134032</v>
      </c>
      <c r="CR29" s="121">
        <f>SUM(AN29,+BP29)</f>
        <v>16465</v>
      </c>
      <c r="CS29" s="121">
        <f>SUM(AO29,+BQ29)</f>
        <v>12577</v>
      </c>
      <c r="CT29" s="121">
        <f>SUM(AP29,+BR29)</f>
        <v>3888</v>
      </c>
      <c r="CU29" s="121">
        <f>SUM(AQ29,+BS29)</f>
        <v>0</v>
      </c>
      <c r="CV29" s="121">
        <f>SUM(AR29,+BT29)</f>
        <v>0</v>
      </c>
      <c r="CW29" s="121">
        <f>SUM(AS29,+BU29)</f>
        <v>87</v>
      </c>
      <c r="CX29" s="121">
        <f>SUM(AT29,+BV29)</f>
        <v>87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117480</v>
      </c>
      <c r="DC29" s="121">
        <f>SUM(AY29,+CA29)</f>
        <v>117480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483848</v>
      </c>
      <c r="DH29" s="121">
        <f>SUM(BD29,+CF29)</f>
        <v>0</v>
      </c>
      <c r="DI29" s="121">
        <f>SUM(BE29,+CG29)</f>
        <v>0</v>
      </c>
      <c r="DJ29" s="121">
        <f>SUM(BF29,+CH29)</f>
        <v>134032</v>
      </c>
    </row>
    <row r="30" spans="1:114" s="136" customFormat="1" ht="13.5" customHeight="1" x14ac:dyDescent="0.15">
      <c r="A30" s="119" t="s">
        <v>10</v>
      </c>
      <c r="B30" s="120" t="s">
        <v>402</v>
      </c>
      <c r="C30" s="119" t="s">
        <v>403</v>
      </c>
      <c r="D30" s="121">
        <f>SUM(E30,+L30)</f>
        <v>911088</v>
      </c>
      <c r="E30" s="121">
        <f>SUM(F30:I30,K30)</f>
        <v>1985</v>
      </c>
      <c r="F30" s="121">
        <v>0</v>
      </c>
      <c r="G30" s="121">
        <v>0</v>
      </c>
      <c r="H30" s="121">
        <v>0</v>
      </c>
      <c r="I30" s="121">
        <v>1943</v>
      </c>
      <c r="J30" s="122" t="s">
        <v>455</v>
      </c>
      <c r="K30" s="121">
        <v>42</v>
      </c>
      <c r="L30" s="121">
        <v>909103</v>
      </c>
      <c r="M30" s="121">
        <f>SUM(N30,+U30)</f>
        <v>127898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455</v>
      </c>
      <c r="T30" s="121">
        <v>0</v>
      </c>
      <c r="U30" s="121">
        <v>127898</v>
      </c>
      <c r="V30" s="121">
        <f>+SUM(D30,M30)</f>
        <v>1038986</v>
      </c>
      <c r="W30" s="121">
        <f>+SUM(E30,N30)</f>
        <v>1985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1943</v>
      </c>
      <c r="AB30" s="122" t="str">
        <f>IF(+SUM(J30,S30)=0,"-",+SUM(J30,S30))</f>
        <v>-</v>
      </c>
      <c r="AC30" s="121">
        <f>+SUM(K30,T30)</f>
        <v>42</v>
      </c>
      <c r="AD30" s="121">
        <f>+SUM(L30,U30)</f>
        <v>1037001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44944</v>
      </c>
      <c r="AM30" s="121">
        <f>SUM(AN30,AS30,AW30,AX30,BD30)</f>
        <v>259464</v>
      </c>
      <c r="AN30" s="121">
        <f>SUM(AO30:AR30)</f>
        <v>29615</v>
      </c>
      <c r="AO30" s="121">
        <v>26360</v>
      </c>
      <c r="AP30" s="121">
        <v>3255</v>
      </c>
      <c r="AQ30" s="121">
        <v>0</v>
      </c>
      <c r="AR30" s="121">
        <v>0</v>
      </c>
      <c r="AS30" s="121">
        <f>SUM(AT30:AV30)</f>
        <v>1129</v>
      </c>
      <c r="AT30" s="121">
        <v>1129</v>
      </c>
      <c r="AU30" s="121">
        <v>0</v>
      </c>
      <c r="AV30" s="121">
        <v>0</v>
      </c>
      <c r="AW30" s="121">
        <v>0</v>
      </c>
      <c r="AX30" s="121">
        <f>SUM(AY30:BB30)</f>
        <v>228720</v>
      </c>
      <c r="AY30" s="121">
        <v>227737</v>
      </c>
      <c r="AZ30" s="121">
        <v>983</v>
      </c>
      <c r="BA30" s="121">
        <v>0</v>
      </c>
      <c r="BB30" s="121">
        <v>0</v>
      </c>
      <c r="BC30" s="121">
        <v>604178</v>
      </c>
      <c r="BD30" s="121">
        <v>0</v>
      </c>
      <c r="BE30" s="121">
        <v>2502</v>
      </c>
      <c r="BF30" s="121">
        <f>SUM(AE30,+AM30,+BE30)</f>
        <v>261966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127898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44944</v>
      </c>
      <c r="CQ30" s="121">
        <f>SUM(AM30,+BO30)</f>
        <v>259464</v>
      </c>
      <c r="CR30" s="121">
        <f>SUM(AN30,+BP30)</f>
        <v>29615</v>
      </c>
      <c r="CS30" s="121">
        <f>SUM(AO30,+BQ30)</f>
        <v>26360</v>
      </c>
      <c r="CT30" s="121">
        <f>SUM(AP30,+BR30)</f>
        <v>3255</v>
      </c>
      <c r="CU30" s="121">
        <f>SUM(AQ30,+BS30)</f>
        <v>0</v>
      </c>
      <c r="CV30" s="121">
        <f>SUM(AR30,+BT30)</f>
        <v>0</v>
      </c>
      <c r="CW30" s="121">
        <f>SUM(AS30,+BU30)</f>
        <v>1129</v>
      </c>
      <c r="CX30" s="121">
        <f>SUM(AT30,+BV30)</f>
        <v>1129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228720</v>
      </c>
      <c r="DC30" s="121">
        <f>SUM(AY30,+CA30)</f>
        <v>227737</v>
      </c>
      <c r="DD30" s="121">
        <f>SUM(AZ30,+CB30)</f>
        <v>983</v>
      </c>
      <c r="DE30" s="121">
        <f>SUM(BA30,+CC30)</f>
        <v>0</v>
      </c>
      <c r="DF30" s="121">
        <f>SUM(BB30,+CD30)</f>
        <v>0</v>
      </c>
      <c r="DG30" s="121">
        <f>SUM(BC30,+CE30)</f>
        <v>732076</v>
      </c>
      <c r="DH30" s="121">
        <f>SUM(BD30,+CF30)</f>
        <v>0</v>
      </c>
      <c r="DI30" s="121">
        <f>SUM(BE30,+CG30)</f>
        <v>2502</v>
      </c>
      <c r="DJ30" s="121">
        <f>SUM(BF30,+CH30)</f>
        <v>261966</v>
      </c>
    </row>
    <row r="31" spans="1:114" s="136" customFormat="1" ht="13.5" customHeight="1" x14ac:dyDescent="0.15">
      <c r="A31" s="119" t="s">
        <v>10</v>
      </c>
      <c r="B31" s="120" t="s">
        <v>405</v>
      </c>
      <c r="C31" s="119" t="s">
        <v>406</v>
      </c>
      <c r="D31" s="121">
        <f>SUM(E31,+L31)</f>
        <v>472258</v>
      </c>
      <c r="E31" s="121">
        <f>SUM(F31:I31,K31)</f>
        <v>7285</v>
      </c>
      <c r="F31" s="121">
        <v>0</v>
      </c>
      <c r="G31" s="121">
        <v>0</v>
      </c>
      <c r="H31" s="121">
        <v>0</v>
      </c>
      <c r="I31" s="121">
        <v>956</v>
      </c>
      <c r="J31" s="122" t="s">
        <v>455</v>
      </c>
      <c r="K31" s="121">
        <v>6329</v>
      </c>
      <c r="L31" s="121">
        <v>464973</v>
      </c>
      <c r="M31" s="121">
        <f>SUM(N31,+U31)</f>
        <v>135178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455</v>
      </c>
      <c r="T31" s="121">
        <v>0</v>
      </c>
      <c r="U31" s="121">
        <v>135178</v>
      </c>
      <c r="V31" s="121">
        <f>+SUM(D31,M31)</f>
        <v>607436</v>
      </c>
      <c r="W31" s="121">
        <f>+SUM(E31,N31)</f>
        <v>7285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956</v>
      </c>
      <c r="AB31" s="122" t="str">
        <f>IF(+SUM(J31,S31)=0,"-",+SUM(J31,S31))</f>
        <v>-</v>
      </c>
      <c r="AC31" s="121">
        <f>+SUM(K31,T31)</f>
        <v>6329</v>
      </c>
      <c r="AD31" s="121">
        <f>+SUM(L31,U31)</f>
        <v>600151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207126</v>
      </c>
      <c r="AN31" s="121">
        <f>SUM(AO31:AR31)</f>
        <v>52095</v>
      </c>
      <c r="AO31" s="121">
        <v>52095</v>
      </c>
      <c r="AP31" s="121">
        <v>0</v>
      </c>
      <c r="AQ31" s="121">
        <v>0</v>
      </c>
      <c r="AR31" s="121">
        <v>0</v>
      </c>
      <c r="AS31" s="121">
        <f>SUM(AT31:AV31)</f>
        <v>209</v>
      </c>
      <c r="AT31" s="121">
        <v>209</v>
      </c>
      <c r="AU31" s="121">
        <v>0</v>
      </c>
      <c r="AV31" s="121">
        <v>0</v>
      </c>
      <c r="AW31" s="121">
        <v>0</v>
      </c>
      <c r="AX31" s="121">
        <f>SUM(AY31:BB31)</f>
        <v>154822</v>
      </c>
      <c r="AY31" s="121">
        <v>154038</v>
      </c>
      <c r="AZ31" s="121">
        <v>784</v>
      </c>
      <c r="BA31" s="121">
        <v>0</v>
      </c>
      <c r="BB31" s="121">
        <v>0</v>
      </c>
      <c r="BC31" s="121">
        <v>265132</v>
      </c>
      <c r="BD31" s="121">
        <v>0</v>
      </c>
      <c r="BE31" s="121">
        <v>0</v>
      </c>
      <c r="BF31" s="121">
        <f>SUM(AE31,+AM31,+BE31)</f>
        <v>207126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17365</v>
      </c>
      <c r="BP31" s="121">
        <f>SUM(BQ31:BT31)</f>
        <v>17365</v>
      </c>
      <c r="BQ31" s="121">
        <v>17365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117813</v>
      </c>
      <c r="CF31" s="121">
        <v>0</v>
      </c>
      <c r="CG31" s="121">
        <v>0</v>
      </c>
      <c r="CH31" s="121">
        <f>SUM(BG31,+BO31,+CG31)</f>
        <v>17365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224491</v>
      </c>
      <c r="CR31" s="121">
        <f>SUM(AN31,+BP31)</f>
        <v>69460</v>
      </c>
      <c r="CS31" s="121">
        <f>SUM(AO31,+BQ31)</f>
        <v>69460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209</v>
      </c>
      <c r="CX31" s="121">
        <f>SUM(AT31,+BV31)</f>
        <v>209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154822</v>
      </c>
      <c r="DC31" s="121">
        <f>SUM(AY31,+CA31)</f>
        <v>154038</v>
      </c>
      <c r="DD31" s="121">
        <f>SUM(AZ31,+CB31)</f>
        <v>784</v>
      </c>
      <c r="DE31" s="121">
        <f>SUM(BA31,+CC31)</f>
        <v>0</v>
      </c>
      <c r="DF31" s="121">
        <f>SUM(BB31,+CD31)</f>
        <v>0</v>
      </c>
      <c r="DG31" s="121">
        <f>SUM(BC31,+CE31)</f>
        <v>382945</v>
      </c>
      <c r="DH31" s="121">
        <f>SUM(BD31,+CF31)</f>
        <v>0</v>
      </c>
      <c r="DI31" s="121">
        <f>SUM(BE31,+CG31)</f>
        <v>0</v>
      </c>
      <c r="DJ31" s="121">
        <f>SUM(BF31,+CH31)</f>
        <v>224491</v>
      </c>
    </row>
    <row r="32" spans="1:114" s="136" customFormat="1" ht="13.5" customHeight="1" x14ac:dyDescent="0.15">
      <c r="A32" s="119" t="s">
        <v>10</v>
      </c>
      <c r="B32" s="120" t="s">
        <v>407</v>
      </c>
      <c r="C32" s="119" t="s">
        <v>408</v>
      </c>
      <c r="D32" s="121">
        <f>SUM(E32,+L32)</f>
        <v>1589759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455</v>
      </c>
      <c r="K32" s="121">
        <v>0</v>
      </c>
      <c r="L32" s="121">
        <v>1589759</v>
      </c>
      <c r="M32" s="121">
        <f>SUM(N32,+U32)</f>
        <v>57177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455</v>
      </c>
      <c r="T32" s="121">
        <v>0</v>
      </c>
      <c r="U32" s="121">
        <v>57177</v>
      </c>
      <c r="V32" s="121">
        <f>+SUM(D32,M32)</f>
        <v>1646936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1646936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985651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604108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57177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985651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661285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10</v>
      </c>
      <c r="B33" s="120" t="s">
        <v>411</v>
      </c>
      <c r="C33" s="119" t="s">
        <v>412</v>
      </c>
      <c r="D33" s="121">
        <f>SUM(E33,+L33)</f>
        <v>269310</v>
      </c>
      <c r="E33" s="121">
        <f>SUM(F33:I33,K33)</f>
        <v>2300</v>
      </c>
      <c r="F33" s="121">
        <v>0</v>
      </c>
      <c r="G33" s="121">
        <v>0</v>
      </c>
      <c r="H33" s="121">
        <v>2300</v>
      </c>
      <c r="I33" s="121">
        <v>0</v>
      </c>
      <c r="J33" s="122" t="s">
        <v>455</v>
      </c>
      <c r="K33" s="121">
        <v>0</v>
      </c>
      <c r="L33" s="121">
        <v>267010</v>
      </c>
      <c r="M33" s="121">
        <f>SUM(N33,+U33)</f>
        <v>80504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455</v>
      </c>
      <c r="T33" s="121">
        <v>0</v>
      </c>
      <c r="U33" s="121">
        <v>80504</v>
      </c>
      <c r="V33" s="121">
        <f>+SUM(D33,M33)</f>
        <v>349814</v>
      </c>
      <c r="W33" s="121">
        <f>+SUM(E33,N33)</f>
        <v>2300</v>
      </c>
      <c r="X33" s="121">
        <f>+SUM(F33,O33)</f>
        <v>0</v>
      </c>
      <c r="Y33" s="121">
        <f>+SUM(G33,P33)</f>
        <v>0</v>
      </c>
      <c r="Z33" s="121">
        <f>+SUM(H33,Q33)</f>
        <v>2300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347514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32517</v>
      </c>
      <c r="AM33" s="121">
        <f>SUM(AN33,AS33,AW33,AX33,BD33)</f>
        <v>147002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147002</v>
      </c>
      <c r="AY33" s="121">
        <v>139986</v>
      </c>
      <c r="AZ33" s="121">
        <v>6941</v>
      </c>
      <c r="BA33" s="121">
        <v>0</v>
      </c>
      <c r="BB33" s="121">
        <v>75</v>
      </c>
      <c r="BC33" s="121">
        <v>89791</v>
      </c>
      <c r="BD33" s="121">
        <v>0</v>
      </c>
      <c r="BE33" s="121">
        <v>0</v>
      </c>
      <c r="BF33" s="121">
        <f>SUM(AE33,+AM33,+BE33)</f>
        <v>147002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80504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32517</v>
      </c>
      <c r="CQ33" s="121">
        <f>SUM(AM33,+BO33)</f>
        <v>147002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147002</v>
      </c>
      <c r="DC33" s="121">
        <f>SUM(AY33,+CA33)</f>
        <v>139986</v>
      </c>
      <c r="DD33" s="121">
        <f>SUM(AZ33,+CB33)</f>
        <v>6941</v>
      </c>
      <c r="DE33" s="121">
        <f>SUM(BA33,+CC33)</f>
        <v>0</v>
      </c>
      <c r="DF33" s="121">
        <f>SUM(BB33,+CD33)</f>
        <v>75</v>
      </c>
      <c r="DG33" s="121">
        <f>SUM(BC33,+CE33)</f>
        <v>170295</v>
      </c>
      <c r="DH33" s="121">
        <f>SUM(BD33,+CF33)</f>
        <v>0</v>
      </c>
      <c r="DI33" s="121">
        <f>SUM(BE33,+CG33)</f>
        <v>0</v>
      </c>
      <c r="DJ33" s="121">
        <f>SUM(BF33,+CH33)</f>
        <v>147002</v>
      </c>
    </row>
    <row r="34" spans="1:114" s="136" customFormat="1" ht="13.5" customHeight="1" x14ac:dyDescent="0.15">
      <c r="A34" s="119" t="s">
        <v>10</v>
      </c>
      <c r="B34" s="120" t="s">
        <v>413</v>
      </c>
      <c r="C34" s="119" t="s">
        <v>414</v>
      </c>
      <c r="D34" s="121">
        <f>SUM(E34,+L34)</f>
        <v>440140</v>
      </c>
      <c r="E34" s="121">
        <f>SUM(F34:I34,K34)</f>
        <v>32450</v>
      </c>
      <c r="F34" s="121">
        <v>0</v>
      </c>
      <c r="G34" s="121">
        <v>0</v>
      </c>
      <c r="H34" s="121">
        <v>0</v>
      </c>
      <c r="I34" s="121">
        <v>0</v>
      </c>
      <c r="J34" s="122" t="s">
        <v>455</v>
      </c>
      <c r="K34" s="121">
        <v>32450</v>
      </c>
      <c r="L34" s="121">
        <v>407690</v>
      </c>
      <c r="M34" s="121">
        <f>SUM(N34,+U34)</f>
        <v>109934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455</v>
      </c>
      <c r="T34" s="121">
        <v>0</v>
      </c>
      <c r="U34" s="121">
        <v>109934</v>
      </c>
      <c r="V34" s="121">
        <f>+SUM(D34,M34)</f>
        <v>550074</v>
      </c>
      <c r="W34" s="121">
        <f>+SUM(E34,N34)</f>
        <v>32450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32450</v>
      </c>
      <c r="AD34" s="121">
        <f>+SUM(L34,U34)</f>
        <v>517624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186207</v>
      </c>
      <c r="AN34" s="121">
        <f>SUM(AO34:AR34)</f>
        <v>36338</v>
      </c>
      <c r="AO34" s="121">
        <v>36338</v>
      </c>
      <c r="AP34" s="121">
        <v>0</v>
      </c>
      <c r="AQ34" s="121">
        <v>0</v>
      </c>
      <c r="AR34" s="121">
        <v>0</v>
      </c>
      <c r="AS34" s="121">
        <f>SUM(AT34:AV34)</f>
        <v>1480</v>
      </c>
      <c r="AT34" s="121">
        <v>0</v>
      </c>
      <c r="AU34" s="121">
        <v>1480</v>
      </c>
      <c r="AV34" s="121">
        <v>0</v>
      </c>
      <c r="AW34" s="121">
        <v>0</v>
      </c>
      <c r="AX34" s="121">
        <f>SUM(AY34:BB34)</f>
        <v>148389</v>
      </c>
      <c r="AY34" s="121">
        <v>124787</v>
      </c>
      <c r="AZ34" s="121">
        <v>0</v>
      </c>
      <c r="BA34" s="121">
        <v>0</v>
      </c>
      <c r="BB34" s="121">
        <v>23602</v>
      </c>
      <c r="BC34" s="121">
        <v>242091</v>
      </c>
      <c r="BD34" s="121">
        <v>0</v>
      </c>
      <c r="BE34" s="121">
        <v>11842</v>
      </c>
      <c r="BF34" s="121">
        <f>SUM(AE34,+AM34,+BE34)</f>
        <v>198049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109934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186207</v>
      </c>
      <c r="CR34" s="121">
        <f>SUM(AN34,+BP34)</f>
        <v>36338</v>
      </c>
      <c r="CS34" s="121">
        <f>SUM(AO34,+BQ34)</f>
        <v>36338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1480</v>
      </c>
      <c r="CX34" s="121">
        <f>SUM(AT34,+BV34)</f>
        <v>0</v>
      </c>
      <c r="CY34" s="121">
        <f>SUM(AU34,+BW34)</f>
        <v>1480</v>
      </c>
      <c r="CZ34" s="121">
        <f>SUM(AV34,+BX34)</f>
        <v>0</v>
      </c>
      <c r="DA34" s="121">
        <f>SUM(AW34,+BY34)</f>
        <v>0</v>
      </c>
      <c r="DB34" s="121">
        <f>SUM(AX34,+BZ34)</f>
        <v>148389</v>
      </c>
      <c r="DC34" s="121">
        <f>SUM(AY34,+CA34)</f>
        <v>124787</v>
      </c>
      <c r="DD34" s="121">
        <f>SUM(AZ34,+CB34)</f>
        <v>0</v>
      </c>
      <c r="DE34" s="121">
        <f>SUM(BA34,+CC34)</f>
        <v>0</v>
      </c>
      <c r="DF34" s="121">
        <f>SUM(BB34,+CD34)</f>
        <v>23602</v>
      </c>
      <c r="DG34" s="121">
        <f>SUM(BC34,+CE34)</f>
        <v>352025</v>
      </c>
      <c r="DH34" s="121">
        <f>SUM(BD34,+CF34)</f>
        <v>0</v>
      </c>
      <c r="DI34" s="121">
        <f>SUM(BE34,+CG34)</f>
        <v>11842</v>
      </c>
      <c r="DJ34" s="121">
        <f>SUM(BF34,+CH34)</f>
        <v>198049</v>
      </c>
    </row>
    <row r="35" spans="1:114" s="136" customFormat="1" ht="13.5" customHeight="1" x14ac:dyDescent="0.15">
      <c r="A35" s="119" t="s">
        <v>10</v>
      </c>
      <c r="B35" s="120" t="s">
        <v>415</v>
      </c>
      <c r="C35" s="119" t="s">
        <v>416</v>
      </c>
      <c r="D35" s="121">
        <f>SUM(E35,+L35)</f>
        <v>3094844</v>
      </c>
      <c r="E35" s="121">
        <f>SUM(F35:I35,K35)</f>
        <v>177407</v>
      </c>
      <c r="F35" s="121">
        <v>0</v>
      </c>
      <c r="G35" s="121">
        <v>0</v>
      </c>
      <c r="H35" s="121">
        <v>0</v>
      </c>
      <c r="I35" s="121">
        <v>26018</v>
      </c>
      <c r="J35" s="122" t="s">
        <v>455</v>
      </c>
      <c r="K35" s="121">
        <v>151389</v>
      </c>
      <c r="L35" s="121">
        <v>2917437</v>
      </c>
      <c r="M35" s="121">
        <f>SUM(N35,+U35)</f>
        <v>225151</v>
      </c>
      <c r="N35" s="121">
        <f>SUM(O35:R35,T35)</f>
        <v>11036</v>
      </c>
      <c r="O35" s="121">
        <v>0</v>
      </c>
      <c r="P35" s="121">
        <v>0</v>
      </c>
      <c r="Q35" s="121">
        <v>0</v>
      </c>
      <c r="R35" s="121">
        <v>11018</v>
      </c>
      <c r="S35" s="122" t="s">
        <v>455</v>
      </c>
      <c r="T35" s="121">
        <v>18</v>
      </c>
      <c r="U35" s="121">
        <v>214115</v>
      </c>
      <c r="V35" s="121">
        <f>+SUM(D35,M35)</f>
        <v>3319995</v>
      </c>
      <c r="W35" s="121">
        <f>+SUM(E35,N35)</f>
        <v>188443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37036</v>
      </c>
      <c r="AB35" s="122" t="str">
        <f>IF(+SUM(J35,S35)=0,"-",+SUM(J35,S35))</f>
        <v>-</v>
      </c>
      <c r="AC35" s="121">
        <f>+SUM(K35,T35)</f>
        <v>151407</v>
      </c>
      <c r="AD35" s="121">
        <f>+SUM(L35,U35)</f>
        <v>3131552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1083054</v>
      </c>
      <c r="AN35" s="121">
        <f>SUM(AO35:AR35)</f>
        <v>63970</v>
      </c>
      <c r="AO35" s="121">
        <v>63970</v>
      </c>
      <c r="AP35" s="121">
        <v>0</v>
      </c>
      <c r="AQ35" s="121">
        <v>0</v>
      </c>
      <c r="AR35" s="121">
        <v>0</v>
      </c>
      <c r="AS35" s="121">
        <f>SUM(AT35:AV35)</f>
        <v>60438</v>
      </c>
      <c r="AT35" s="121">
        <v>342</v>
      </c>
      <c r="AU35" s="121">
        <v>60096</v>
      </c>
      <c r="AV35" s="121">
        <v>0</v>
      </c>
      <c r="AW35" s="121">
        <v>0</v>
      </c>
      <c r="AX35" s="121">
        <f>SUM(AY35:BB35)</f>
        <v>958426</v>
      </c>
      <c r="AY35" s="121">
        <v>322380</v>
      </c>
      <c r="AZ35" s="121">
        <v>350288</v>
      </c>
      <c r="BA35" s="121">
        <v>285758</v>
      </c>
      <c r="BB35" s="121">
        <v>0</v>
      </c>
      <c r="BC35" s="121">
        <v>1975036</v>
      </c>
      <c r="BD35" s="121">
        <v>220</v>
      </c>
      <c r="BE35" s="121">
        <v>36754</v>
      </c>
      <c r="BF35" s="121">
        <f>SUM(AE35,+AM35,+BE35)</f>
        <v>1119808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225151</v>
      </c>
      <c r="BP35" s="121">
        <f>SUM(BQ35:BT35)</f>
        <v>27596</v>
      </c>
      <c r="BQ35" s="121">
        <v>27596</v>
      </c>
      <c r="BR35" s="121">
        <v>0</v>
      </c>
      <c r="BS35" s="121">
        <v>0</v>
      </c>
      <c r="BT35" s="121">
        <v>0</v>
      </c>
      <c r="BU35" s="121">
        <f>SUM(BV35:BX35)</f>
        <v>138387</v>
      </c>
      <c r="BV35" s="121">
        <v>0</v>
      </c>
      <c r="BW35" s="121">
        <v>138387</v>
      </c>
      <c r="BX35" s="121">
        <v>0</v>
      </c>
      <c r="BY35" s="121">
        <v>0</v>
      </c>
      <c r="BZ35" s="121">
        <f>SUM(CA35:CD35)</f>
        <v>59168</v>
      </c>
      <c r="CA35" s="121">
        <v>0</v>
      </c>
      <c r="CB35" s="121">
        <v>59168</v>
      </c>
      <c r="CC35" s="121">
        <v>0</v>
      </c>
      <c r="CD35" s="121">
        <v>0</v>
      </c>
      <c r="CE35" s="121">
        <v>0</v>
      </c>
      <c r="CF35" s="121">
        <v>0</v>
      </c>
      <c r="CG35" s="121">
        <v>0</v>
      </c>
      <c r="CH35" s="121">
        <f>SUM(BG35,+BO35,+CG35)</f>
        <v>225151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1308205</v>
      </c>
      <c r="CR35" s="121">
        <f>SUM(AN35,+BP35)</f>
        <v>91566</v>
      </c>
      <c r="CS35" s="121">
        <f>SUM(AO35,+BQ35)</f>
        <v>91566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198825</v>
      </c>
      <c r="CX35" s="121">
        <f>SUM(AT35,+BV35)</f>
        <v>342</v>
      </c>
      <c r="CY35" s="121">
        <f>SUM(AU35,+BW35)</f>
        <v>198483</v>
      </c>
      <c r="CZ35" s="121">
        <f>SUM(AV35,+BX35)</f>
        <v>0</v>
      </c>
      <c r="DA35" s="121">
        <f>SUM(AW35,+BY35)</f>
        <v>0</v>
      </c>
      <c r="DB35" s="121">
        <f>SUM(AX35,+BZ35)</f>
        <v>1017594</v>
      </c>
      <c r="DC35" s="121">
        <f>SUM(AY35,+CA35)</f>
        <v>322380</v>
      </c>
      <c r="DD35" s="121">
        <f>SUM(AZ35,+CB35)</f>
        <v>409456</v>
      </c>
      <c r="DE35" s="121">
        <f>SUM(BA35,+CC35)</f>
        <v>285758</v>
      </c>
      <c r="DF35" s="121">
        <f>SUM(BB35,+CD35)</f>
        <v>0</v>
      </c>
      <c r="DG35" s="121">
        <f>SUM(BC35,+CE35)</f>
        <v>1975036</v>
      </c>
      <c r="DH35" s="121">
        <f>SUM(BD35,+CF35)</f>
        <v>220</v>
      </c>
      <c r="DI35" s="121">
        <f>SUM(BE35,+CG35)</f>
        <v>36754</v>
      </c>
      <c r="DJ35" s="121">
        <f>SUM(BF35,+CH35)</f>
        <v>1344959</v>
      </c>
    </row>
    <row r="36" spans="1:114" s="136" customFormat="1" ht="13.5" customHeight="1" x14ac:dyDescent="0.15">
      <c r="A36" s="119" t="s">
        <v>10</v>
      </c>
      <c r="B36" s="120" t="s">
        <v>417</v>
      </c>
      <c r="C36" s="119" t="s">
        <v>418</v>
      </c>
      <c r="D36" s="121">
        <f>SUM(E36,+L36)</f>
        <v>258271</v>
      </c>
      <c r="E36" s="121">
        <f>SUM(F36:I36,K36)</f>
        <v>83570</v>
      </c>
      <c r="F36" s="121">
        <v>0</v>
      </c>
      <c r="G36" s="121">
        <v>0</v>
      </c>
      <c r="H36" s="121">
        <v>8800</v>
      </c>
      <c r="I36" s="121">
        <v>50362</v>
      </c>
      <c r="J36" s="122" t="s">
        <v>455</v>
      </c>
      <c r="K36" s="121">
        <v>24408</v>
      </c>
      <c r="L36" s="121">
        <v>174701</v>
      </c>
      <c r="M36" s="121">
        <f>SUM(N36,+U36)</f>
        <v>127432</v>
      </c>
      <c r="N36" s="121">
        <f>SUM(O36:R36,T36)</f>
        <v>6337</v>
      </c>
      <c r="O36" s="121">
        <v>0</v>
      </c>
      <c r="P36" s="121">
        <v>0</v>
      </c>
      <c r="Q36" s="121">
        <v>0</v>
      </c>
      <c r="R36" s="121">
        <v>6326</v>
      </c>
      <c r="S36" s="122" t="s">
        <v>455</v>
      </c>
      <c r="T36" s="121">
        <v>11</v>
      </c>
      <c r="U36" s="121">
        <v>121095</v>
      </c>
      <c r="V36" s="121">
        <f>+SUM(D36,M36)</f>
        <v>385703</v>
      </c>
      <c r="W36" s="121">
        <f>+SUM(E36,N36)</f>
        <v>89907</v>
      </c>
      <c r="X36" s="121">
        <f>+SUM(F36,O36)</f>
        <v>0</v>
      </c>
      <c r="Y36" s="121">
        <f>+SUM(G36,P36)</f>
        <v>0</v>
      </c>
      <c r="Z36" s="121">
        <f>+SUM(H36,Q36)</f>
        <v>8800</v>
      </c>
      <c r="AA36" s="121">
        <f>+SUM(I36,R36)</f>
        <v>56688</v>
      </c>
      <c r="AB36" s="122" t="str">
        <f>IF(+SUM(J36,S36)=0,"-",+SUM(J36,S36))</f>
        <v>-</v>
      </c>
      <c r="AC36" s="121">
        <f>+SUM(K36,T36)</f>
        <v>24419</v>
      </c>
      <c r="AD36" s="121">
        <f>+SUM(L36,U36)</f>
        <v>295796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258271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120579</v>
      </c>
      <c r="AT36" s="121">
        <v>0</v>
      </c>
      <c r="AU36" s="121">
        <v>116793</v>
      </c>
      <c r="AV36" s="121">
        <v>3786</v>
      </c>
      <c r="AW36" s="121">
        <v>0</v>
      </c>
      <c r="AX36" s="121">
        <f>SUM(AY36:BB36)</f>
        <v>137692</v>
      </c>
      <c r="AY36" s="121">
        <v>0</v>
      </c>
      <c r="AZ36" s="121">
        <v>130707</v>
      </c>
      <c r="BA36" s="121">
        <v>6985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258271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122097</v>
      </c>
      <c r="BP36" s="121">
        <f>SUM(BQ36:BT36)</f>
        <v>49012</v>
      </c>
      <c r="BQ36" s="121">
        <v>0</v>
      </c>
      <c r="BR36" s="121">
        <v>0</v>
      </c>
      <c r="BS36" s="121">
        <v>49012</v>
      </c>
      <c r="BT36" s="121">
        <v>0</v>
      </c>
      <c r="BU36" s="121">
        <f>SUM(BV36:BX36)</f>
        <v>73085</v>
      </c>
      <c r="BV36" s="121">
        <v>0</v>
      </c>
      <c r="BW36" s="121">
        <v>73085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0</v>
      </c>
      <c r="CF36" s="121">
        <v>0</v>
      </c>
      <c r="CG36" s="121">
        <v>5335</v>
      </c>
      <c r="CH36" s="121">
        <f>SUM(BG36,+BO36,+CG36)</f>
        <v>127432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380368</v>
      </c>
      <c r="CR36" s="121">
        <f>SUM(AN36,+BP36)</f>
        <v>49012</v>
      </c>
      <c r="CS36" s="121">
        <f>SUM(AO36,+BQ36)</f>
        <v>0</v>
      </c>
      <c r="CT36" s="121">
        <f>SUM(AP36,+BR36)</f>
        <v>0</v>
      </c>
      <c r="CU36" s="121">
        <f>SUM(AQ36,+BS36)</f>
        <v>49012</v>
      </c>
      <c r="CV36" s="121">
        <f>SUM(AR36,+BT36)</f>
        <v>0</v>
      </c>
      <c r="CW36" s="121">
        <f>SUM(AS36,+BU36)</f>
        <v>193664</v>
      </c>
      <c r="CX36" s="121">
        <f>SUM(AT36,+BV36)</f>
        <v>0</v>
      </c>
      <c r="CY36" s="121">
        <f>SUM(AU36,+BW36)</f>
        <v>189878</v>
      </c>
      <c r="CZ36" s="121">
        <f>SUM(AV36,+BX36)</f>
        <v>3786</v>
      </c>
      <c r="DA36" s="121">
        <f>SUM(AW36,+BY36)</f>
        <v>0</v>
      </c>
      <c r="DB36" s="121">
        <f>SUM(AX36,+BZ36)</f>
        <v>137692</v>
      </c>
      <c r="DC36" s="121">
        <f>SUM(AY36,+CA36)</f>
        <v>0</v>
      </c>
      <c r="DD36" s="121">
        <f>SUM(AZ36,+CB36)</f>
        <v>130707</v>
      </c>
      <c r="DE36" s="121">
        <f>SUM(BA36,+CC36)</f>
        <v>6985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5335</v>
      </c>
      <c r="DJ36" s="121">
        <f>SUM(BF36,+CH36)</f>
        <v>385703</v>
      </c>
    </row>
    <row r="37" spans="1:114" s="136" customFormat="1" ht="13.5" customHeight="1" x14ac:dyDescent="0.15">
      <c r="A37" s="119" t="s">
        <v>10</v>
      </c>
      <c r="B37" s="120" t="s">
        <v>419</v>
      </c>
      <c r="C37" s="119" t="s">
        <v>420</v>
      </c>
      <c r="D37" s="121">
        <f>SUM(E37,+L37)</f>
        <v>609671</v>
      </c>
      <c r="E37" s="121">
        <f>SUM(F37:I37,K37)</f>
        <v>91829</v>
      </c>
      <c r="F37" s="121">
        <v>0</v>
      </c>
      <c r="G37" s="121">
        <v>0</v>
      </c>
      <c r="H37" s="121">
        <v>0</v>
      </c>
      <c r="I37" s="121">
        <v>26761</v>
      </c>
      <c r="J37" s="122" t="s">
        <v>455</v>
      </c>
      <c r="K37" s="121">
        <v>65068</v>
      </c>
      <c r="L37" s="121">
        <v>517842</v>
      </c>
      <c r="M37" s="121">
        <f>SUM(N37,+U37)</f>
        <v>272189</v>
      </c>
      <c r="N37" s="121">
        <f>SUM(O37:R37,T37)</f>
        <v>8746</v>
      </c>
      <c r="O37" s="121">
        <v>0</v>
      </c>
      <c r="P37" s="121">
        <v>0</v>
      </c>
      <c r="Q37" s="121">
        <v>0</v>
      </c>
      <c r="R37" s="121">
        <v>8620</v>
      </c>
      <c r="S37" s="122" t="s">
        <v>455</v>
      </c>
      <c r="T37" s="121">
        <v>126</v>
      </c>
      <c r="U37" s="121">
        <v>263443</v>
      </c>
      <c r="V37" s="121">
        <f>+SUM(D37,M37)</f>
        <v>881860</v>
      </c>
      <c r="W37" s="121">
        <f>+SUM(E37,N37)</f>
        <v>100575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35381</v>
      </c>
      <c r="AB37" s="122" t="str">
        <f>IF(+SUM(J37,S37)=0,"-",+SUM(J37,S37))</f>
        <v>-</v>
      </c>
      <c r="AC37" s="121">
        <f>+SUM(K37,T37)</f>
        <v>65194</v>
      </c>
      <c r="AD37" s="121">
        <f>+SUM(L37,U37)</f>
        <v>781285</v>
      </c>
      <c r="AE37" s="121">
        <f>SUM(AF37,+AK37)</f>
        <v>141854</v>
      </c>
      <c r="AF37" s="121">
        <f>SUM(AG37:AJ37)</f>
        <v>141854</v>
      </c>
      <c r="AG37" s="121">
        <v>141854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341218</v>
      </c>
      <c r="AN37" s="121">
        <f>SUM(AO37:AR37)</f>
        <v>58747</v>
      </c>
      <c r="AO37" s="121">
        <v>17376</v>
      </c>
      <c r="AP37" s="121">
        <v>0</v>
      </c>
      <c r="AQ37" s="121">
        <v>41371</v>
      </c>
      <c r="AR37" s="121">
        <v>0</v>
      </c>
      <c r="AS37" s="121">
        <f>SUM(AT37:AV37)</f>
        <v>67825</v>
      </c>
      <c r="AT37" s="121">
        <v>0</v>
      </c>
      <c r="AU37" s="121">
        <v>67825</v>
      </c>
      <c r="AV37" s="121">
        <v>0</v>
      </c>
      <c r="AW37" s="121">
        <v>0</v>
      </c>
      <c r="AX37" s="121">
        <f>SUM(AY37:BB37)</f>
        <v>214646</v>
      </c>
      <c r="AY37" s="121">
        <v>101563</v>
      </c>
      <c r="AZ37" s="121">
        <v>19756</v>
      </c>
      <c r="BA37" s="121">
        <v>93327</v>
      </c>
      <c r="BB37" s="121">
        <v>0</v>
      </c>
      <c r="BC37" s="121">
        <v>126599</v>
      </c>
      <c r="BD37" s="121">
        <v>0</v>
      </c>
      <c r="BE37" s="121">
        <v>0</v>
      </c>
      <c r="BF37" s="121">
        <f>SUM(AE37,+AM37,+BE37)</f>
        <v>483072</v>
      </c>
      <c r="BG37" s="121">
        <f>SUM(BH37,+BM37)</f>
        <v>81331</v>
      </c>
      <c r="BH37" s="121">
        <f>SUM(BI37:BL37)</f>
        <v>81331</v>
      </c>
      <c r="BI37" s="121">
        <v>81331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145808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78076</v>
      </c>
      <c r="BV37" s="121">
        <v>0</v>
      </c>
      <c r="BW37" s="121">
        <v>78076</v>
      </c>
      <c r="BX37" s="121">
        <v>0</v>
      </c>
      <c r="BY37" s="121">
        <v>0</v>
      </c>
      <c r="BZ37" s="121">
        <f>SUM(CA37:CD37)</f>
        <v>67732</v>
      </c>
      <c r="CA37" s="121">
        <v>0</v>
      </c>
      <c r="CB37" s="121">
        <v>66193</v>
      </c>
      <c r="CC37" s="121">
        <v>1539</v>
      </c>
      <c r="CD37" s="121">
        <v>0</v>
      </c>
      <c r="CE37" s="121">
        <v>45050</v>
      </c>
      <c r="CF37" s="121">
        <v>0</v>
      </c>
      <c r="CG37" s="121">
        <v>0</v>
      </c>
      <c r="CH37" s="121">
        <f>SUM(BG37,+BO37,+CG37)</f>
        <v>227139</v>
      </c>
      <c r="CI37" s="121">
        <f>SUM(AE37,+BG37)</f>
        <v>223185</v>
      </c>
      <c r="CJ37" s="121">
        <f>SUM(AF37,+BH37)</f>
        <v>223185</v>
      </c>
      <c r="CK37" s="121">
        <f>SUM(AG37,+BI37)</f>
        <v>223185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487026</v>
      </c>
      <c r="CR37" s="121">
        <f>SUM(AN37,+BP37)</f>
        <v>58747</v>
      </c>
      <c r="CS37" s="121">
        <f>SUM(AO37,+BQ37)</f>
        <v>17376</v>
      </c>
      <c r="CT37" s="121">
        <f>SUM(AP37,+BR37)</f>
        <v>0</v>
      </c>
      <c r="CU37" s="121">
        <f>SUM(AQ37,+BS37)</f>
        <v>41371</v>
      </c>
      <c r="CV37" s="121">
        <f>SUM(AR37,+BT37)</f>
        <v>0</v>
      </c>
      <c r="CW37" s="121">
        <f>SUM(AS37,+BU37)</f>
        <v>145901</v>
      </c>
      <c r="CX37" s="121">
        <f>SUM(AT37,+BV37)</f>
        <v>0</v>
      </c>
      <c r="CY37" s="121">
        <f>SUM(AU37,+BW37)</f>
        <v>145901</v>
      </c>
      <c r="CZ37" s="121">
        <f>SUM(AV37,+BX37)</f>
        <v>0</v>
      </c>
      <c r="DA37" s="121">
        <f>SUM(AW37,+BY37)</f>
        <v>0</v>
      </c>
      <c r="DB37" s="121">
        <f>SUM(AX37,+BZ37)</f>
        <v>282378</v>
      </c>
      <c r="DC37" s="121">
        <f>SUM(AY37,+CA37)</f>
        <v>101563</v>
      </c>
      <c r="DD37" s="121">
        <f>SUM(AZ37,+CB37)</f>
        <v>85949</v>
      </c>
      <c r="DE37" s="121">
        <f>SUM(BA37,+CC37)</f>
        <v>94866</v>
      </c>
      <c r="DF37" s="121">
        <f>SUM(BB37,+CD37)</f>
        <v>0</v>
      </c>
      <c r="DG37" s="121">
        <f>SUM(BC37,+CE37)</f>
        <v>171649</v>
      </c>
      <c r="DH37" s="121">
        <f>SUM(BD37,+CF37)</f>
        <v>0</v>
      </c>
      <c r="DI37" s="121">
        <f>SUM(BE37,+CG37)</f>
        <v>0</v>
      </c>
      <c r="DJ37" s="121">
        <f>SUM(BF37,+CH37)</f>
        <v>710211</v>
      </c>
    </row>
    <row r="38" spans="1:114" s="136" customFormat="1" ht="13.5" customHeight="1" x14ac:dyDescent="0.15">
      <c r="A38" s="119" t="s">
        <v>10</v>
      </c>
      <c r="B38" s="120" t="s">
        <v>422</v>
      </c>
      <c r="C38" s="119" t="s">
        <v>423</v>
      </c>
      <c r="D38" s="121">
        <f>SUM(E38,+L38)</f>
        <v>342476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455</v>
      </c>
      <c r="K38" s="121">
        <v>0</v>
      </c>
      <c r="L38" s="121">
        <v>342476</v>
      </c>
      <c r="M38" s="121">
        <f>SUM(N38,+U38)</f>
        <v>54119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455</v>
      </c>
      <c r="T38" s="121">
        <v>0</v>
      </c>
      <c r="U38" s="121">
        <v>54119</v>
      </c>
      <c r="V38" s="121">
        <f>+SUM(D38,M38)</f>
        <v>396595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396595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0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342476</v>
      </c>
      <c r="BD38" s="121">
        <v>0</v>
      </c>
      <c r="BE38" s="121">
        <v>0</v>
      </c>
      <c r="BF38" s="121">
        <f>SUM(AE38,+AM38,+BE38)</f>
        <v>0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54119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0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0</v>
      </c>
      <c r="DC38" s="121">
        <f>SUM(AY38,+CA38)</f>
        <v>0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396595</v>
      </c>
      <c r="DH38" s="121">
        <f>SUM(BD38,+CF38)</f>
        <v>0</v>
      </c>
      <c r="DI38" s="121">
        <f>SUM(BE38,+CG38)</f>
        <v>0</v>
      </c>
      <c r="DJ38" s="121">
        <f>SUM(BF38,+CH38)</f>
        <v>0</v>
      </c>
    </row>
    <row r="39" spans="1:114" s="136" customFormat="1" ht="13.5" customHeight="1" x14ac:dyDescent="0.15">
      <c r="A39" s="119" t="s">
        <v>10</v>
      </c>
      <c r="B39" s="120" t="s">
        <v>424</v>
      </c>
      <c r="C39" s="119" t="s">
        <v>425</v>
      </c>
      <c r="D39" s="121">
        <f>SUM(E39,+L39)</f>
        <v>569813</v>
      </c>
      <c r="E39" s="121">
        <f>SUM(F39:I39,K39)</f>
        <v>393844</v>
      </c>
      <c r="F39" s="121">
        <v>0</v>
      </c>
      <c r="G39" s="121">
        <v>0</v>
      </c>
      <c r="H39" s="121">
        <v>26700</v>
      </c>
      <c r="I39" s="121">
        <v>50885</v>
      </c>
      <c r="J39" s="122" t="s">
        <v>455</v>
      </c>
      <c r="K39" s="121">
        <v>316259</v>
      </c>
      <c r="L39" s="121">
        <v>175969</v>
      </c>
      <c r="M39" s="121">
        <f>SUM(N39,+U39)</f>
        <v>164011</v>
      </c>
      <c r="N39" s="121">
        <f>SUM(O39:R39,T39)</f>
        <v>18</v>
      </c>
      <c r="O39" s="121">
        <v>0</v>
      </c>
      <c r="P39" s="121">
        <v>0</v>
      </c>
      <c r="Q39" s="121">
        <v>0</v>
      </c>
      <c r="R39" s="121">
        <v>0</v>
      </c>
      <c r="S39" s="122" t="s">
        <v>455</v>
      </c>
      <c r="T39" s="121">
        <v>18</v>
      </c>
      <c r="U39" s="121">
        <v>163993</v>
      </c>
      <c r="V39" s="121">
        <f>+SUM(D39,M39)</f>
        <v>733824</v>
      </c>
      <c r="W39" s="121">
        <f>+SUM(E39,N39)</f>
        <v>393862</v>
      </c>
      <c r="X39" s="121">
        <f>+SUM(F39,O39)</f>
        <v>0</v>
      </c>
      <c r="Y39" s="121">
        <f>+SUM(G39,P39)</f>
        <v>0</v>
      </c>
      <c r="Z39" s="121">
        <f>+SUM(H39,Q39)</f>
        <v>26700</v>
      </c>
      <c r="AA39" s="121">
        <f>+SUM(I39,R39)</f>
        <v>50885</v>
      </c>
      <c r="AB39" s="122" t="str">
        <f>IF(+SUM(J39,S39)=0,"-",+SUM(J39,S39))</f>
        <v>-</v>
      </c>
      <c r="AC39" s="121">
        <f>+SUM(K39,T39)</f>
        <v>316277</v>
      </c>
      <c r="AD39" s="121">
        <f>+SUM(L39,U39)</f>
        <v>339962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40936</v>
      </c>
      <c r="AM39" s="121">
        <f>SUM(AN39,AS39,AW39,AX39,BD39)</f>
        <v>118520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118520</v>
      </c>
      <c r="AY39" s="121">
        <v>118520</v>
      </c>
      <c r="AZ39" s="121">
        <v>0</v>
      </c>
      <c r="BA39" s="121">
        <v>0</v>
      </c>
      <c r="BB39" s="121">
        <v>0</v>
      </c>
      <c r="BC39" s="121">
        <v>94365</v>
      </c>
      <c r="BD39" s="121">
        <v>0</v>
      </c>
      <c r="BE39" s="121">
        <v>315992</v>
      </c>
      <c r="BF39" s="121">
        <f>SUM(AE39,+AM39,+BE39)</f>
        <v>434512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164011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40936</v>
      </c>
      <c r="CQ39" s="121">
        <f>SUM(AM39,+BO39)</f>
        <v>118520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118520</v>
      </c>
      <c r="DC39" s="121">
        <f>SUM(AY39,+CA39)</f>
        <v>118520</v>
      </c>
      <c r="DD39" s="121">
        <f>SUM(AZ39,+CB39)</f>
        <v>0</v>
      </c>
      <c r="DE39" s="121">
        <f>SUM(BA39,+CC39)</f>
        <v>0</v>
      </c>
      <c r="DF39" s="121">
        <f>SUM(BB39,+CD39)</f>
        <v>0</v>
      </c>
      <c r="DG39" s="121">
        <f>SUM(BC39,+CE39)</f>
        <v>258376</v>
      </c>
      <c r="DH39" s="121">
        <f>SUM(BD39,+CF39)</f>
        <v>0</v>
      </c>
      <c r="DI39" s="121">
        <f>SUM(BE39,+CG39)</f>
        <v>315992</v>
      </c>
      <c r="DJ39" s="121">
        <f>SUM(BF39,+CH39)</f>
        <v>434512</v>
      </c>
    </row>
    <row r="40" spans="1:114" s="136" customFormat="1" ht="13.5" customHeight="1" x14ac:dyDescent="0.15">
      <c r="A40" s="119" t="s">
        <v>10</v>
      </c>
      <c r="B40" s="120" t="s">
        <v>427</v>
      </c>
      <c r="C40" s="119" t="s">
        <v>428</v>
      </c>
      <c r="D40" s="121">
        <f>SUM(E40,+L40)</f>
        <v>186610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455</v>
      </c>
      <c r="K40" s="121">
        <v>0</v>
      </c>
      <c r="L40" s="121">
        <v>186610</v>
      </c>
      <c r="M40" s="121">
        <f>SUM(N40,+U40)</f>
        <v>76689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455</v>
      </c>
      <c r="T40" s="121">
        <v>0</v>
      </c>
      <c r="U40" s="121">
        <v>76689</v>
      </c>
      <c r="V40" s="121">
        <f>+SUM(D40,M40)</f>
        <v>263299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263299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33849</v>
      </c>
      <c r="AM40" s="121">
        <f>SUM(AN40,AS40,AW40,AX40,BD40)</f>
        <v>115788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115788</v>
      </c>
      <c r="AY40" s="121">
        <v>115788</v>
      </c>
      <c r="AZ40" s="121">
        <v>0</v>
      </c>
      <c r="BA40" s="121">
        <v>0</v>
      </c>
      <c r="BB40" s="121">
        <v>0</v>
      </c>
      <c r="BC40" s="121">
        <v>36973</v>
      </c>
      <c r="BD40" s="121">
        <v>0</v>
      </c>
      <c r="BE40" s="121">
        <v>0</v>
      </c>
      <c r="BF40" s="121">
        <f>SUM(AE40,+AM40,+BE40)</f>
        <v>115788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76689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33849</v>
      </c>
      <c r="CQ40" s="121">
        <f>SUM(AM40,+BO40)</f>
        <v>115788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115788</v>
      </c>
      <c r="DC40" s="121">
        <f>SUM(AY40,+CA40)</f>
        <v>115788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113662</v>
      </c>
      <c r="DH40" s="121">
        <f>SUM(BD40,+CF40)</f>
        <v>0</v>
      </c>
      <c r="DI40" s="121">
        <f>SUM(BE40,+CG40)</f>
        <v>0</v>
      </c>
      <c r="DJ40" s="121">
        <f>SUM(BF40,+CH40)</f>
        <v>115788</v>
      </c>
    </row>
    <row r="41" spans="1:114" s="136" customFormat="1" ht="13.5" customHeight="1" x14ac:dyDescent="0.15">
      <c r="A41" s="119" t="s">
        <v>10</v>
      </c>
      <c r="B41" s="120" t="s">
        <v>429</v>
      </c>
      <c r="C41" s="119" t="s">
        <v>430</v>
      </c>
      <c r="D41" s="121">
        <f>SUM(E41,+L41)</f>
        <v>331589</v>
      </c>
      <c r="E41" s="121">
        <f>SUM(F41:I41,K41)</f>
        <v>15009</v>
      </c>
      <c r="F41" s="121">
        <v>0</v>
      </c>
      <c r="G41" s="121">
        <v>0</v>
      </c>
      <c r="H41" s="121">
        <v>0</v>
      </c>
      <c r="I41" s="121">
        <v>0</v>
      </c>
      <c r="J41" s="122" t="s">
        <v>455</v>
      </c>
      <c r="K41" s="121">
        <v>15009</v>
      </c>
      <c r="L41" s="121">
        <v>316580</v>
      </c>
      <c r="M41" s="121">
        <f>SUM(N41,+U41)</f>
        <v>56106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455</v>
      </c>
      <c r="T41" s="121">
        <v>0</v>
      </c>
      <c r="U41" s="121">
        <v>56106</v>
      </c>
      <c r="V41" s="121">
        <f>+SUM(D41,M41)</f>
        <v>387695</v>
      </c>
      <c r="W41" s="121">
        <f>+SUM(E41,N41)</f>
        <v>15009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15009</v>
      </c>
      <c r="AD41" s="121">
        <f>+SUM(L41,U41)</f>
        <v>372686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135642</v>
      </c>
      <c r="AN41" s="121">
        <f>SUM(AO41:AR41)</f>
        <v>26011</v>
      </c>
      <c r="AO41" s="121">
        <v>26011</v>
      </c>
      <c r="AP41" s="121">
        <v>0</v>
      </c>
      <c r="AQ41" s="121">
        <v>0</v>
      </c>
      <c r="AR41" s="121">
        <v>0</v>
      </c>
      <c r="AS41" s="121">
        <f>SUM(AT41:AV41)</f>
        <v>12290</v>
      </c>
      <c r="AT41" s="121">
        <v>0</v>
      </c>
      <c r="AU41" s="121">
        <v>12290</v>
      </c>
      <c r="AV41" s="121">
        <v>0</v>
      </c>
      <c r="AW41" s="121">
        <v>0</v>
      </c>
      <c r="AX41" s="121">
        <f>SUM(AY41:BB41)</f>
        <v>97341</v>
      </c>
      <c r="AY41" s="121">
        <v>95002</v>
      </c>
      <c r="AZ41" s="121">
        <v>0</v>
      </c>
      <c r="BA41" s="121">
        <v>0</v>
      </c>
      <c r="BB41" s="121">
        <v>2339</v>
      </c>
      <c r="BC41" s="121">
        <v>195947</v>
      </c>
      <c r="BD41" s="121">
        <v>0</v>
      </c>
      <c r="BE41" s="121">
        <v>0</v>
      </c>
      <c r="BF41" s="121">
        <f>SUM(AE41,+AM41,+BE41)</f>
        <v>135642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56106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135642</v>
      </c>
      <c r="CR41" s="121">
        <f>SUM(AN41,+BP41)</f>
        <v>26011</v>
      </c>
      <c r="CS41" s="121">
        <f>SUM(AO41,+BQ41)</f>
        <v>26011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12290</v>
      </c>
      <c r="CX41" s="121">
        <f>SUM(AT41,+BV41)</f>
        <v>0</v>
      </c>
      <c r="CY41" s="121">
        <f>SUM(AU41,+BW41)</f>
        <v>12290</v>
      </c>
      <c r="CZ41" s="121">
        <f>SUM(AV41,+BX41)</f>
        <v>0</v>
      </c>
      <c r="DA41" s="121">
        <f>SUM(AW41,+BY41)</f>
        <v>0</v>
      </c>
      <c r="DB41" s="121">
        <f>SUM(AX41,+BZ41)</f>
        <v>97341</v>
      </c>
      <c r="DC41" s="121">
        <f>SUM(AY41,+CA41)</f>
        <v>95002</v>
      </c>
      <c r="DD41" s="121">
        <f>SUM(AZ41,+CB41)</f>
        <v>0</v>
      </c>
      <c r="DE41" s="121">
        <f>SUM(BA41,+CC41)</f>
        <v>0</v>
      </c>
      <c r="DF41" s="121">
        <f>SUM(BB41,+CD41)</f>
        <v>2339</v>
      </c>
      <c r="DG41" s="121">
        <f>SUM(BC41,+CE41)</f>
        <v>252053</v>
      </c>
      <c r="DH41" s="121">
        <f>SUM(BD41,+CF41)</f>
        <v>0</v>
      </c>
      <c r="DI41" s="121">
        <f>SUM(BE41,+CG41)</f>
        <v>0</v>
      </c>
      <c r="DJ41" s="121">
        <f>SUM(BF41,+CH41)</f>
        <v>135642</v>
      </c>
    </row>
    <row r="42" spans="1:114" s="136" customFormat="1" ht="13.5" customHeight="1" x14ac:dyDescent="0.15">
      <c r="A42" s="119" t="s">
        <v>10</v>
      </c>
      <c r="B42" s="120" t="s">
        <v>432</v>
      </c>
      <c r="C42" s="119" t="s">
        <v>433</v>
      </c>
      <c r="D42" s="121">
        <f>SUM(E42,+L42)</f>
        <v>497316</v>
      </c>
      <c r="E42" s="121">
        <f>SUM(F42:I42,K42)</f>
        <v>334922</v>
      </c>
      <c r="F42" s="121">
        <v>91441</v>
      </c>
      <c r="G42" s="121">
        <v>0</v>
      </c>
      <c r="H42" s="121">
        <v>27300</v>
      </c>
      <c r="I42" s="121">
        <v>31604</v>
      </c>
      <c r="J42" s="122" t="s">
        <v>455</v>
      </c>
      <c r="K42" s="121">
        <v>184577</v>
      </c>
      <c r="L42" s="121">
        <v>162394</v>
      </c>
      <c r="M42" s="121">
        <f>SUM(N42,+U42)</f>
        <v>81164</v>
      </c>
      <c r="N42" s="121">
        <f>SUM(O42:R42,T42)</f>
        <v>5794</v>
      </c>
      <c r="O42" s="121">
        <v>0</v>
      </c>
      <c r="P42" s="121">
        <v>0</v>
      </c>
      <c r="Q42" s="121">
        <v>0</v>
      </c>
      <c r="R42" s="121">
        <v>5794</v>
      </c>
      <c r="S42" s="122" t="s">
        <v>455</v>
      </c>
      <c r="T42" s="121">
        <v>0</v>
      </c>
      <c r="U42" s="121">
        <v>75370</v>
      </c>
      <c r="V42" s="121">
        <f>+SUM(D42,M42)</f>
        <v>578480</v>
      </c>
      <c r="W42" s="121">
        <f>+SUM(E42,N42)</f>
        <v>340716</v>
      </c>
      <c r="X42" s="121">
        <f>+SUM(F42,O42)</f>
        <v>91441</v>
      </c>
      <c r="Y42" s="121">
        <f>+SUM(G42,P42)</f>
        <v>0</v>
      </c>
      <c r="Z42" s="121">
        <f>+SUM(H42,Q42)</f>
        <v>27300</v>
      </c>
      <c r="AA42" s="121">
        <f>+SUM(I42,R42)</f>
        <v>37398</v>
      </c>
      <c r="AB42" s="122" t="str">
        <f>IF(+SUM(J42,S42)=0,"-",+SUM(J42,S42))</f>
        <v>-</v>
      </c>
      <c r="AC42" s="121">
        <f>+SUM(K42,T42)</f>
        <v>184577</v>
      </c>
      <c r="AD42" s="121">
        <f>+SUM(L42,U42)</f>
        <v>237764</v>
      </c>
      <c r="AE42" s="121">
        <f>SUM(AF42,+AK42)</f>
        <v>310970</v>
      </c>
      <c r="AF42" s="121">
        <f>SUM(AG42:AJ42)</f>
        <v>272019</v>
      </c>
      <c r="AG42" s="121">
        <v>0</v>
      </c>
      <c r="AH42" s="121">
        <v>272019</v>
      </c>
      <c r="AI42" s="121">
        <v>0</v>
      </c>
      <c r="AJ42" s="121">
        <v>0</v>
      </c>
      <c r="AK42" s="121">
        <v>38951</v>
      </c>
      <c r="AL42" s="121">
        <v>0</v>
      </c>
      <c r="AM42" s="121">
        <f>SUM(AN42,AS42,AW42,AX42,BD42)</f>
        <v>186346</v>
      </c>
      <c r="AN42" s="121">
        <f>SUM(AO42:AR42)</f>
        <v>66374</v>
      </c>
      <c r="AO42" s="121">
        <v>9302</v>
      </c>
      <c r="AP42" s="121">
        <v>0</v>
      </c>
      <c r="AQ42" s="121">
        <v>57072</v>
      </c>
      <c r="AR42" s="121">
        <v>0</v>
      </c>
      <c r="AS42" s="121">
        <f>SUM(AT42:AV42)</f>
        <v>31385</v>
      </c>
      <c r="AT42" s="121">
        <v>0</v>
      </c>
      <c r="AU42" s="121">
        <v>31385</v>
      </c>
      <c r="AV42" s="121">
        <v>0</v>
      </c>
      <c r="AW42" s="121">
        <v>0</v>
      </c>
      <c r="AX42" s="121">
        <f>SUM(AY42:BB42)</f>
        <v>86497</v>
      </c>
      <c r="AY42" s="121">
        <v>36379</v>
      </c>
      <c r="AZ42" s="121">
        <v>14699</v>
      </c>
      <c r="BA42" s="121">
        <v>26953</v>
      </c>
      <c r="BB42" s="121">
        <v>8466</v>
      </c>
      <c r="BC42" s="121">
        <v>0</v>
      </c>
      <c r="BD42" s="121">
        <v>2090</v>
      </c>
      <c r="BE42" s="121">
        <v>0</v>
      </c>
      <c r="BF42" s="121">
        <f>SUM(AE42,+AM42,+BE42)</f>
        <v>497316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81164</v>
      </c>
      <c r="BP42" s="121">
        <f>SUM(BQ42:BT42)</f>
        <v>15126</v>
      </c>
      <c r="BQ42" s="121">
        <v>0</v>
      </c>
      <c r="BR42" s="121">
        <v>0</v>
      </c>
      <c r="BS42" s="121">
        <v>15126</v>
      </c>
      <c r="BT42" s="121">
        <v>0</v>
      </c>
      <c r="BU42" s="121">
        <f>SUM(BV42:BX42)</f>
        <v>22421</v>
      </c>
      <c r="BV42" s="121">
        <v>0</v>
      </c>
      <c r="BW42" s="121">
        <v>22421</v>
      </c>
      <c r="BX42" s="121">
        <v>0</v>
      </c>
      <c r="BY42" s="121">
        <v>0</v>
      </c>
      <c r="BZ42" s="121">
        <f>SUM(CA42:CD42)</f>
        <v>42803</v>
      </c>
      <c r="CA42" s="121">
        <v>0</v>
      </c>
      <c r="CB42" s="121">
        <v>24035</v>
      </c>
      <c r="CC42" s="121">
        <v>0</v>
      </c>
      <c r="CD42" s="121">
        <v>18768</v>
      </c>
      <c r="CE42" s="121">
        <v>0</v>
      </c>
      <c r="CF42" s="121">
        <v>814</v>
      </c>
      <c r="CG42" s="121">
        <v>0</v>
      </c>
      <c r="CH42" s="121">
        <f>SUM(BG42,+BO42,+CG42)</f>
        <v>81164</v>
      </c>
      <c r="CI42" s="121">
        <f>SUM(AE42,+BG42)</f>
        <v>310970</v>
      </c>
      <c r="CJ42" s="121">
        <f>SUM(AF42,+BH42)</f>
        <v>272019</v>
      </c>
      <c r="CK42" s="121">
        <f>SUM(AG42,+BI42)</f>
        <v>0</v>
      </c>
      <c r="CL42" s="121">
        <f>SUM(AH42,+BJ42)</f>
        <v>272019</v>
      </c>
      <c r="CM42" s="121">
        <f>SUM(AI42,+BK42)</f>
        <v>0</v>
      </c>
      <c r="CN42" s="121">
        <f>SUM(AJ42,+BL42)</f>
        <v>0</v>
      </c>
      <c r="CO42" s="121">
        <f>SUM(AK42,+BM42)</f>
        <v>38951</v>
      </c>
      <c r="CP42" s="121">
        <f>SUM(AL42,+BN42)</f>
        <v>0</v>
      </c>
      <c r="CQ42" s="121">
        <f>SUM(AM42,+BO42)</f>
        <v>267510</v>
      </c>
      <c r="CR42" s="121">
        <f>SUM(AN42,+BP42)</f>
        <v>81500</v>
      </c>
      <c r="CS42" s="121">
        <f>SUM(AO42,+BQ42)</f>
        <v>9302</v>
      </c>
      <c r="CT42" s="121">
        <f>SUM(AP42,+BR42)</f>
        <v>0</v>
      </c>
      <c r="CU42" s="121">
        <f>SUM(AQ42,+BS42)</f>
        <v>72198</v>
      </c>
      <c r="CV42" s="121">
        <f>SUM(AR42,+BT42)</f>
        <v>0</v>
      </c>
      <c r="CW42" s="121">
        <f>SUM(AS42,+BU42)</f>
        <v>53806</v>
      </c>
      <c r="CX42" s="121">
        <f>SUM(AT42,+BV42)</f>
        <v>0</v>
      </c>
      <c r="CY42" s="121">
        <f>SUM(AU42,+BW42)</f>
        <v>53806</v>
      </c>
      <c r="CZ42" s="121">
        <f>SUM(AV42,+BX42)</f>
        <v>0</v>
      </c>
      <c r="DA42" s="121">
        <f>SUM(AW42,+BY42)</f>
        <v>0</v>
      </c>
      <c r="DB42" s="121">
        <f>SUM(AX42,+BZ42)</f>
        <v>129300</v>
      </c>
      <c r="DC42" s="121">
        <f>SUM(AY42,+CA42)</f>
        <v>36379</v>
      </c>
      <c r="DD42" s="121">
        <f>SUM(AZ42,+CB42)</f>
        <v>38734</v>
      </c>
      <c r="DE42" s="121">
        <f>SUM(BA42,+CC42)</f>
        <v>26953</v>
      </c>
      <c r="DF42" s="121">
        <f>SUM(BB42,+CD42)</f>
        <v>27234</v>
      </c>
      <c r="DG42" s="121">
        <f>SUM(BC42,+CE42)</f>
        <v>0</v>
      </c>
      <c r="DH42" s="121">
        <f>SUM(BD42,+CF42)</f>
        <v>2904</v>
      </c>
      <c r="DI42" s="121">
        <f>SUM(BE42,+CG42)</f>
        <v>0</v>
      </c>
      <c r="DJ42" s="121">
        <f>SUM(BF42,+CH42)</f>
        <v>578480</v>
      </c>
    </row>
    <row r="43" spans="1:114" s="136" customFormat="1" ht="13.5" customHeight="1" x14ac:dyDescent="0.15">
      <c r="A43" s="119" t="s">
        <v>10</v>
      </c>
      <c r="B43" s="120" t="s">
        <v>434</v>
      </c>
      <c r="C43" s="119" t="s">
        <v>435</v>
      </c>
      <c r="D43" s="121">
        <f>SUM(E43,+L43)</f>
        <v>450979</v>
      </c>
      <c r="E43" s="121">
        <f>SUM(F43:I43,K43)</f>
        <v>69681</v>
      </c>
      <c r="F43" s="121">
        <v>27550</v>
      </c>
      <c r="G43" s="121">
        <v>0</v>
      </c>
      <c r="H43" s="121">
        <v>0</v>
      </c>
      <c r="I43" s="121">
        <v>41987</v>
      </c>
      <c r="J43" s="122" t="s">
        <v>455</v>
      </c>
      <c r="K43" s="121">
        <v>144</v>
      </c>
      <c r="L43" s="121">
        <v>381298</v>
      </c>
      <c r="M43" s="121">
        <f>SUM(N43,+U43)</f>
        <v>110067</v>
      </c>
      <c r="N43" s="121">
        <f>SUM(O43:R43,T43)</f>
        <v>26759</v>
      </c>
      <c r="O43" s="121">
        <v>9126</v>
      </c>
      <c r="P43" s="121">
        <v>0</v>
      </c>
      <c r="Q43" s="121">
        <v>0</v>
      </c>
      <c r="R43" s="121">
        <v>0</v>
      </c>
      <c r="S43" s="122" t="s">
        <v>455</v>
      </c>
      <c r="T43" s="121">
        <v>17633</v>
      </c>
      <c r="U43" s="121">
        <v>83308</v>
      </c>
      <c r="V43" s="121">
        <f>+SUM(D43,M43)</f>
        <v>561046</v>
      </c>
      <c r="W43" s="121">
        <f>+SUM(E43,N43)</f>
        <v>96440</v>
      </c>
      <c r="X43" s="121">
        <f>+SUM(F43,O43)</f>
        <v>36676</v>
      </c>
      <c r="Y43" s="121">
        <f>+SUM(G43,P43)</f>
        <v>0</v>
      </c>
      <c r="Z43" s="121">
        <f>+SUM(H43,Q43)</f>
        <v>0</v>
      </c>
      <c r="AA43" s="121">
        <f>+SUM(I43,R43)</f>
        <v>41987</v>
      </c>
      <c r="AB43" s="122" t="str">
        <f>IF(+SUM(J43,S43)=0,"-",+SUM(J43,S43))</f>
        <v>-</v>
      </c>
      <c r="AC43" s="121">
        <f>+SUM(K43,T43)</f>
        <v>17777</v>
      </c>
      <c r="AD43" s="121">
        <f>+SUM(L43,U43)</f>
        <v>464606</v>
      </c>
      <c r="AE43" s="121">
        <f>SUM(AF43,+AK43)</f>
        <v>16453</v>
      </c>
      <c r="AF43" s="121">
        <f>SUM(AG43:AJ43)</f>
        <v>8151</v>
      </c>
      <c r="AG43" s="121">
        <v>0</v>
      </c>
      <c r="AH43" s="121">
        <v>2238</v>
      </c>
      <c r="AI43" s="121">
        <v>5913</v>
      </c>
      <c r="AJ43" s="121">
        <v>0</v>
      </c>
      <c r="AK43" s="121">
        <v>8302</v>
      </c>
      <c r="AL43" s="121">
        <v>0</v>
      </c>
      <c r="AM43" s="121">
        <f>SUM(AN43,AS43,AW43,AX43,BD43)</f>
        <v>340122</v>
      </c>
      <c r="AN43" s="121">
        <f>SUM(AO43:AR43)</f>
        <v>54433</v>
      </c>
      <c r="AO43" s="121">
        <v>46124</v>
      </c>
      <c r="AP43" s="121">
        <v>0</v>
      </c>
      <c r="AQ43" s="121">
        <v>8309</v>
      </c>
      <c r="AR43" s="121">
        <v>0</v>
      </c>
      <c r="AS43" s="121">
        <f>SUM(AT43:AV43)</f>
        <v>22465</v>
      </c>
      <c r="AT43" s="121">
        <v>1467</v>
      </c>
      <c r="AU43" s="121">
        <v>9663</v>
      </c>
      <c r="AV43" s="121">
        <v>11335</v>
      </c>
      <c r="AW43" s="121">
        <v>0</v>
      </c>
      <c r="AX43" s="121">
        <f>SUM(AY43:BB43)</f>
        <v>263224</v>
      </c>
      <c r="AY43" s="121">
        <v>156479</v>
      </c>
      <c r="AZ43" s="121">
        <v>84344</v>
      </c>
      <c r="BA43" s="121">
        <v>15675</v>
      </c>
      <c r="BB43" s="121">
        <v>6726</v>
      </c>
      <c r="BC43" s="121">
        <v>94404</v>
      </c>
      <c r="BD43" s="121">
        <v>0</v>
      </c>
      <c r="BE43" s="121">
        <v>0</v>
      </c>
      <c r="BF43" s="121">
        <f>SUM(AE43,+AM43,+BE43)</f>
        <v>356575</v>
      </c>
      <c r="BG43" s="121">
        <f>SUM(BH43,+BM43)</f>
        <v>394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394</v>
      </c>
      <c r="BN43" s="121">
        <v>0</v>
      </c>
      <c r="BO43" s="121">
        <f>SUM(BP43,BU43,BY43,BZ43,CF43)</f>
        <v>109673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13029</v>
      </c>
      <c r="BV43" s="121">
        <v>0</v>
      </c>
      <c r="BW43" s="121">
        <v>13029</v>
      </c>
      <c r="BX43" s="121">
        <v>0</v>
      </c>
      <c r="BY43" s="121">
        <v>0</v>
      </c>
      <c r="BZ43" s="121">
        <f>SUM(CA43:CD43)</f>
        <v>96644</v>
      </c>
      <c r="CA43" s="121">
        <v>0</v>
      </c>
      <c r="CB43" s="121">
        <v>83453</v>
      </c>
      <c r="CC43" s="121">
        <v>10219</v>
      </c>
      <c r="CD43" s="121">
        <v>2972</v>
      </c>
      <c r="CE43" s="121">
        <v>0</v>
      </c>
      <c r="CF43" s="121">
        <v>0</v>
      </c>
      <c r="CG43" s="121">
        <v>0</v>
      </c>
      <c r="CH43" s="121">
        <f>SUM(BG43,+BO43,+CG43)</f>
        <v>110067</v>
      </c>
      <c r="CI43" s="121">
        <f>SUM(AE43,+BG43)</f>
        <v>16847</v>
      </c>
      <c r="CJ43" s="121">
        <f>SUM(AF43,+BH43)</f>
        <v>8151</v>
      </c>
      <c r="CK43" s="121">
        <f>SUM(AG43,+BI43)</f>
        <v>0</v>
      </c>
      <c r="CL43" s="121">
        <f>SUM(AH43,+BJ43)</f>
        <v>2238</v>
      </c>
      <c r="CM43" s="121">
        <f>SUM(AI43,+BK43)</f>
        <v>5913</v>
      </c>
      <c r="CN43" s="121">
        <f>SUM(AJ43,+BL43)</f>
        <v>0</v>
      </c>
      <c r="CO43" s="121">
        <f>SUM(AK43,+BM43)</f>
        <v>8696</v>
      </c>
      <c r="CP43" s="121">
        <f>SUM(AL43,+BN43)</f>
        <v>0</v>
      </c>
      <c r="CQ43" s="121">
        <f>SUM(AM43,+BO43)</f>
        <v>449795</v>
      </c>
      <c r="CR43" s="121">
        <f>SUM(AN43,+BP43)</f>
        <v>54433</v>
      </c>
      <c r="CS43" s="121">
        <f>SUM(AO43,+BQ43)</f>
        <v>46124</v>
      </c>
      <c r="CT43" s="121">
        <f>SUM(AP43,+BR43)</f>
        <v>0</v>
      </c>
      <c r="CU43" s="121">
        <f>SUM(AQ43,+BS43)</f>
        <v>8309</v>
      </c>
      <c r="CV43" s="121">
        <f>SUM(AR43,+BT43)</f>
        <v>0</v>
      </c>
      <c r="CW43" s="121">
        <f>SUM(AS43,+BU43)</f>
        <v>35494</v>
      </c>
      <c r="CX43" s="121">
        <f>SUM(AT43,+BV43)</f>
        <v>1467</v>
      </c>
      <c r="CY43" s="121">
        <f>SUM(AU43,+BW43)</f>
        <v>22692</v>
      </c>
      <c r="CZ43" s="121">
        <f>SUM(AV43,+BX43)</f>
        <v>11335</v>
      </c>
      <c r="DA43" s="121">
        <f>SUM(AW43,+BY43)</f>
        <v>0</v>
      </c>
      <c r="DB43" s="121">
        <f>SUM(AX43,+BZ43)</f>
        <v>359868</v>
      </c>
      <c r="DC43" s="121">
        <f>SUM(AY43,+CA43)</f>
        <v>156479</v>
      </c>
      <c r="DD43" s="121">
        <f>SUM(AZ43,+CB43)</f>
        <v>167797</v>
      </c>
      <c r="DE43" s="121">
        <f>SUM(BA43,+CC43)</f>
        <v>25894</v>
      </c>
      <c r="DF43" s="121">
        <f>SUM(BB43,+CD43)</f>
        <v>9698</v>
      </c>
      <c r="DG43" s="121">
        <f>SUM(BC43,+CE43)</f>
        <v>94404</v>
      </c>
      <c r="DH43" s="121">
        <f>SUM(BD43,+CF43)</f>
        <v>0</v>
      </c>
      <c r="DI43" s="121">
        <f>SUM(BE43,+CG43)</f>
        <v>0</v>
      </c>
      <c r="DJ43" s="121">
        <f>SUM(BF43,+CH43)</f>
        <v>466642</v>
      </c>
    </row>
    <row r="44" spans="1:114" s="136" customFormat="1" ht="13.5" customHeight="1" x14ac:dyDescent="0.15">
      <c r="A44" s="119" t="s">
        <v>10</v>
      </c>
      <c r="B44" s="120" t="s">
        <v>436</v>
      </c>
      <c r="C44" s="119" t="s">
        <v>437</v>
      </c>
      <c r="D44" s="121">
        <f>SUM(E44,+L44)</f>
        <v>235131</v>
      </c>
      <c r="E44" s="121">
        <f>SUM(F44:I44,K44)</f>
        <v>34196</v>
      </c>
      <c r="F44" s="121">
        <v>0</v>
      </c>
      <c r="G44" s="121">
        <v>0</v>
      </c>
      <c r="H44" s="121">
        <v>0</v>
      </c>
      <c r="I44" s="121">
        <v>16399</v>
      </c>
      <c r="J44" s="122" t="s">
        <v>455</v>
      </c>
      <c r="K44" s="121">
        <v>17797</v>
      </c>
      <c r="L44" s="121">
        <v>200935</v>
      </c>
      <c r="M44" s="121">
        <f>SUM(N44,+U44)</f>
        <v>174157</v>
      </c>
      <c r="N44" s="121">
        <f>SUM(O44:R44,T44)</f>
        <v>68285</v>
      </c>
      <c r="O44" s="121">
        <v>0</v>
      </c>
      <c r="P44" s="121">
        <v>0</v>
      </c>
      <c r="Q44" s="121">
        <v>0</v>
      </c>
      <c r="R44" s="121">
        <v>68285</v>
      </c>
      <c r="S44" s="122" t="s">
        <v>455</v>
      </c>
      <c r="T44" s="121">
        <v>0</v>
      </c>
      <c r="U44" s="121">
        <v>105872</v>
      </c>
      <c r="V44" s="121">
        <f>+SUM(D44,M44)</f>
        <v>409288</v>
      </c>
      <c r="W44" s="121">
        <f>+SUM(E44,N44)</f>
        <v>102481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84684</v>
      </c>
      <c r="AB44" s="122" t="str">
        <f>IF(+SUM(J44,S44)=0,"-",+SUM(J44,S44))</f>
        <v>-</v>
      </c>
      <c r="AC44" s="121">
        <f>+SUM(K44,T44)</f>
        <v>17797</v>
      </c>
      <c r="AD44" s="121">
        <f>+SUM(L44,U44)</f>
        <v>306807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228286</v>
      </c>
      <c r="AN44" s="121">
        <f>SUM(AO44:AR44)</f>
        <v>109849</v>
      </c>
      <c r="AO44" s="121">
        <v>26054</v>
      </c>
      <c r="AP44" s="121">
        <v>50238</v>
      </c>
      <c r="AQ44" s="121">
        <v>30916</v>
      </c>
      <c r="AR44" s="121">
        <v>2641</v>
      </c>
      <c r="AS44" s="121">
        <f>SUM(AT44:AV44)</f>
        <v>75423</v>
      </c>
      <c r="AT44" s="121">
        <v>8598</v>
      </c>
      <c r="AU44" s="121">
        <v>65133</v>
      </c>
      <c r="AV44" s="121">
        <v>1692</v>
      </c>
      <c r="AW44" s="121">
        <v>0</v>
      </c>
      <c r="AX44" s="121">
        <f>SUM(AY44:BB44)</f>
        <v>43014</v>
      </c>
      <c r="AY44" s="121">
        <v>23470</v>
      </c>
      <c r="AZ44" s="121">
        <v>10546</v>
      </c>
      <c r="BA44" s="121">
        <v>2013</v>
      </c>
      <c r="BB44" s="121">
        <v>6985</v>
      </c>
      <c r="BC44" s="121">
        <v>0</v>
      </c>
      <c r="BD44" s="121">
        <v>0</v>
      </c>
      <c r="BE44" s="121">
        <v>6845</v>
      </c>
      <c r="BF44" s="121">
        <f>SUM(AE44,+AM44,+BE44)</f>
        <v>235131</v>
      </c>
      <c r="BG44" s="121">
        <f>SUM(BH44,+BM44)</f>
        <v>52</v>
      </c>
      <c r="BH44" s="121">
        <f>SUM(BI44:BL44)</f>
        <v>52</v>
      </c>
      <c r="BI44" s="121">
        <v>0</v>
      </c>
      <c r="BJ44" s="121">
        <v>0</v>
      </c>
      <c r="BK44" s="121">
        <v>0</v>
      </c>
      <c r="BL44" s="121">
        <v>52</v>
      </c>
      <c r="BM44" s="121">
        <v>0</v>
      </c>
      <c r="BN44" s="121">
        <v>0</v>
      </c>
      <c r="BO44" s="121">
        <f>SUM(BP44,BU44,BY44,BZ44,CF44)</f>
        <v>174007</v>
      </c>
      <c r="BP44" s="121">
        <f>SUM(BQ44:BT44)</f>
        <v>70707</v>
      </c>
      <c r="BQ44" s="121">
        <v>27955</v>
      </c>
      <c r="BR44" s="121">
        <v>42752</v>
      </c>
      <c r="BS44" s="121">
        <v>0</v>
      </c>
      <c r="BT44" s="121">
        <v>0</v>
      </c>
      <c r="BU44" s="121">
        <f>SUM(BV44:BX44)</f>
        <v>8872</v>
      </c>
      <c r="BV44" s="121">
        <v>5481</v>
      </c>
      <c r="BW44" s="121">
        <v>3391</v>
      </c>
      <c r="BX44" s="121">
        <v>0</v>
      </c>
      <c r="BY44" s="121">
        <v>0</v>
      </c>
      <c r="BZ44" s="121">
        <f>SUM(CA44:CD44)</f>
        <v>94428</v>
      </c>
      <c r="CA44" s="121">
        <v>54120</v>
      </c>
      <c r="CB44" s="121">
        <v>39837</v>
      </c>
      <c r="CC44" s="121">
        <v>0</v>
      </c>
      <c r="CD44" s="121">
        <v>471</v>
      </c>
      <c r="CE44" s="121">
        <v>0</v>
      </c>
      <c r="CF44" s="121">
        <v>0</v>
      </c>
      <c r="CG44" s="121">
        <v>98</v>
      </c>
      <c r="CH44" s="121">
        <f>SUM(BG44,+BO44,+CG44)</f>
        <v>174157</v>
      </c>
      <c r="CI44" s="121">
        <f>SUM(AE44,+BG44)</f>
        <v>52</v>
      </c>
      <c r="CJ44" s="121">
        <f>SUM(AF44,+BH44)</f>
        <v>52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52</v>
      </c>
      <c r="CO44" s="121">
        <f>SUM(AK44,+BM44)</f>
        <v>0</v>
      </c>
      <c r="CP44" s="121">
        <f>SUM(AL44,+BN44)</f>
        <v>0</v>
      </c>
      <c r="CQ44" s="121">
        <f>SUM(AM44,+BO44)</f>
        <v>402293</v>
      </c>
      <c r="CR44" s="121">
        <f>SUM(AN44,+BP44)</f>
        <v>180556</v>
      </c>
      <c r="CS44" s="121">
        <f>SUM(AO44,+BQ44)</f>
        <v>54009</v>
      </c>
      <c r="CT44" s="121">
        <f>SUM(AP44,+BR44)</f>
        <v>92990</v>
      </c>
      <c r="CU44" s="121">
        <f>SUM(AQ44,+BS44)</f>
        <v>30916</v>
      </c>
      <c r="CV44" s="121">
        <f>SUM(AR44,+BT44)</f>
        <v>2641</v>
      </c>
      <c r="CW44" s="121">
        <f>SUM(AS44,+BU44)</f>
        <v>84295</v>
      </c>
      <c r="CX44" s="121">
        <f>SUM(AT44,+BV44)</f>
        <v>14079</v>
      </c>
      <c r="CY44" s="121">
        <f>SUM(AU44,+BW44)</f>
        <v>68524</v>
      </c>
      <c r="CZ44" s="121">
        <f>SUM(AV44,+BX44)</f>
        <v>1692</v>
      </c>
      <c r="DA44" s="121">
        <f>SUM(AW44,+BY44)</f>
        <v>0</v>
      </c>
      <c r="DB44" s="121">
        <f>SUM(AX44,+BZ44)</f>
        <v>137442</v>
      </c>
      <c r="DC44" s="121">
        <f>SUM(AY44,+CA44)</f>
        <v>77590</v>
      </c>
      <c r="DD44" s="121">
        <f>SUM(AZ44,+CB44)</f>
        <v>50383</v>
      </c>
      <c r="DE44" s="121">
        <f>SUM(BA44,+CC44)</f>
        <v>2013</v>
      </c>
      <c r="DF44" s="121">
        <f>SUM(BB44,+CD44)</f>
        <v>7456</v>
      </c>
      <c r="DG44" s="121">
        <f>SUM(BC44,+CE44)</f>
        <v>0</v>
      </c>
      <c r="DH44" s="121">
        <f>SUM(BD44,+CF44)</f>
        <v>0</v>
      </c>
      <c r="DI44" s="121">
        <f>SUM(BE44,+CG44)</f>
        <v>6943</v>
      </c>
      <c r="DJ44" s="121">
        <f>SUM(BF44,+CH44)</f>
        <v>409288</v>
      </c>
    </row>
    <row r="45" spans="1:114" s="136" customFormat="1" ht="13.5" customHeight="1" x14ac:dyDescent="0.15">
      <c r="A45" s="119" t="s">
        <v>10</v>
      </c>
      <c r="B45" s="120" t="s">
        <v>438</v>
      </c>
      <c r="C45" s="119" t="s">
        <v>439</v>
      </c>
      <c r="D45" s="121">
        <f>SUM(E45,+L45)</f>
        <v>649338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455</v>
      </c>
      <c r="K45" s="121">
        <v>0</v>
      </c>
      <c r="L45" s="121">
        <v>649338</v>
      </c>
      <c r="M45" s="121">
        <f>SUM(N45,+U45)</f>
        <v>15848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455</v>
      </c>
      <c r="T45" s="121">
        <v>0</v>
      </c>
      <c r="U45" s="121">
        <v>15848</v>
      </c>
      <c r="V45" s="121">
        <f>+SUM(D45,M45)</f>
        <v>665186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665186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409083</v>
      </c>
      <c r="AM45" s="121">
        <f>SUM(AN45,AS45,AW45,AX45,BD45)</f>
        <v>0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240255</v>
      </c>
      <c r="BD45" s="121">
        <v>0</v>
      </c>
      <c r="BE45" s="121">
        <v>0</v>
      </c>
      <c r="BF45" s="121">
        <f>SUM(AE45,+AM45,+BE45)</f>
        <v>0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15848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409083</v>
      </c>
      <c r="CQ45" s="121">
        <f>SUM(AM45,+BO45)</f>
        <v>0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256103</v>
      </c>
      <c r="DH45" s="121">
        <f>SUM(BD45,+CF45)</f>
        <v>0</v>
      </c>
      <c r="DI45" s="121">
        <f>SUM(BE45,+CG45)</f>
        <v>0</v>
      </c>
      <c r="DJ45" s="121">
        <f>SUM(BF45,+CH45)</f>
        <v>0</v>
      </c>
    </row>
    <row r="46" spans="1:114" s="136" customFormat="1" ht="13.5" customHeight="1" x14ac:dyDescent="0.15">
      <c r="A46" s="119" t="s">
        <v>10</v>
      </c>
      <c r="B46" s="120" t="s">
        <v>441</v>
      </c>
      <c r="C46" s="119" t="s">
        <v>442</v>
      </c>
      <c r="D46" s="121">
        <f>SUM(E46,+L46)</f>
        <v>654514</v>
      </c>
      <c r="E46" s="121">
        <f>SUM(F46:I46,K46)</f>
        <v>156221</v>
      </c>
      <c r="F46" s="121">
        <v>0</v>
      </c>
      <c r="G46" s="121">
        <v>0</v>
      </c>
      <c r="H46" s="121">
        <v>0</v>
      </c>
      <c r="I46" s="121">
        <v>99230</v>
      </c>
      <c r="J46" s="122" t="s">
        <v>455</v>
      </c>
      <c r="K46" s="121">
        <v>56991</v>
      </c>
      <c r="L46" s="121">
        <v>498293</v>
      </c>
      <c r="M46" s="121">
        <f>SUM(N46,+U46)</f>
        <v>41387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455</v>
      </c>
      <c r="T46" s="121">
        <v>0</v>
      </c>
      <c r="U46" s="121">
        <v>41387</v>
      </c>
      <c r="V46" s="121">
        <f>+SUM(D46,M46)</f>
        <v>695901</v>
      </c>
      <c r="W46" s="121">
        <f>+SUM(E46,N46)</f>
        <v>156221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99230</v>
      </c>
      <c r="AB46" s="122" t="str">
        <f>IF(+SUM(J46,S46)=0,"-",+SUM(J46,S46))</f>
        <v>-</v>
      </c>
      <c r="AC46" s="121">
        <f>+SUM(K46,T46)</f>
        <v>56991</v>
      </c>
      <c r="AD46" s="121">
        <f>+SUM(L46,U46)</f>
        <v>539680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654514</v>
      </c>
      <c r="AN46" s="121">
        <f>SUM(AO46:AR46)</f>
        <v>42514</v>
      </c>
      <c r="AO46" s="121">
        <v>42514</v>
      </c>
      <c r="AP46" s="121">
        <v>0</v>
      </c>
      <c r="AQ46" s="121">
        <v>0</v>
      </c>
      <c r="AR46" s="121">
        <v>0</v>
      </c>
      <c r="AS46" s="121">
        <f>SUM(AT46:AV46)</f>
        <v>364122</v>
      </c>
      <c r="AT46" s="121">
        <v>0</v>
      </c>
      <c r="AU46" s="121">
        <v>356936</v>
      </c>
      <c r="AV46" s="121">
        <v>7186</v>
      </c>
      <c r="AW46" s="121">
        <v>0</v>
      </c>
      <c r="AX46" s="121">
        <f>SUM(AY46:BB46)</f>
        <v>247878</v>
      </c>
      <c r="AY46" s="121">
        <v>102363</v>
      </c>
      <c r="AZ46" s="121">
        <v>132660</v>
      </c>
      <c r="BA46" s="121">
        <v>12855</v>
      </c>
      <c r="BB46" s="121">
        <v>0</v>
      </c>
      <c r="BC46" s="121">
        <v>0</v>
      </c>
      <c r="BD46" s="121">
        <v>0</v>
      </c>
      <c r="BE46" s="121">
        <v>0</v>
      </c>
      <c r="BF46" s="121">
        <f>SUM(AE46,+AM46,+BE46)</f>
        <v>654514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41387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654514</v>
      </c>
      <c r="CR46" s="121">
        <f>SUM(AN46,+BP46)</f>
        <v>42514</v>
      </c>
      <c r="CS46" s="121">
        <f>SUM(AO46,+BQ46)</f>
        <v>42514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364122</v>
      </c>
      <c r="CX46" s="121">
        <f>SUM(AT46,+BV46)</f>
        <v>0</v>
      </c>
      <c r="CY46" s="121">
        <f>SUM(AU46,+BW46)</f>
        <v>356936</v>
      </c>
      <c r="CZ46" s="121">
        <f>SUM(AV46,+BX46)</f>
        <v>7186</v>
      </c>
      <c r="DA46" s="121">
        <f>SUM(AW46,+BY46)</f>
        <v>0</v>
      </c>
      <c r="DB46" s="121">
        <f>SUM(AX46,+BZ46)</f>
        <v>247878</v>
      </c>
      <c r="DC46" s="121">
        <f>SUM(AY46,+CA46)</f>
        <v>102363</v>
      </c>
      <c r="DD46" s="121">
        <f>SUM(AZ46,+CB46)</f>
        <v>132660</v>
      </c>
      <c r="DE46" s="121">
        <f>SUM(BA46,+CC46)</f>
        <v>12855</v>
      </c>
      <c r="DF46" s="121">
        <f>SUM(BB46,+CD46)</f>
        <v>0</v>
      </c>
      <c r="DG46" s="121">
        <f>SUM(BC46,+CE46)</f>
        <v>41387</v>
      </c>
      <c r="DH46" s="121">
        <f>SUM(BD46,+CF46)</f>
        <v>0</v>
      </c>
      <c r="DI46" s="121">
        <f>SUM(BE46,+CG46)</f>
        <v>0</v>
      </c>
      <c r="DJ46" s="121">
        <f>SUM(BF46,+CH46)</f>
        <v>654514</v>
      </c>
    </row>
    <row r="47" spans="1:114" s="136" customFormat="1" ht="13.5" customHeight="1" x14ac:dyDescent="0.15">
      <c r="A47" s="119" t="s">
        <v>10</v>
      </c>
      <c r="B47" s="120" t="s">
        <v>444</v>
      </c>
      <c r="C47" s="119" t="s">
        <v>445</v>
      </c>
      <c r="D47" s="121">
        <f>SUM(E47,+L47)</f>
        <v>133430</v>
      </c>
      <c r="E47" s="121">
        <f>SUM(F47:I47,K47)</f>
        <v>6485</v>
      </c>
      <c r="F47" s="121">
        <v>0</v>
      </c>
      <c r="G47" s="121">
        <v>0</v>
      </c>
      <c r="H47" s="121">
        <v>0</v>
      </c>
      <c r="I47" s="121">
        <v>6458</v>
      </c>
      <c r="J47" s="122" t="s">
        <v>455</v>
      </c>
      <c r="K47" s="121">
        <v>27</v>
      </c>
      <c r="L47" s="121">
        <v>126945</v>
      </c>
      <c r="M47" s="121">
        <f>SUM(N47,+U47)</f>
        <v>25713</v>
      </c>
      <c r="N47" s="121">
        <f>SUM(O47:R47,T47)</f>
        <v>3</v>
      </c>
      <c r="O47" s="121">
        <v>0</v>
      </c>
      <c r="P47" s="121">
        <v>0</v>
      </c>
      <c r="Q47" s="121">
        <v>0</v>
      </c>
      <c r="R47" s="121">
        <v>0</v>
      </c>
      <c r="S47" s="122" t="s">
        <v>455</v>
      </c>
      <c r="T47" s="121">
        <v>3</v>
      </c>
      <c r="U47" s="121">
        <v>25710</v>
      </c>
      <c r="V47" s="121">
        <f>+SUM(D47,M47)</f>
        <v>159143</v>
      </c>
      <c r="W47" s="121">
        <f>+SUM(E47,N47)</f>
        <v>6488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6458</v>
      </c>
      <c r="AB47" s="122" t="str">
        <f>IF(+SUM(J47,S47)=0,"-",+SUM(J47,S47))</f>
        <v>-</v>
      </c>
      <c r="AC47" s="121">
        <f>+SUM(K47,T47)</f>
        <v>30</v>
      </c>
      <c r="AD47" s="121">
        <f>+SUM(L47,U47)</f>
        <v>152655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9611</v>
      </c>
      <c r="AM47" s="121">
        <f>SUM(AN47,AS47,AW47,AX47,BD47)</f>
        <v>23481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23481</v>
      </c>
      <c r="AY47" s="121">
        <v>20247</v>
      </c>
      <c r="AZ47" s="121">
        <v>84</v>
      </c>
      <c r="BA47" s="121">
        <v>0</v>
      </c>
      <c r="BB47" s="121">
        <v>3150</v>
      </c>
      <c r="BC47" s="121">
        <v>97188</v>
      </c>
      <c r="BD47" s="121">
        <v>0</v>
      </c>
      <c r="BE47" s="121">
        <v>3150</v>
      </c>
      <c r="BF47" s="121">
        <f>SUM(AE47,+AM47,+BE47)</f>
        <v>26631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1658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1658</v>
      </c>
      <c r="BV47" s="121">
        <v>0</v>
      </c>
      <c r="BW47" s="121">
        <v>1658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24055</v>
      </c>
      <c r="CF47" s="121">
        <v>0</v>
      </c>
      <c r="CG47" s="121">
        <v>0</v>
      </c>
      <c r="CH47" s="121">
        <f>SUM(BG47,+BO47,+CG47)</f>
        <v>1658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9611</v>
      </c>
      <c r="CQ47" s="121">
        <f>SUM(AM47,+BO47)</f>
        <v>25139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1658</v>
      </c>
      <c r="CX47" s="121">
        <f>SUM(AT47,+BV47)</f>
        <v>0</v>
      </c>
      <c r="CY47" s="121">
        <f>SUM(AU47,+BW47)</f>
        <v>1658</v>
      </c>
      <c r="CZ47" s="121">
        <f>SUM(AV47,+BX47)</f>
        <v>0</v>
      </c>
      <c r="DA47" s="121">
        <f>SUM(AW47,+BY47)</f>
        <v>0</v>
      </c>
      <c r="DB47" s="121">
        <f>SUM(AX47,+BZ47)</f>
        <v>23481</v>
      </c>
      <c r="DC47" s="121">
        <f>SUM(AY47,+CA47)</f>
        <v>20247</v>
      </c>
      <c r="DD47" s="121">
        <f>SUM(AZ47,+CB47)</f>
        <v>84</v>
      </c>
      <c r="DE47" s="121">
        <f>SUM(BA47,+CC47)</f>
        <v>0</v>
      </c>
      <c r="DF47" s="121">
        <f>SUM(BB47,+CD47)</f>
        <v>3150</v>
      </c>
      <c r="DG47" s="121">
        <f>SUM(BC47,+CE47)</f>
        <v>121243</v>
      </c>
      <c r="DH47" s="121">
        <f>SUM(BD47,+CF47)</f>
        <v>0</v>
      </c>
      <c r="DI47" s="121">
        <f>SUM(BE47,+CG47)</f>
        <v>3150</v>
      </c>
      <c r="DJ47" s="121">
        <f>SUM(BF47,+CH47)</f>
        <v>28289</v>
      </c>
    </row>
    <row r="48" spans="1:114" s="136" customFormat="1" ht="13.5" customHeight="1" x14ac:dyDescent="0.15">
      <c r="A48" s="119" t="s">
        <v>10</v>
      </c>
      <c r="B48" s="120" t="s">
        <v>446</v>
      </c>
      <c r="C48" s="119" t="s">
        <v>447</v>
      </c>
      <c r="D48" s="121">
        <f>SUM(E48,+L48)</f>
        <v>174647</v>
      </c>
      <c r="E48" s="121">
        <f>SUM(F48:I48,K48)</f>
        <v>13419</v>
      </c>
      <c r="F48" s="121">
        <v>0</v>
      </c>
      <c r="G48" s="121">
        <v>0</v>
      </c>
      <c r="H48" s="121">
        <v>0</v>
      </c>
      <c r="I48" s="121">
        <v>0</v>
      </c>
      <c r="J48" s="122" t="s">
        <v>455</v>
      </c>
      <c r="K48" s="121">
        <v>13419</v>
      </c>
      <c r="L48" s="121">
        <v>161228</v>
      </c>
      <c r="M48" s="121">
        <f>SUM(N48,+U48)</f>
        <v>34209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455</v>
      </c>
      <c r="T48" s="121">
        <v>0</v>
      </c>
      <c r="U48" s="121">
        <v>34209</v>
      </c>
      <c r="V48" s="121">
        <f>+SUM(D48,M48)</f>
        <v>208856</v>
      </c>
      <c r="W48" s="121">
        <f>+SUM(E48,N48)</f>
        <v>13419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13419</v>
      </c>
      <c r="AD48" s="121">
        <f>+SUM(L48,U48)</f>
        <v>195437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33880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33880</v>
      </c>
      <c r="AY48" s="121">
        <v>33322</v>
      </c>
      <c r="AZ48" s="121">
        <v>558</v>
      </c>
      <c r="BA48" s="121">
        <v>0</v>
      </c>
      <c r="BB48" s="121">
        <v>0</v>
      </c>
      <c r="BC48" s="121">
        <v>127348</v>
      </c>
      <c r="BD48" s="121">
        <v>0</v>
      </c>
      <c r="BE48" s="121">
        <v>13419</v>
      </c>
      <c r="BF48" s="121">
        <f>SUM(AE48,+AM48,+BE48)</f>
        <v>47299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34209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33880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33880</v>
      </c>
      <c r="DC48" s="121">
        <f>SUM(AY48,+CA48)</f>
        <v>33322</v>
      </c>
      <c r="DD48" s="121">
        <f>SUM(AZ48,+CB48)</f>
        <v>558</v>
      </c>
      <c r="DE48" s="121">
        <f>SUM(BA48,+CC48)</f>
        <v>0</v>
      </c>
      <c r="DF48" s="121">
        <f>SUM(BB48,+CD48)</f>
        <v>0</v>
      </c>
      <c r="DG48" s="121">
        <f>SUM(BC48,+CE48)</f>
        <v>161557</v>
      </c>
      <c r="DH48" s="121">
        <f>SUM(BD48,+CF48)</f>
        <v>0</v>
      </c>
      <c r="DI48" s="121">
        <f>SUM(BE48,+CG48)</f>
        <v>13419</v>
      </c>
      <c r="DJ48" s="121">
        <f>SUM(BF48,+CH48)</f>
        <v>47299</v>
      </c>
    </row>
    <row r="49" spans="1:114" s="136" customFormat="1" ht="13.5" customHeight="1" x14ac:dyDescent="0.15">
      <c r="A49" s="119" t="s">
        <v>10</v>
      </c>
      <c r="B49" s="120" t="s">
        <v>448</v>
      </c>
      <c r="C49" s="119" t="s">
        <v>449</v>
      </c>
      <c r="D49" s="121">
        <f>SUM(E49,+L49)</f>
        <v>85455</v>
      </c>
      <c r="E49" s="121">
        <f>SUM(F49:I49,K49)</f>
        <v>643</v>
      </c>
      <c r="F49" s="121">
        <v>0</v>
      </c>
      <c r="G49" s="121">
        <v>0</v>
      </c>
      <c r="H49" s="121">
        <v>0</v>
      </c>
      <c r="I49" s="121">
        <v>42</v>
      </c>
      <c r="J49" s="122" t="s">
        <v>455</v>
      </c>
      <c r="K49" s="121">
        <v>601</v>
      </c>
      <c r="L49" s="121">
        <v>84812</v>
      </c>
      <c r="M49" s="121">
        <f>SUM(N49,+U49)</f>
        <v>20498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455</v>
      </c>
      <c r="T49" s="121">
        <v>0</v>
      </c>
      <c r="U49" s="121">
        <v>20498</v>
      </c>
      <c r="V49" s="121">
        <f>+SUM(D49,M49)</f>
        <v>105953</v>
      </c>
      <c r="W49" s="121">
        <f>+SUM(E49,N49)</f>
        <v>643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42</v>
      </c>
      <c r="AB49" s="122" t="str">
        <f>IF(+SUM(J49,S49)=0,"-",+SUM(J49,S49))</f>
        <v>-</v>
      </c>
      <c r="AC49" s="121">
        <f>+SUM(K49,T49)</f>
        <v>601</v>
      </c>
      <c r="AD49" s="121">
        <f>+SUM(L49,U49)</f>
        <v>105310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f>SUM(AN49,AS49,AW49,AX49,BD49)</f>
        <v>27995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27995</v>
      </c>
      <c r="AY49" s="121">
        <v>27995</v>
      </c>
      <c r="AZ49" s="121">
        <v>0</v>
      </c>
      <c r="BA49" s="121">
        <v>0</v>
      </c>
      <c r="BB49" s="121">
        <v>0</v>
      </c>
      <c r="BC49" s="121">
        <v>57460</v>
      </c>
      <c r="BD49" s="121">
        <v>0</v>
      </c>
      <c r="BE49" s="121">
        <v>0</v>
      </c>
      <c r="BF49" s="121">
        <f>SUM(AE49,+AM49,+BE49)</f>
        <v>27995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20498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0</v>
      </c>
      <c r="CQ49" s="121">
        <f>SUM(AM49,+BO49)</f>
        <v>27995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27995</v>
      </c>
      <c r="DC49" s="121">
        <f>SUM(AY49,+CA49)</f>
        <v>27995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77958</v>
      </c>
      <c r="DH49" s="121">
        <f>SUM(BD49,+CF49)</f>
        <v>0</v>
      </c>
      <c r="DI49" s="121">
        <f>SUM(BE49,+CG49)</f>
        <v>0</v>
      </c>
      <c r="DJ49" s="121">
        <f>SUM(BF49,+CH49)</f>
        <v>27995</v>
      </c>
    </row>
    <row r="50" spans="1:114" s="136" customFormat="1" ht="13.5" customHeight="1" x14ac:dyDescent="0.15">
      <c r="A50" s="119" t="s">
        <v>10</v>
      </c>
      <c r="B50" s="120" t="s">
        <v>451</v>
      </c>
      <c r="C50" s="119" t="s">
        <v>452</v>
      </c>
      <c r="D50" s="121">
        <f>SUM(E50,+L50)</f>
        <v>191970</v>
      </c>
      <c r="E50" s="121">
        <f>SUM(F50:I50,K50)</f>
        <v>1903</v>
      </c>
      <c r="F50" s="121">
        <v>0</v>
      </c>
      <c r="G50" s="121">
        <v>0</v>
      </c>
      <c r="H50" s="121">
        <v>0</v>
      </c>
      <c r="I50" s="121">
        <v>438</v>
      </c>
      <c r="J50" s="122" t="s">
        <v>455</v>
      </c>
      <c r="K50" s="121">
        <v>1465</v>
      </c>
      <c r="L50" s="121">
        <v>190067</v>
      </c>
      <c r="M50" s="121">
        <f>SUM(N50,+U50)</f>
        <v>39194</v>
      </c>
      <c r="N50" s="121">
        <f>SUM(O50:R50,T50)</f>
        <v>24</v>
      </c>
      <c r="O50" s="121">
        <v>0</v>
      </c>
      <c r="P50" s="121">
        <v>0</v>
      </c>
      <c r="Q50" s="121">
        <v>0</v>
      </c>
      <c r="R50" s="121">
        <v>24</v>
      </c>
      <c r="S50" s="122" t="s">
        <v>455</v>
      </c>
      <c r="T50" s="121">
        <v>0</v>
      </c>
      <c r="U50" s="121">
        <v>39170</v>
      </c>
      <c r="V50" s="121">
        <f>+SUM(D50,M50)</f>
        <v>231164</v>
      </c>
      <c r="W50" s="121">
        <f>+SUM(E50,N50)</f>
        <v>1927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462</v>
      </c>
      <c r="AB50" s="122" t="str">
        <f>IF(+SUM(J50,S50)=0,"-",+SUM(J50,S50))</f>
        <v>-</v>
      </c>
      <c r="AC50" s="121">
        <f>+SUM(K50,T50)</f>
        <v>1465</v>
      </c>
      <c r="AD50" s="121">
        <f>+SUM(L50,U50)</f>
        <v>229237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68526</v>
      </c>
      <c r="AN50" s="121">
        <f>SUM(AO50:AR50)</f>
        <v>9528</v>
      </c>
      <c r="AO50" s="121">
        <v>9528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58998</v>
      </c>
      <c r="AY50" s="121">
        <v>58998</v>
      </c>
      <c r="AZ50" s="121">
        <v>0</v>
      </c>
      <c r="BA50" s="121">
        <v>0</v>
      </c>
      <c r="BB50" s="121">
        <v>0</v>
      </c>
      <c r="BC50" s="121">
        <v>123444</v>
      </c>
      <c r="BD50" s="121">
        <v>0</v>
      </c>
      <c r="BE50" s="121">
        <v>0</v>
      </c>
      <c r="BF50" s="121">
        <f>SUM(AE50,+AM50,+BE50)</f>
        <v>68526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0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39194</v>
      </c>
      <c r="CF50" s="121">
        <v>0</v>
      </c>
      <c r="CG50" s="121">
        <v>0</v>
      </c>
      <c r="CH50" s="121">
        <f>SUM(BG50,+BO50,+CG50)</f>
        <v>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68526</v>
      </c>
      <c r="CR50" s="121">
        <f>SUM(AN50,+BP50)</f>
        <v>9528</v>
      </c>
      <c r="CS50" s="121">
        <f>SUM(AO50,+BQ50)</f>
        <v>9528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58998</v>
      </c>
      <c r="DC50" s="121">
        <f>SUM(AY50,+CA50)</f>
        <v>58998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162638</v>
      </c>
      <c r="DH50" s="121">
        <f>SUM(BD50,+CF50)</f>
        <v>0</v>
      </c>
      <c r="DI50" s="121">
        <f>SUM(BE50,+CG50)</f>
        <v>0</v>
      </c>
      <c r="DJ50" s="121">
        <f>SUM(BF50,+CH50)</f>
        <v>68526</v>
      </c>
    </row>
    <row r="51" spans="1:114" s="136" customFormat="1" ht="13.5" customHeight="1" x14ac:dyDescent="0.15">
      <c r="A51" s="119" t="s">
        <v>10</v>
      </c>
      <c r="B51" s="120" t="s">
        <v>453</v>
      </c>
      <c r="C51" s="119" t="s">
        <v>454</v>
      </c>
      <c r="D51" s="121">
        <f>SUM(E51,+L51)</f>
        <v>172223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455</v>
      </c>
      <c r="K51" s="121">
        <v>0</v>
      </c>
      <c r="L51" s="121">
        <v>172223</v>
      </c>
      <c r="M51" s="121">
        <f>SUM(N51,+U51)</f>
        <v>12435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455</v>
      </c>
      <c r="T51" s="121">
        <v>0</v>
      </c>
      <c r="U51" s="121">
        <v>12435</v>
      </c>
      <c r="V51" s="121">
        <f>+SUM(D51,M51)</f>
        <v>184658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184658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172223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12435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172223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12435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51">
    <sortCondition ref="A8:A51"/>
    <sortCondition ref="B8:B51"/>
    <sortCondition ref="C8:C5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50" man="1"/>
    <brk id="30" min="1" max="50" man="1"/>
    <brk id="38" min="1" max="50" man="1"/>
    <brk id="66" min="1" max="50" man="1"/>
    <brk id="94" min="1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33</v>
      </c>
      <c r="D7" s="140">
        <f>SUM(E7,+L7)</f>
        <v>10084212</v>
      </c>
      <c r="E7" s="140">
        <f>SUM(F7:I7)+K7</f>
        <v>8723749</v>
      </c>
      <c r="F7" s="140">
        <f t="shared" ref="F7:L7" si="0">SUM(F$8:F$57)</f>
        <v>2297564</v>
      </c>
      <c r="G7" s="140">
        <f t="shared" si="0"/>
        <v>0</v>
      </c>
      <c r="H7" s="140">
        <f t="shared" si="0"/>
        <v>0</v>
      </c>
      <c r="I7" s="140">
        <f t="shared" si="0"/>
        <v>2157689</v>
      </c>
      <c r="J7" s="140">
        <f t="shared" si="0"/>
        <v>13118176</v>
      </c>
      <c r="K7" s="140">
        <f t="shared" si="0"/>
        <v>4268496</v>
      </c>
      <c r="L7" s="140">
        <f t="shared" si="0"/>
        <v>1360463</v>
      </c>
      <c r="M7" s="140">
        <f>SUM(N7,+U7)</f>
        <v>935990</v>
      </c>
      <c r="N7" s="140">
        <f>SUM(O7:R7,T7)</f>
        <v>642565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138919</v>
      </c>
      <c r="S7" s="140">
        <f t="shared" si="1"/>
        <v>2344493</v>
      </c>
      <c r="T7" s="140">
        <f t="shared" si="1"/>
        <v>503646</v>
      </c>
      <c r="U7" s="140">
        <f t="shared" si="1"/>
        <v>293425</v>
      </c>
      <c r="V7" s="140">
        <f t="shared" ref="V7:AD7" si="2">+SUM(D7,M7)</f>
        <v>11020202</v>
      </c>
      <c r="W7" s="140">
        <f t="shared" si="2"/>
        <v>9366314</v>
      </c>
      <c r="X7" s="140">
        <f t="shared" si="2"/>
        <v>2297564</v>
      </c>
      <c r="Y7" s="140">
        <f t="shared" si="2"/>
        <v>0</v>
      </c>
      <c r="Z7" s="140">
        <f t="shared" si="2"/>
        <v>0</v>
      </c>
      <c r="AA7" s="140">
        <f t="shared" si="2"/>
        <v>2296608</v>
      </c>
      <c r="AB7" s="140">
        <f t="shared" si="2"/>
        <v>15462669</v>
      </c>
      <c r="AC7" s="140">
        <f t="shared" si="2"/>
        <v>4772142</v>
      </c>
      <c r="AD7" s="140">
        <f t="shared" si="2"/>
        <v>1653888</v>
      </c>
      <c r="AE7" s="140">
        <f>SUM(AF7,+AK7)</f>
        <v>9031618</v>
      </c>
      <c r="AF7" s="140">
        <f>SUM(AG7:AJ7)</f>
        <v>9030188</v>
      </c>
      <c r="AG7" s="140">
        <f>SUM(AG$8:AG$57)</f>
        <v>16973</v>
      </c>
      <c r="AH7" s="140">
        <f>SUM(AH$8:AH$57)</f>
        <v>9013215</v>
      </c>
      <c r="AI7" s="140">
        <f>SUM(AI$8:AI$57)</f>
        <v>0</v>
      </c>
      <c r="AJ7" s="140">
        <f>SUM(AJ$8:AJ$57)</f>
        <v>0</v>
      </c>
      <c r="AK7" s="140">
        <f>SUM(AK$8:AK$57)</f>
        <v>1430</v>
      </c>
      <c r="AL7" s="143" t="s">
        <v>314</v>
      </c>
      <c r="AM7" s="140">
        <f>SUM(AN7,AS7,AW7,AX7,BD7)</f>
        <v>11382664</v>
      </c>
      <c r="AN7" s="140">
        <f>SUM(AO7:AR7)</f>
        <v>1215905</v>
      </c>
      <c r="AO7" s="140">
        <f>SUM(AO$8:AO$57)</f>
        <v>992938</v>
      </c>
      <c r="AP7" s="140">
        <f>SUM(AP$8:AP$57)</f>
        <v>17324</v>
      </c>
      <c r="AQ7" s="140">
        <f>SUM(AQ$8:AQ$57)</f>
        <v>205643</v>
      </c>
      <c r="AR7" s="140">
        <f>SUM(AR$8:AR$57)</f>
        <v>0</v>
      </c>
      <c r="AS7" s="140">
        <f>SUM(AT7:AV7)</f>
        <v>2349564</v>
      </c>
      <c r="AT7" s="140">
        <f>SUM(AT$8:AT$57)</f>
        <v>874</v>
      </c>
      <c r="AU7" s="140">
        <f>SUM(AU$8:AU$57)</f>
        <v>2277410</v>
      </c>
      <c r="AV7" s="140">
        <f>SUM(AV$8:AV$57)</f>
        <v>71280</v>
      </c>
      <c r="AW7" s="140">
        <f>SUM(AW$8:AW$57)</f>
        <v>20614</v>
      </c>
      <c r="AX7" s="140">
        <f>SUM(AY7:BB7)</f>
        <v>7794315</v>
      </c>
      <c r="AY7" s="140">
        <f>SUM(AY$8:AY$57)</f>
        <v>299238</v>
      </c>
      <c r="AZ7" s="140">
        <f>SUM(AZ$8:AZ$57)</f>
        <v>6464897</v>
      </c>
      <c r="BA7" s="140">
        <f>SUM(BA$8:BA$57)</f>
        <v>689415</v>
      </c>
      <c r="BB7" s="140">
        <f>SUM(BB$8:BB$57)</f>
        <v>340765</v>
      </c>
      <c r="BC7" s="143" t="s">
        <v>315</v>
      </c>
      <c r="BD7" s="140">
        <f>SUM(BD$8:BD$57)</f>
        <v>2266</v>
      </c>
      <c r="BE7" s="140">
        <f>SUM(BE$8:BE$57)</f>
        <v>2788106</v>
      </c>
      <c r="BF7" s="140">
        <f>SUM(AE7,+AM7,+BE7)</f>
        <v>23202388</v>
      </c>
      <c r="BG7" s="140">
        <f>SUM(BH7,+BM7)</f>
        <v>422892</v>
      </c>
      <c r="BH7" s="140">
        <f>SUM(BI7:BL7)</f>
        <v>422892</v>
      </c>
      <c r="BI7" s="140">
        <f>SUM(BI$8:BI$57)</f>
        <v>0</v>
      </c>
      <c r="BJ7" s="140">
        <f>SUM(BJ$8:BJ$57)</f>
        <v>422892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2270489</v>
      </c>
      <c r="BP7" s="140">
        <f>SUM(BQ7:BT7)</f>
        <v>578768</v>
      </c>
      <c r="BQ7" s="140">
        <f>SUM(BQ$8:BQ$57)</f>
        <v>512159</v>
      </c>
      <c r="BR7" s="140">
        <f>SUM(BR$8:BR$57)</f>
        <v>0</v>
      </c>
      <c r="BS7" s="140">
        <f>SUM(BS$8:BS$57)</f>
        <v>66609</v>
      </c>
      <c r="BT7" s="140">
        <f>SUM(BT$8:BT$57)</f>
        <v>0</v>
      </c>
      <c r="BU7" s="140">
        <f>SUM(BV7:BX7)</f>
        <v>1088477</v>
      </c>
      <c r="BV7" s="140">
        <f>SUM(BV$8:BV$57)</f>
        <v>830</v>
      </c>
      <c r="BW7" s="140">
        <f>SUM(BW$8:BW$57)</f>
        <v>1087647</v>
      </c>
      <c r="BX7" s="140">
        <f>SUM(BX$8:BX$57)</f>
        <v>0</v>
      </c>
      <c r="BY7" s="140">
        <f>SUM(BY$8:BY$57)</f>
        <v>0</v>
      </c>
      <c r="BZ7" s="140">
        <f>SUM(CA7:CD7)</f>
        <v>602136</v>
      </c>
      <c r="CA7" s="140">
        <f>SUM(CA$8:CA$57)</f>
        <v>0</v>
      </c>
      <c r="CB7" s="140">
        <f>SUM(CB$8:CB$57)</f>
        <v>550708</v>
      </c>
      <c r="CC7" s="140">
        <f>SUM(CC$8:CC$57)</f>
        <v>36483</v>
      </c>
      <c r="CD7" s="140">
        <f>SUM(CD$8:CD$57)</f>
        <v>14945</v>
      </c>
      <c r="CE7" s="143" t="s">
        <v>314</v>
      </c>
      <c r="CF7" s="140">
        <f>SUM(CF$8:CF$57)</f>
        <v>1108</v>
      </c>
      <c r="CG7" s="140">
        <f>SUM(CG$8:CG$57)</f>
        <v>587102</v>
      </c>
      <c r="CH7" s="140">
        <f>SUM(BG7,+BO7,+CG7)</f>
        <v>3280483</v>
      </c>
      <c r="CI7" s="140">
        <f t="shared" ref="CI7:CO7" si="3">SUM(AE7,+BG7)</f>
        <v>9454510</v>
      </c>
      <c r="CJ7" s="140">
        <f t="shared" si="3"/>
        <v>9453080</v>
      </c>
      <c r="CK7" s="140">
        <f t="shared" si="3"/>
        <v>16973</v>
      </c>
      <c r="CL7" s="140">
        <f t="shared" si="3"/>
        <v>9436107</v>
      </c>
      <c r="CM7" s="140">
        <f t="shared" si="3"/>
        <v>0</v>
      </c>
      <c r="CN7" s="140">
        <f t="shared" si="3"/>
        <v>0</v>
      </c>
      <c r="CO7" s="140">
        <f t="shared" si="3"/>
        <v>1430</v>
      </c>
      <c r="CP7" s="143" t="s">
        <v>314</v>
      </c>
      <c r="CQ7" s="140">
        <f t="shared" ref="CQ7:DF7" si="4">SUM(AM7,+BO7)</f>
        <v>13653153</v>
      </c>
      <c r="CR7" s="140">
        <f t="shared" si="4"/>
        <v>1794673</v>
      </c>
      <c r="CS7" s="140">
        <f t="shared" si="4"/>
        <v>1505097</v>
      </c>
      <c r="CT7" s="140">
        <f t="shared" si="4"/>
        <v>17324</v>
      </c>
      <c r="CU7" s="140">
        <f t="shared" si="4"/>
        <v>272252</v>
      </c>
      <c r="CV7" s="140">
        <f t="shared" si="4"/>
        <v>0</v>
      </c>
      <c r="CW7" s="140">
        <f t="shared" si="4"/>
        <v>3438041</v>
      </c>
      <c r="CX7" s="140">
        <f t="shared" si="4"/>
        <v>1704</v>
      </c>
      <c r="CY7" s="140">
        <f t="shared" si="4"/>
        <v>3365057</v>
      </c>
      <c r="CZ7" s="140">
        <f t="shared" si="4"/>
        <v>71280</v>
      </c>
      <c r="DA7" s="140">
        <f t="shared" si="4"/>
        <v>20614</v>
      </c>
      <c r="DB7" s="140">
        <f t="shared" si="4"/>
        <v>8396451</v>
      </c>
      <c r="DC7" s="140">
        <f t="shared" si="4"/>
        <v>299238</v>
      </c>
      <c r="DD7" s="140">
        <f t="shared" si="4"/>
        <v>7015605</v>
      </c>
      <c r="DE7" s="140">
        <f t="shared" si="4"/>
        <v>725898</v>
      </c>
      <c r="DF7" s="140">
        <f t="shared" si="4"/>
        <v>355710</v>
      </c>
      <c r="DG7" s="143" t="s">
        <v>314</v>
      </c>
      <c r="DH7" s="140">
        <f>SUM(BD7,+CF7)</f>
        <v>3374</v>
      </c>
      <c r="DI7" s="140">
        <f>SUM(BE7,+CG7)</f>
        <v>3375208</v>
      </c>
      <c r="DJ7" s="140">
        <f>SUM(BF7,+CH7)</f>
        <v>26482871</v>
      </c>
    </row>
    <row r="8" spans="1:114" s="136" customFormat="1" ht="13.5" customHeight="1" x14ac:dyDescent="0.15">
      <c r="A8" s="119" t="s">
        <v>10</v>
      </c>
      <c r="B8" s="120" t="s">
        <v>398</v>
      </c>
      <c r="C8" s="119" t="s">
        <v>399</v>
      </c>
      <c r="D8" s="121">
        <f>SUM(E8,+L8)</f>
        <v>265929</v>
      </c>
      <c r="E8" s="121">
        <f>SUM(F8:I8)+K8</f>
        <v>107109</v>
      </c>
      <c r="F8" s="121">
        <v>0</v>
      </c>
      <c r="G8" s="121">
        <v>0</v>
      </c>
      <c r="H8" s="121">
        <v>0</v>
      </c>
      <c r="I8" s="121">
        <v>107109</v>
      </c>
      <c r="J8" s="121">
        <v>741581</v>
      </c>
      <c r="K8" s="121">
        <v>0</v>
      </c>
      <c r="L8" s="121">
        <v>158820</v>
      </c>
      <c r="M8" s="121">
        <f>SUM(N8,+U8)</f>
        <v>74611</v>
      </c>
      <c r="N8" s="121">
        <f>SUM(O8:R8,T8)</f>
        <v>9960</v>
      </c>
      <c r="O8" s="121">
        <v>0</v>
      </c>
      <c r="P8" s="121">
        <v>0</v>
      </c>
      <c r="Q8" s="121">
        <v>0</v>
      </c>
      <c r="R8" s="121">
        <v>9960</v>
      </c>
      <c r="S8" s="121">
        <v>204929</v>
      </c>
      <c r="T8" s="121">
        <v>0</v>
      </c>
      <c r="U8" s="121">
        <v>64651</v>
      </c>
      <c r="V8" s="121">
        <f>+SUM(D8,M8)</f>
        <v>340540</v>
      </c>
      <c r="W8" s="121">
        <f>+SUM(E8,N8)</f>
        <v>117069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117069</v>
      </c>
      <c r="AB8" s="121">
        <f>+SUM(J8,S8)</f>
        <v>946510</v>
      </c>
      <c r="AC8" s="121">
        <f>+SUM(K8,T8)</f>
        <v>0</v>
      </c>
      <c r="AD8" s="121">
        <f>+SUM(L8,U8)</f>
        <v>223471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455</v>
      </c>
      <c r="AM8" s="121">
        <f>SUM(AN8,AS8,AW8,AX8,BD8)</f>
        <v>913557</v>
      </c>
      <c r="AN8" s="121">
        <f>SUM(AO8:AR8)</f>
        <v>75085</v>
      </c>
      <c r="AO8" s="121">
        <v>60052</v>
      </c>
      <c r="AP8" s="121">
        <v>0</v>
      </c>
      <c r="AQ8" s="121">
        <v>15033</v>
      </c>
      <c r="AR8" s="121">
        <v>0</v>
      </c>
      <c r="AS8" s="121">
        <f>SUM(AT8:AV8)</f>
        <v>314872</v>
      </c>
      <c r="AT8" s="121">
        <v>874</v>
      </c>
      <c r="AU8" s="121">
        <v>313192</v>
      </c>
      <c r="AV8" s="121">
        <v>806</v>
      </c>
      <c r="AW8" s="121">
        <v>0</v>
      </c>
      <c r="AX8" s="121">
        <f>SUM(AY8:BB8)</f>
        <v>523600</v>
      </c>
      <c r="AY8" s="121">
        <v>101239</v>
      </c>
      <c r="AZ8" s="121">
        <v>280336</v>
      </c>
      <c r="BA8" s="121">
        <v>140583</v>
      </c>
      <c r="BB8" s="121">
        <v>1442</v>
      </c>
      <c r="BC8" s="122" t="s">
        <v>455</v>
      </c>
      <c r="BD8" s="121">
        <v>0</v>
      </c>
      <c r="BE8" s="121">
        <v>93953</v>
      </c>
      <c r="BF8" s="121">
        <f>SUM(AE8,+AM8,+BE8)</f>
        <v>1007510</v>
      </c>
      <c r="BG8" s="121">
        <f>SUM(BH8,+BM8)</f>
        <v>9528</v>
      </c>
      <c r="BH8" s="121">
        <f>SUM(BI8:BL8)</f>
        <v>9528</v>
      </c>
      <c r="BI8" s="121">
        <v>0</v>
      </c>
      <c r="BJ8" s="121">
        <v>9528</v>
      </c>
      <c r="BK8" s="121">
        <v>0</v>
      </c>
      <c r="BL8" s="121">
        <v>0</v>
      </c>
      <c r="BM8" s="121">
        <v>0</v>
      </c>
      <c r="BN8" s="122" t="s">
        <v>455</v>
      </c>
      <c r="BO8" s="121">
        <f>SUM(BP8,BU8,BY8,BZ8,CF8)</f>
        <v>203752</v>
      </c>
      <c r="BP8" s="121">
        <f>SUM(BQ8:BT8)</f>
        <v>50187</v>
      </c>
      <c r="BQ8" s="121">
        <v>43814</v>
      </c>
      <c r="BR8" s="121">
        <v>0</v>
      </c>
      <c r="BS8" s="121">
        <v>6373</v>
      </c>
      <c r="BT8" s="121">
        <v>0</v>
      </c>
      <c r="BU8" s="121">
        <f>SUM(BV8:BX8)</f>
        <v>80195</v>
      </c>
      <c r="BV8" s="121">
        <v>186</v>
      </c>
      <c r="BW8" s="121">
        <v>80009</v>
      </c>
      <c r="BX8" s="121">
        <v>0</v>
      </c>
      <c r="BY8" s="121">
        <v>0</v>
      </c>
      <c r="BZ8" s="121">
        <f>SUM(CA8:CD8)</f>
        <v>73370</v>
      </c>
      <c r="CA8" s="121">
        <v>0</v>
      </c>
      <c r="CB8" s="121">
        <v>70145</v>
      </c>
      <c r="CC8" s="121">
        <v>1808</v>
      </c>
      <c r="CD8" s="121">
        <v>1417</v>
      </c>
      <c r="CE8" s="122" t="s">
        <v>455</v>
      </c>
      <c r="CF8" s="121">
        <v>0</v>
      </c>
      <c r="CG8" s="121">
        <v>66260</v>
      </c>
      <c r="CH8" s="121">
        <f>SUM(BG8,+BO8,+CG8)</f>
        <v>279540</v>
      </c>
      <c r="CI8" s="121">
        <f>SUM(AE8,+BG8)</f>
        <v>9528</v>
      </c>
      <c r="CJ8" s="121">
        <f>SUM(AF8,+BH8)</f>
        <v>9528</v>
      </c>
      <c r="CK8" s="121">
        <f>SUM(AG8,+BI8)</f>
        <v>0</v>
      </c>
      <c r="CL8" s="121">
        <f>SUM(AH8,+BJ8)</f>
        <v>9528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455</v>
      </c>
      <c r="CQ8" s="121">
        <f>SUM(AM8,+BO8)</f>
        <v>1117309</v>
      </c>
      <c r="CR8" s="121">
        <f>SUM(AN8,+BP8)</f>
        <v>125272</v>
      </c>
      <c r="CS8" s="121">
        <f>SUM(AO8,+BQ8)</f>
        <v>103866</v>
      </c>
      <c r="CT8" s="121">
        <f>SUM(AP8,+BR8)</f>
        <v>0</v>
      </c>
      <c r="CU8" s="121">
        <f>SUM(AQ8,+BS8)</f>
        <v>21406</v>
      </c>
      <c r="CV8" s="121">
        <f>SUM(AR8,+BT8)</f>
        <v>0</v>
      </c>
      <c r="CW8" s="121">
        <f>SUM(AS8,+BU8)</f>
        <v>395067</v>
      </c>
      <c r="CX8" s="121">
        <f>SUM(AT8,+BV8)</f>
        <v>1060</v>
      </c>
      <c r="CY8" s="121">
        <f>SUM(AU8,+BW8)</f>
        <v>393201</v>
      </c>
      <c r="CZ8" s="121">
        <f>SUM(AV8,+BX8)</f>
        <v>806</v>
      </c>
      <c r="DA8" s="121">
        <f>SUM(AW8,+BY8)</f>
        <v>0</v>
      </c>
      <c r="DB8" s="121">
        <f>SUM(AX8,+BZ8)</f>
        <v>596970</v>
      </c>
      <c r="DC8" s="121">
        <f>SUM(AY8,+CA8)</f>
        <v>101239</v>
      </c>
      <c r="DD8" s="121">
        <f>SUM(AZ8,+CB8)</f>
        <v>350481</v>
      </c>
      <c r="DE8" s="121">
        <f>SUM(BA8,+CC8)</f>
        <v>142391</v>
      </c>
      <c r="DF8" s="121">
        <f>SUM(BB8,+CD8)</f>
        <v>2859</v>
      </c>
      <c r="DG8" s="122" t="s">
        <v>455</v>
      </c>
      <c r="DH8" s="121">
        <f>SUM(BD8,+CF8)</f>
        <v>0</v>
      </c>
      <c r="DI8" s="121">
        <f>SUM(BE8,+CG8)</f>
        <v>160213</v>
      </c>
      <c r="DJ8" s="121">
        <f>SUM(BF8,+CH8)</f>
        <v>1287050</v>
      </c>
    </row>
    <row r="9" spans="1:114" s="136" customFormat="1" ht="13.5" customHeight="1" x14ac:dyDescent="0.15">
      <c r="A9" s="119" t="s">
        <v>10</v>
      </c>
      <c r="B9" s="120" t="s">
        <v>363</v>
      </c>
      <c r="C9" s="119" t="s">
        <v>364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74860</v>
      </c>
      <c r="N9" s="121">
        <f>SUM(O9:R9,T9)</f>
        <v>74860</v>
      </c>
      <c r="O9" s="121">
        <v>0</v>
      </c>
      <c r="P9" s="121">
        <v>0</v>
      </c>
      <c r="Q9" s="121">
        <v>0</v>
      </c>
      <c r="R9" s="121">
        <v>11471</v>
      </c>
      <c r="S9" s="121">
        <v>259313</v>
      </c>
      <c r="T9" s="121">
        <v>63389</v>
      </c>
      <c r="U9" s="121">
        <v>0</v>
      </c>
      <c r="V9" s="121">
        <f>+SUM(D9,M9)</f>
        <v>74860</v>
      </c>
      <c r="W9" s="121">
        <f>+SUM(E9,N9)</f>
        <v>74860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11471</v>
      </c>
      <c r="AB9" s="121">
        <f>+SUM(J9,S9)</f>
        <v>259313</v>
      </c>
      <c r="AC9" s="121">
        <f>+SUM(K9,T9)</f>
        <v>63389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455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455</v>
      </c>
      <c r="BD9" s="121">
        <v>0</v>
      </c>
      <c r="BE9" s="121">
        <v>0</v>
      </c>
      <c r="BF9" s="121">
        <f>SUM(AE9,+AM9,+BE9)</f>
        <v>0</v>
      </c>
      <c r="BG9" s="121">
        <f>SUM(BH9,+BM9)</f>
        <v>21285</v>
      </c>
      <c r="BH9" s="121">
        <f>SUM(BI9:BL9)</f>
        <v>21285</v>
      </c>
      <c r="BI9" s="121">
        <v>0</v>
      </c>
      <c r="BJ9" s="121">
        <v>21285</v>
      </c>
      <c r="BK9" s="121">
        <v>0</v>
      </c>
      <c r="BL9" s="121">
        <v>0</v>
      </c>
      <c r="BM9" s="121">
        <v>0</v>
      </c>
      <c r="BN9" s="122" t="s">
        <v>455</v>
      </c>
      <c r="BO9" s="121">
        <f>SUM(BP9,BU9,BY9,BZ9,CF9)</f>
        <v>230315</v>
      </c>
      <c r="BP9" s="121">
        <f>SUM(BQ9:BT9)</f>
        <v>87258</v>
      </c>
      <c r="BQ9" s="121">
        <v>87258</v>
      </c>
      <c r="BR9" s="121">
        <v>0</v>
      </c>
      <c r="BS9" s="121">
        <v>0</v>
      </c>
      <c r="BT9" s="121">
        <v>0</v>
      </c>
      <c r="BU9" s="121">
        <f>SUM(BV9:BX9)</f>
        <v>135077</v>
      </c>
      <c r="BV9" s="121">
        <v>644</v>
      </c>
      <c r="BW9" s="121">
        <v>134433</v>
      </c>
      <c r="BX9" s="121">
        <v>0</v>
      </c>
      <c r="BY9" s="121">
        <v>0</v>
      </c>
      <c r="BZ9" s="121">
        <f>SUM(CA9:CD9)</f>
        <v>7980</v>
      </c>
      <c r="CA9" s="121">
        <v>0</v>
      </c>
      <c r="CB9" s="121">
        <v>0</v>
      </c>
      <c r="CC9" s="121">
        <v>2623</v>
      </c>
      <c r="CD9" s="121">
        <v>5357</v>
      </c>
      <c r="CE9" s="122" t="s">
        <v>455</v>
      </c>
      <c r="CF9" s="121">
        <v>0</v>
      </c>
      <c r="CG9" s="121">
        <v>82573</v>
      </c>
      <c r="CH9" s="121">
        <f>SUM(BG9,+BO9,+CG9)</f>
        <v>334173</v>
      </c>
      <c r="CI9" s="121">
        <f>SUM(AE9,+BG9)</f>
        <v>21285</v>
      </c>
      <c r="CJ9" s="121">
        <f>SUM(AF9,+BH9)</f>
        <v>21285</v>
      </c>
      <c r="CK9" s="121">
        <f>SUM(AG9,+BI9)</f>
        <v>0</v>
      </c>
      <c r="CL9" s="121">
        <f>SUM(AH9,+BJ9)</f>
        <v>21285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455</v>
      </c>
      <c r="CQ9" s="121">
        <f>SUM(AM9,+BO9)</f>
        <v>230315</v>
      </c>
      <c r="CR9" s="121">
        <f>SUM(AN9,+BP9)</f>
        <v>87258</v>
      </c>
      <c r="CS9" s="121">
        <f>SUM(AO9,+BQ9)</f>
        <v>87258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135077</v>
      </c>
      <c r="CX9" s="121">
        <f>SUM(AT9,+BV9)</f>
        <v>644</v>
      </c>
      <c r="CY9" s="121">
        <f>SUM(AU9,+BW9)</f>
        <v>134433</v>
      </c>
      <c r="CZ9" s="121">
        <f>SUM(AV9,+BX9)</f>
        <v>0</v>
      </c>
      <c r="DA9" s="121">
        <f>SUM(AW9,+BY9)</f>
        <v>0</v>
      </c>
      <c r="DB9" s="121">
        <f>SUM(AX9,+BZ9)</f>
        <v>7980</v>
      </c>
      <c r="DC9" s="121">
        <f>SUM(AY9,+CA9)</f>
        <v>0</v>
      </c>
      <c r="DD9" s="121">
        <f>SUM(AZ9,+CB9)</f>
        <v>0</v>
      </c>
      <c r="DE9" s="121">
        <f>SUM(BA9,+CC9)</f>
        <v>2623</v>
      </c>
      <c r="DF9" s="121">
        <f>SUM(BB9,+CD9)</f>
        <v>5357</v>
      </c>
      <c r="DG9" s="122" t="s">
        <v>455</v>
      </c>
      <c r="DH9" s="121">
        <f>SUM(BD9,+CF9)</f>
        <v>0</v>
      </c>
      <c r="DI9" s="121">
        <f>SUM(BE9,+CG9)</f>
        <v>82573</v>
      </c>
      <c r="DJ9" s="121">
        <f>SUM(BF9,+CH9)</f>
        <v>334173</v>
      </c>
    </row>
    <row r="10" spans="1:114" s="136" customFormat="1" ht="13.5" customHeight="1" x14ac:dyDescent="0.15">
      <c r="A10" s="119" t="s">
        <v>10</v>
      </c>
      <c r="B10" s="120" t="s">
        <v>351</v>
      </c>
      <c r="C10" s="119" t="s">
        <v>352</v>
      </c>
      <c r="D10" s="121">
        <f>SUM(E10,+L10)</f>
        <v>306260</v>
      </c>
      <c r="E10" s="121">
        <f>SUM(F10:I10)+K10</f>
        <v>168209</v>
      </c>
      <c r="F10" s="121">
        <v>0</v>
      </c>
      <c r="G10" s="121">
        <v>0</v>
      </c>
      <c r="H10" s="121">
        <v>0</v>
      </c>
      <c r="I10" s="121">
        <v>168202</v>
      </c>
      <c r="J10" s="121">
        <v>971843</v>
      </c>
      <c r="K10" s="121">
        <v>7</v>
      </c>
      <c r="L10" s="121">
        <v>138051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306260</v>
      </c>
      <c r="W10" s="121">
        <f>+SUM(E10,N10)</f>
        <v>168209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168202</v>
      </c>
      <c r="AB10" s="121">
        <f>+SUM(J10,S10)</f>
        <v>971843</v>
      </c>
      <c r="AC10" s="121">
        <f>+SUM(K10,T10)</f>
        <v>7</v>
      </c>
      <c r="AD10" s="121">
        <f>+SUM(L10,U10)</f>
        <v>138051</v>
      </c>
      <c r="AE10" s="121">
        <f>SUM(AF10,+AK10)</f>
        <v>109978</v>
      </c>
      <c r="AF10" s="121">
        <f>SUM(AG10:AJ10)</f>
        <v>109978</v>
      </c>
      <c r="AG10" s="121">
        <v>0</v>
      </c>
      <c r="AH10" s="121">
        <v>109978</v>
      </c>
      <c r="AI10" s="121">
        <v>0</v>
      </c>
      <c r="AJ10" s="121">
        <v>0</v>
      </c>
      <c r="AK10" s="121">
        <v>0</v>
      </c>
      <c r="AL10" s="122" t="s">
        <v>455</v>
      </c>
      <c r="AM10" s="121">
        <f>SUM(AN10,AS10,AW10,AX10,BD10)</f>
        <v>1062202</v>
      </c>
      <c r="AN10" s="121">
        <f>SUM(AO10:AR10)</f>
        <v>138015</v>
      </c>
      <c r="AO10" s="121">
        <v>120691</v>
      </c>
      <c r="AP10" s="121">
        <v>17324</v>
      </c>
      <c r="AQ10" s="121">
        <v>0</v>
      </c>
      <c r="AR10" s="121">
        <v>0</v>
      </c>
      <c r="AS10" s="121">
        <f>SUM(AT10:AV10)</f>
        <v>316155</v>
      </c>
      <c r="AT10" s="121">
        <v>0</v>
      </c>
      <c r="AU10" s="121">
        <v>311523</v>
      </c>
      <c r="AV10" s="121">
        <v>4632</v>
      </c>
      <c r="AW10" s="121">
        <v>0</v>
      </c>
      <c r="AX10" s="121">
        <f>SUM(AY10:BB10)</f>
        <v>608032</v>
      </c>
      <c r="AY10" s="121">
        <v>0</v>
      </c>
      <c r="AZ10" s="121">
        <v>354398</v>
      </c>
      <c r="BA10" s="121">
        <v>0</v>
      </c>
      <c r="BB10" s="121">
        <v>253634</v>
      </c>
      <c r="BC10" s="122" t="s">
        <v>455</v>
      </c>
      <c r="BD10" s="121">
        <v>0</v>
      </c>
      <c r="BE10" s="121">
        <v>105923</v>
      </c>
      <c r="BF10" s="121">
        <f>SUM(AE10,+AM10,+BE10)</f>
        <v>1278103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455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455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109978</v>
      </c>
      <c r="CJ10" s="121">
        <f>SUM(AF10,+BH10)</f>
        <v>109978</v>
      </c>
      <c r="CK10" s="121">
        <f>SUM(AG10,+BI10)</f>
        <v>0</v>
      </c>
      <c r="CL10" s="121">
        <f>SUM(AH10,+BJ10)</f>
        <v>109978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455</v>
      </c>
      <c r="CQ10" s="121">
        <f>SUM(AM10,+BO10)</f>
        <v>1062202</v>
      </c>
      <c r="CR10" s="121">
        <f>SUM(AN10,+BP10)</f>
        <v>138015</v>
      </c>
      <c r="CS10" s="121">
        <f>SUM(AO10,+BQ10)</f>
        <v>120691</v>
      </c>
      <c r="CT10" s="121">
        <f>SUM(AP10,+BR10)</f>
        <v>17324</v>
      </c>
      <c r="CU10" s="121">
        <f>SUM(AQ10,+BS10)</f>
        <v>0</v>
      </c>
      <c r="CV10" s="121">
        <f>SUM(AR10,+BT10)</f>
        <v>0</v>
      </c>
      <c r="CW10" s="121">
        <f>SUM(AS10,+BU10)</f>
        <v>316155</v>
      </c>
      <c r="CX10" s="121">
        <f>SUM(AT10,+BV10)</f>
        <v>0</v>
      </c>
      <c r="CY10" s="121">
        <f>SUM(AU10,+BW10)</f>
        <v>311523</v>
      </c>
      <c r="CZ10" s="121">
        <f>SUM(AV10,+BX10)</f>
        <v>4632</v>
      </c>
      <c r="DA10" s="121">
        <f>SUM(AW10,+BY10)</f>
        <v>0</v>
      </c>
      <c r="DB10" s="121">
        <f>SUM(AX10,+BZ10)</f>
        <v>608032</v>
      </c>
      <c r="DC10" s="121">
        <f>SUM(AY10,+CA10)</f>
        <v>0</v>
      </c>
      <c r="DD10" s="121">
        <f>SUM(AZ10,+CB10)</f>
        <v>354398</v>
      </c>
      <c r="DE10" s="121">
        <f>SUM(BA10,+CC10)</f>
        <v>0</v>
      </c>
      <c r="DF10" s="121">
        <f>SUM(BB10,+CD10)</f>
        <v>253634</v>
      </c>
      <c r="DG10" s="122" t="s">
        <v>455</v>
      </c>
      <c r="DH10" s="121">
        <f>SUM(BD10,+CF10)</f>
        <v>0</v>
      </c>
      <c r="DI10" s="121">
        <f>SUM(BE10,+CG10)</f>
        <v>105923</v>
      </c>
      <c r="DJ10" s="121">
        <f>SUM(BF10,+CH10)</f>
        <v>1278103</v>
      </c>
    </row>
    <row r="11" spans="1:114" s="136" customFormat="1" ht="13.5" customHeight="1" x14ac:dyDescent="0.15">
      <c r="A11" s="119" t="s">
        <v>10</v>
      </c>
      <c r="B11" s="120" t="s">
        <v>353</v>
      </c>
      <c r="C11" s="119" t="s">
        <v>354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44860</v>
      </c>
      <c r="N11" s="121">
        <f>SUM(O11:R11,T11)</f>
        <v>24095</v>
      </c>
      <c r="O11" s="121">
        <v>0</v>
      </c>
      <c r="P11" s="121">
        <v>0</v>
      </c>
      <c r="Q11" s="121">
        <v>0</v>
      </c>
      <c r="R11" s="121">
        <v>24058</v>
      </c>
      <c r="S11" s="121">
        <v>345542</v>
      </c>
      <c r="T11" s="121">
        <v>37</v>
      </c>
      <c r="U11" s="121">
        <v>20765</v>
      </c>
      <c r="V11" s="121">
        <f>+SUM(D11,M11)</f>
        <v>44860</v>
      </c>
      <c r="W11" s="121">
        <f>+SUM(E11,N11)</f>
        <v>24095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24058</v>
      </c>
      <c r="AB11" s="121">
        <f>+SUM(J11,S11)</f>
        <v>345542</v>
      </c>
      <c r="AC11" s="121">
        <f>+SUM(K11,T11)</f>
        <v>37</v>
      </c>
      <c r="AD11" s="121">
        <f>+SUM(L11,U11)</f>
        <v>20765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455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455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455</v>
      </c>
      <c r="BO11" s="121">
        <f>SUM(BP11,BU11,BY11,BZ11,CF11)</f>
        <v>347969</v>
      </c>
      <c r="BP11" s="121">
        <f>SUM(BQ11:BT11)</f>
        <v>137399</v>
      </c>
      <c r="BQ11" s="121">
        <v>137399</v>
      </c>
      <c r="BR11" s="121">
        <v>0</v>
      </c>
      <c r="BS11" s="121">
        <v>0</v>
      </c>
      <c r="BT11" s="121">
        <v>0</v>
      </c>
      <c r="BU11" s="121">
        <f>SUM(BV11:BX11)</f>
        <v>136591</v>
      </c>
      <c r="BV11" s="121">
        <v>0</v>
      </c>
      <c r="BW11" s="121">
        <v>136591</v>
      </c>
      <c r="BX11" s="121">
        <v>0</v>
      </c>
      <c r="BY11" s="121">
        <v>0</v>
      </c>
      <c r="BZ11" s="121">
        <f>SUM(CA11:CD11)</f>
        <v>73979</v>
      </c>
      <c r="CA11" s="121">
        <v>0</v>
      </c>
      <c r="CB11" s="121">
        <v>55361</v>
      </c>
      <c r="CC11" s="121">
        <v>18618</v>
      </c>
      <c r="CD11" s="121">
        <v>0</v>
      </c>
      <c r="CE11" s="122" t="s">
        <v>455</v>
      </c>
      <c r="CF11" s="121">
        <v>0</v>
      </c>
      <c r="CG11" s="121">
        <v>42433</v>
      </c>
      <c r="CH11" s="121">
        <f>SUM(BG11,+BO11,+CG11)</f>
        <v>390402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455</v>
      </c>
      <c r="CQ11" s="121">
        <f>SUM(AM11,+BO11)</f>
        <v>347969</v>
      </c>
      <c r="CR11" s="121">
        <f>SUM(AN11,+BP11)</f>
        <v>137399</v>
      </c>
      <c r="CS11" s="121">
        <f>SUM(AO11,+BQ11)</f>
        <v>137399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136591</v>
      </c>
      <c r="CX11" s="121">
        <f>SUM(AT11,+BV11)</f>
        <v>0</v>
      </c>
      <c r="CY11" s="121">
        <f>SUM(AU11,+BW11)</f>
        <v>136591</v>
      </c>
      <c r="CZ11" s="121">
        <f>SUM(AV11,+BX11)</f>
        <v>0</v>
      </c>
      <c r="DA11" s="121">
        <f>SUM(AW11,+BY11)</f>
        <v>0</v>
      </c>
      <c r="DB11" s="121">
        <f>SUM(AX11,+BZ11)</f>
        <v>73979</v>
      </c>
      <c r="DC11" s="121">
        <f>SUM(AY11,+CA11)</f>
        <v>0</v>
      </c>
      <c r="DD11" s="121">
        <f>SUM(AZ11,+CB11)</f>
        <v>55361</v>
      </c>
      <c r="DE11" s="121">
        <f>SUM(BA11,+CC11)</f>
        <v>18618</v>
      </c>
      <c r="DF11" s="121">
        <f>SUM(BB11,+CD11)</f>
        <v>0</v>
      </c>
      <c r="DG11" s="122" t="s">
        <v>455</v>
      </c>
      <c r="DH11" s="121">
        <f>SUM(BD11,+CF11)</f>
        <v>0</v>
      </c>
      <c r="DI11" s="121">
        <f>SUM(BE11,+CG11)</f>
        <v>42433</v>
      </c>
      <c r="DJ11" s="121">
        <f>SUM(BF11,+CH11)</f>
        <v>390402</v>
      </c>
    </row>
    <row r="12" spans="1:114" s="136" customFormat="1" ht="13.5" customHeight="1" x14ac:dyDescent="0.15">
      <c r="A12" s="119" t="s">
        <v>10</v>
      </c>
      <c r="B12" s="120" t="s">
        <v>337</v>
      </c>
      <c r="C12" s="119" t="s">
        <v>338</v>
      </c>
      <c r="D12" s="121">
        <f>SUM(E12,+L12)</f>
        <v>394336</v>
      </c>
      <c r="E12" s="121">
        <f>SUM(F12:I12)+K12</f>
        <v>394336</v>
      </c>
      <c r="F12" s="121">
        <v>0</v>
      </c>
      <c r="G12" s="121">
        <v>0</v>
      </c>
      <c r="H12" s="121">
        <v>0</v>
      </c>
      <c r="I12" s="121">
        <v>253744</v>
      </c>
      <c r="J12" s="121">
        <v>852516</v>
      </c>
      <c r="K12" s="121">
        <v>140592</v>
      </c>
      <c r="L12" s="121">
        <v>0</v>
      </c>
      <c r="M12" s="121">
        <f>SUM(N12,+U12)</f>
        <v>97975</v>
      </c>
      <c r="N12" s="121">
        <f>SUM(O12:R12,T12)</f>
        <v>88556</v>
      </c>
      <c r="O12" s="121">
        <v>0</v>
      </c>
      <c r="P12" s="121">
        <v>0</v>
      </c>
      <c r="Q12" s="121">
        <v>0</v>
      </c>
      <c r="R12" s="121">
        <v>37492</v>
      </c>
      <c r="S12" s="121">
        <v>217140</v>
      </c>
      <c r="T12" s="121">
        <v>51064</v>
      </c>
      <c r="U12" s="121">
        <v>9419</v>
      </c>
      <c r="V12" s="121">
        <f>+SUM(D12,M12)</f>
        <v>492311</v>
      </c>
      <c r="W12" s="121">
        <f>+SUM(E12,N12)</f>
        <v>482892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291236</v>
      </c>
      <c r="AB12" s="121">
        <f>+SUM(J12,S12)</f>
        <v>1069656</v>
      </c>
      <c r="AC12" s="121">
        <f>+SUM(K12,T12)</f>
        <v>191656</v>
      </c>
      <c r="AD12" s="121">
        <f>+SUM(L12,U12)</f>
        <v>9419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455</v>
      </c>
      <c r="AM12" s="121">
        <f>SUM(AN12,AS12,AW12,AX12,BD12)</f>
        <v>1100744</v>
      </c>
      <c r="AN12" s="121">
        <f>SUM(AO12:AR12)</f>
        <v>265738</v>
      </c>
      <c r="AO12" s="121">
        <v>265738</v>
      </c>
      <c r="AP12" s="121">
        <v>0</v>
      </c>
      <c r="AQ12" s="121">
        <v>0</v>
      </c>
      <c r="AR12" s="121">
        <v>0</v>
      </c>
      <c r="AS12" s="121">
        <f>SUM(AT12:AV12)</f>
        <v>113563</v>
      </c>
      <c r="AT12" s="121">
        <v>0</v>
      </c>
      <c r="AU12" s="121">
        <v>80039</v>
      </c>
      <c r="AV12" s="121">
        <v>33524</v>
      </c>
      <c r="AW12" s="121">
        <v>0</v>
      </c>
      <c r="AX12" s="121">
        <f>SUM(AY12:BB12)</f>
        <v>721443</v>
      </c>
      <c r="AY12" s="121">
        <v>29949</v>
      </c>
      <c r="AZ12" s="121">
        <v>656170</v>
      </c>
      <c r="BA12" s="121">
        <v>35324</v>
      </c>
      <c r="BB12" s="121">
        <v>0</v>
      </c>
      <c r="BC12" s="122" t="s">
        <v>455</v>
      </c>
      <c r="BD12" s="121">
        <v>0</v>
      </c>
      <c r="BE12" s="121">
        <v>146108</v>
      </c>
      <c r="BF12" s="121">
        <f>SUM(AE12,+AM12,+BE12)</f>
        <v>1246852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455</v>
      </c>
      <c r="BO12" s="121">
        <f>SUM(BP12,BU12,BY12,BZ12,CF12)</f>
        <v>201651</v>
      </c>
      <c r="BP12" s="121">
        <f>SUM(BQ12:BT12)</f>
        <v>67851</v>
      </c>
      <c r="BQ12" s="121">
        <v>67851</v>
      </c>
      <c r="BR12" s="121">
        <v>0</v>
      </c>
      <c r="BS12" s="121">
        <v>0</v>
      </c>
      <c r="BT12" s="121">
        <v>0</v>
      </c>
      <c r="BU12" s="121">
        <f>SUM(BV12:BX12)</f>
        <v>124817</v>
      </c>
      <c r="BV12" s="121">
        <v>0</v>
      </c>
      <c r="BW12" s="121">
        <v>124817</v>
      </c>
      <c r="BX12" s="121">
        <v>0</v>
      </c>
      <c r="BY12" s="121">
        <v>0</v>
      </c>
      <c r="BZ12" s="121">
        <f>SUM(CA12:CD12)</f>
        <v>8983</v>
      </c>
      <c r="CA12" s="121">
        <v>0</v>
      </c>
      <c r="CB12" s="121">
        <v>8983</v>
      </c>
      <c r="CC12" s="121">
        <v>0</v>
      </c>
      <c r="CD12" s="121">
        <v>0</v>
      </c>
      <c r="CE12" s="122" t="s">
        <v>455</v>
      </c>
      <c r="CF12" s="121">
        <v>0</v>
      </c>
      <c r="CG12" s="121">
        <v>113464</v>
      </c>
      <c r="CH12" s="121">
        <f>SUM(BG12,+BO12,+CG12)</f>
        <v>315115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455</v>
      </c>
      <c r="CQ12" s="121">
        <f>SUM(AM12,+BO12)</f>
        <v>1302395</v>
      </c>
      <c r="CR12" s="121">
        <f>SUM(AN12,+BP12)</f>
        <v>333589</v>
      </c>
      <c r="CS12" s="121">
        <f>SUM(AO12,+BQ12)</f>
        <v>333589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238380</v>
      </c>
      <c r="CX12" s="121">
        <f>SUM(AT12,+BV12)</f>
        <v>0</v>
      </c>
      <c r="CY12" s="121">
        <f>SUM(AU12,+BW12)</f>
        <v>204856</v>
      </c>
      <c r="CZ12" s="121">
        <f>SUM(AV12,+BX12)</f>
        <v>33524</v>
      </c>
      <c r="DA12" s="121">
        <f>SUM(AW12,+BY12)</f>
        <v>0</v>
      </c>
      <c r="DB12" s="121">
        <f>SUM(AX12,+BZ12)</f>
        <v>730426</v>
      </c>
      <c r="DC12" s="121">
        <f>SUM(AY12,+CA12)</f>
        <v>29949</v>
      </c>
      <c r="DD12" s="121">
        <f>SUM(AZ12,+CB12)</f>
        <v>665153</v>
      </c>
      <c r="DE12" s="121">
        <f>SUM(BA12,+CC12)</f>
        <v>35324</v>
      </c>
      <c r="DF12" s="121">
        <f>SUM(BB12,+CD12)</f>
        <v>0</v>
      </c>
      <c r="DG12" s="122" t="s">
        <v>455</v>
      </c>
      <c r="DH12" s="121">
        <f>SUM(BD12,+CF12)</f>
        <v>0</v>
      </c>
      <c r="DI12" s="121">
        <f>SUM(BE12,+CG12)</f>
        <v>259572</v>
      </c>
      <c r="DJ12" s="121">
        <f>SUM(BF12,+CH12)</f>
        <v>1561967</v>
      </c>
    </row>
    <row r="13" spans="1:114" s="136" customFormat="1" ht="13.5" customHeight="1" x14ac:dyDescent="0.15">
      <c r="A13" s="119" t="s">
        <v>10</v>
      </c>
      <c r="B13" s="120" t="s">
        <v>373</v>
      </c>
      <c r="C13" s="119" t="s">
        <v>374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20424</v>
      </c>
      <c r="N13" s="121">
        <f>SUM(O13:R13,T13)</f>
        <v>10097</v>
      </c>
      <c r="O13" s="121">
        <v>0</v>
      </c>
      <c r="P13" s="121">
        <v>0</v>
      </c>
      <c r="Q13" s="121">
        <v>0</v>
      </c>
      <c r="R13" s="121">
        <v>9498</v>
      </c>
      <c r="S13" s="121">
        <v>193819</v>
      </c>
      <c r="T13" s="121">
        <v>599</v>
      </c>
      <c r="U13" s="121">
        <v>10327</v>
      </c>
      <c r="V13" s="121">
        <f>+SUM(D13,M13)</f>
        <v>20424</v>
      </c>
      <c r="W13" s="121">
        <f>+SUM(E13,N13)</f>
        <v>10097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9498</v>
      </c>
      <c r="AB13" s="121">
        <f>+SUM(J13,S13)</f>
        <v>193819</v>
      </c>
      <c r="AC13" s="121">
        <f>+SUM(K13,T13)</f>
        <v>599</v>
      </c>
      <c r="AD13" s="121">
        <f>+SUM(L13,U13)</f>
        <v>10327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455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455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455</v>
      </c>
      <c r="BO13" s="121">
        <f>SUM(BP13,BU13,BY13,BZ13,CF13)</f>
        <v>193529</v>
      </c>
      <c r="BP13" s="121">
        <f>SUM(BQ13:BT13)</f>
        <v>61768</v>
      </c>
      <c r="BQ13" s="121">
        <v>20578</v>
      </c>
      <c r="BR13" s="121">
        <v>0</v>
      </c>
      <c r="BS13" s="121">
        <v>41190</v>
      </c>
      <c r="BT13" s="121">
        <v>0</v>
      </c>
      <c r="BU13" s="121">
        <f>SUM(BV13:BX13)</f>
        <v>115404</v>
      </c>
      <c r="BV13" s="121">
        <v>0</v>
      </c>
      <c r="BW13" s="121">
        <v>115404</v>
      </c>
      <c r="BX13" s="121">
        <v>0</v>
      </c>
      <c r="BY13" s="121">
        <v>0</v>
      </c>
      <c r="BZ13" s="121">
        <f>SUM(CA13:CD13)</f>
        <v>15249</v>
      </c>
      <c r="CA13" s="121">
        <v>0</v>
      </c>
      <c r="CB13" s="121">
        <v>6208</v>
      </c>
      <c r="CC13" s="121">
        <v>6151</v>
      </c>
      <c r="CD13" s="121">
        <v>2890</v>
      </c>
      <c r="CE13" s="122" t="s">
        <v>455</v>
      </c>
      <c r="CF13" s="121">
        <v>1108</v>
      </c>
      <c r="CG13" s="121">
        <v>20714</v>
      </c>
      <c r="CH13" s="121">
        <f>SUM(BG13,+BO13,+CG13)</f>
        <v>214243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455</v>
      </c>
      <c r="CQ13" s="121">
        <f>SUM(AM13,+BO13)</f>
        <v>193529</v>
      </c>
      <c r="CR13" s="121">
        <f>SUM(AN13,+BP13)</f>
        <v>61768</v>
      </c>
      <c r="CS13" s="121">
        <f>SUM(AO13,+BQ13)</f>
        <v>20578</v>
      </c>
      <c r="CT13" s="121">
        <f>SUM(AP13,+BR13)</f>
        <v>0</v>
      </c>
      <c r="CU13" s="121">
        <f>SUM(AQ13,+BS13)</f>
        <v>41190</v>
      </c>
      <c r="CV13" s="121">
        <f>SUM(AR13,+BT13)</f>
        <v>0</v>
      </c>
      <c r="CW13" s="121">
        <f>SUM(AS13,+BU13)</f>
        <v>115404</v>
      </c>
      <c r="CX13" s="121">
        <f>SUM(AT13,+BV13)</f>
        <v>0</v>
      </c>
      <c r="CY13" s="121">
        <f>SUM(AU13,+BW13)</f>
        <v>115404</v>
      </c>
      <c r="CZ13" s="121">
        <f>SUM(AV13,+BX13)</f>
        <v>0</v>
      </c>
      <c r="DA13" s="121">
        <f>SUM(AW13,+BY13)</f>
        <v>0</v>
      </c>
      <c r="DB13" s="121">
        <f>SUM(AX13,+BZ13)</f>
        <v>15249</v>
      </c>
      <c r="DC13" s="121">
        <f>SUM(AY13,+CA13)</f>
        <v>0</v>
      </c>
      <c r="DD13" s="121">
        <f>SUM(AZ13,+CB13)</f>
        <v>6208</v>
      </c>
      <c r="DE13" s="121">
        <f>SUM(BA13,+CC13)</f>
        <v>6151</v>
      </c>
      <c r="DF13" s="121">
        <f>SUM(BB13,+CD13)</f>
        <v>2890</v>
      </c>
      <c r="DG13" s="122" t="s">
        <v>455</v>
      </c>
      <c r="DH13" s="121">
        <f>SUM(BD13,+CF13)</f>
        <v>1108</v>
      </c>
      <c r="DI13" s="121">
        <f>SUM(BE13,+CG13)</f>
        <v>20714</v>
      </c>
      <c r="DJ13" s="121">
        <f>SUM(BF13,+CH13)</f>
        <v>214243</v>
      </c>
    </row>
    <row r="14" spans="1:114" s="136" customFormat="1" ht="13.5" customHeight="1" x14ac:dyDescent="0.15">
      <c r="A14" s="119" t="s">
        <v>10</v>
      </c>
      <c r="B14" s="120" t="s">
        <v>329</v>
      </c>
      <c r="C14" s="119" t="s">
        <v>426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32548</v>
      </c>
      <c r="N14" s="121">
        <f>SUM(O14:R14,T14)</f>
        <v>6582</v>
      </c>
      <c r="O14" s="121">
        <v>0</v>
      </c>
      <c r="P14" s="121">
        <v>0</v>
      </c>
      <c r="Q14" s="121">
        <v>0</v>
      </c>
      <c r="R14" s="121">
        <v>5671</v>
      </c>
      <c r="S14" s="121">
        <v>250000</v>
      </c>
      <c r="T14" s="121">
        <v>911</v>
      </c>
      <c r="U14" s="121">
        <v>25966</v>
      </c>
      <c r="V14" s="121">
        <f>+SUM(D14,M14)</f>
        <v>32548</v>
      </c>
      <c r="W14" s="121">
        <f>+SUM(E14,N14)</f>
        <v>6582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5671</v>
      </c>
      <c r="AB14" s="121">
        <f>+SUM(J14,S14)</f>
        <v>250000</v>
      </c>
      <c r="AC14" s="121">
        <f>+SUM(K14,T14)</f>
        <v>911</v>
      </c>
      <c r="AD14" s="121">
        <f>+SUM(L14,U14)</f>
        <v>25966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455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455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23579</v>
      </c>
      <c r="BH14" s="121">
        <f>SUM(BI14:BL14)</f>
        <v>23579</v>
      </c>
      <c r="BI14" s="121">
        <v>0</v>
      </c>
      <c r="BJ14" s="121">
        <v>23579</v>
      </c>
      <c r="BK14" s="121">
        <v>0</v>
      </c>
      <c r="BL14" s="121">
        <v>0</v>
      </c>
      <c r="BM14" s="121">
        <v>0</v>
      </c>
      <c r="BN14" s="122" t="s">
        <v>455</v>
      </c>
      <c r="BO14" s="121">
        <f>SUM(BP14,BU14,BY14,BZ14,CF14)</f>
        <v>215045</v>
      </c>
      <c r="BP14" s="121">
        <f>SUM(BQ14:BT14)</f>
        <v>92102</v>
      </c>
      <c r="BQ14" s="121">
        <v>92102</v>
      </c>
      <c r="BR14" s="121">
        <v>0</v>
      </c>
      <c r="BS14" s="121">
        <v>0</v>
      </c>
      <c r="BT14" s="121">
        <v>0</v>
      </c>
      <c r="BU14" s="121">
        <f>SUM(BV14:BX14)</f>
        <v>118459</v>
      </c>
      <c r="BV14" s="121">
        <v>0</v>
      </c>
      <c r="BW14" s="121">
        <v>118459</v>
      </c>
      <c r="BX14" s="121">
        <v>0</v>
      </c>
      <c r="BY14" s="121">
        <v>0</v>
      </c>
      <c r="BZ14" s="121">
        <f>SUM(CA14:CD14)</f>
        <v>4484</v>
      </c>
      <c r="CA14" s="121">
        <v>0</v>
      </c>
      <c r="CB14" s="121">
        <v>4484</v>
      </c>
      <c r="CC14" s="121">
        <v>0</v>
      </c>
      <c r="CD14" s="121">
        <v>0</v>
      </c>
      <c r="CE14" s="122" t="s">
        <v>455</v>
      </c>
      <c r="CF14" s="121">
        <v>0</v>
      </c>
      <c r="CG14" s="121">
        <v>43924</v>
      </c>
      <c r="CH14" s="121">
        <f>SUM(BG14,+BO14,+CG14)</f>
        <v>282548</v>
      </c>
      <c r="CI14" s="121">
        <f>SUM(AE14,+BG14)</f>
        <v>23579</v>
      </c>
      <c r="CJ14" s="121">
        <f>SUM(AF14,+BH14)</f>
        <v>23579</v>
      </c>
      <c r="CK14" s="121">
        <f>SUM(AG14,+BI14)</f>
        <v>0</v>
      </c>
      <c r="CL14" s="121">
        <f>SUM(AH14,+BJ14)</f>
        <v>23579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455</v>
      </c>
      <c r="CQ14" s="121">
        <f>SUM(AM14,+BO14)</f>
        <v>215045</v>
      </c>
      <c r="CR14" s="121">
        <f>SUM(AN14,+BP14)</f>
        <v>92102</v>
      </c>
      <c r="CS14" s="121">
        <f>SUM(AO14,+BQ14)</f>
        <v>92102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118459</v>
      </c>
      <c r="CX14" s="121">
        <f>SUM(AT14,+BV14)</f>
        <v>0</v>
      </c>
      <c r="CY14" s="121">
        <f>SUM(AU14,+BW14)</f>
        <v>118459</v>
      </c>
      <c r="CZ14" s="121">
        <f>SUM(AV14,+BX14)</f>
        <v>0</v>
      </c>
      <c r="DA14" s="121">
        <f>SUM(AW14,+BY14)</f>
        <v>0</v>
      </c>
      <c r="DB14" s="121">
        <f>SUM(AX14,+BZ14)</f>
        <v>4484</v>
      </c>
      <c r="DC14" s="121">
        <f>SUM(AY14,+CA14)</f>
        <v>0</v>
      </c>
      <c r="DD14" s="121">
        <f>SUM(AZ14,+CB14)</f>
        <v>4484</v>
      </c>
      <c r="DE14" s="121">
        <f>SUM(BA14,+CC14)</f>
        <v>0</v>
      </c>
      <c r="DF14" s="121">
        <f>SUM(BB14,+CD14)</f>
        <v>0</v>
      </c>
      <c r="DG14" s="122" t="s">
        <v>455</v>
      </c>
      <c r="DH14" s="121">
        <f>SUM(BD14,+CF14)</f>
        <v>0</v>
      </c>
      <c r="DI14" s="121">
        <f>SUM(BE14,+CG14)</f>
        <v>43924</v>
      </c>
      <c r="DJ14" s="121">
        <f>SUM(BF14,+CH14)</f>
        <v>282548</v>
      </c>
    </row>
    <row r="15" spans="1:114" s="136" customFormat="1" ht="13.5" customHeight="1" x14ac:dyDescent="0.15">
      <c r="A15" s="119" t="s">
        <v>10</v>
      </c>
      <c r="B15" s="120" t="s">
        <v>327</v>
      </c>
      <c r="C15" s="119" t="s">
        <v>421</v>
      </c>
      <c r="D15" s="121">
        <f>SUM(E15,+L15)</f>
        <v>200064</v>
      </c>
      <c r="E15" s="121">
        <f>SUM(F15:I15)+K15</f>
        <v>45983</v>
      </c>
      <c r="F15" s="121">
        <v>257</v>
      </c>
      <c r="G15" s="121">
        <v>0</v>
      </c>
      <c r="H15" s="121">
        <v>0</v>
      </c>
      <c r="I15" s="121">
        <v>45719</v>
      </c>
      <c r="J15" s="121">
        <v>322546</v>
      </c>
      <c r="K15" s="121">
        <v>7</v>
      </c>
      <c r="L15" s="121">
        <v>154081</v>
      </c>
      <c r="M15" s="121">
        <f>SUM(N15,+U15)</f>
        <v>40667</v>
      </c>
      <c r="N15" s="121">
        <f>SUM(O15:R15,T15)</f>
        <v>2963</v>
      </c>
      <c r="O15" s="121">
        <v>0</v>
      </c>
      <c r="P15" s="121">
        <v>0</v>
      </c>
      <c r="Q15" s="121">
        <v>0</v>
      </c>
      <c r="R15" s="121">
        <v>2961</v>
      </c>
      <c r="S15" s="121">
        <v>145277</v>
      </c>
      <c r="T15" s="121">
        <v>2</v>
      </c>
      <c r="U15" s="121">
        <v>37704</v>
      </c>
      <c r="V15" s="121">
        <f>+SUM(D15,M15)</f>
        <v>240731</v>
      </c>
      <c r="W15" s="121">
        <f>+SUM(E15,N15)</f>
        <v>48946</v>
      </c>
      <c r="X15" s="121">
        <f>+SUM(F15,O15)</f>
        <v>257</v>
      </c>
      <c r="Y15" s="121">
        <f>+SUM(G15,P15)</f>
        <v>0</v>
      </c>
      <c r="Z15" s="121">
        <f>+SUM(H15,Q15)</f>
        <v>0</v>
      </c>
      <c r="AA15" s="121">
        <f>+SUM(I15,R15)</f>
        <v>48680</v>
      </c>
      <c r="AB15" s="121">
        <f>+SUM(J15,S15)</f>
        <v>467823</v>
      </c>
      <c r="AC15" s="121">
        <f>+SUM(K15,T15)</f>
        <v>9</v>
      </c>
      <c r="AD15" s="121">
        <f>+SUM(L15,U15)</f>
        <v>191785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455</v>
      </c>
      <c r="AM15" s="121">
        <f>SUM(AN15,AS15,AW15,AX15,BD15)</f>
        <v>460885</v>
      </c>
      <c r="AN15" s="121">
        <f>SUM(AO15:AR15)</f>
        <v>118477</v>
      </c>
      <c r="AO15" s="121">
        <v>15992</v>
      </c>
      <c r="AP15" s="121">
        <v>0</v>
      </c>
      <c r="AQ15" s="121">
        <v>102485</v>
      </c>
      <c r="AR15" s="121">
        <v>0</v>
      </c>
      <c r="AS15" s="121">
        <f>SUM(AT15:AV15)</f>
        <v>220340</v>
      </c>
      <c r="AT15" s="121">
        <v>0</v>
      </c>
      <c r="AU15" s="121">
        <v>207358</v>
      </c>
      <c r="AV15" s="121">
        <v>12982</v>
      </c>
      <c r="AW15" s="121">
        <v>0</v>
      </c>
      <c r="AX15" s="121">
        <f>SUM(AY15:BB15)</f>
        <v>122068</v>
      </c>
      <c r="AY15" s="121">
        <v>9141</v>
      </c>
      <c r="AZ15" s="121">
        <v>91123</v>
      </c>
      <c r="BA15" s="121">
        <v>10160</v>
      </c>
      <c r="BB15" s="121">
        <v>11644</v>
      </c>
      <c r="BC15" s="122" t="s">
        <v>455</v>
      </c>
      <c r="BD15" s="121">
        <v>0</v>
      </c>
      <c r="BE15" s="121">
        <v>61725</v>
      </c>
      <c r="BF15" s="121">
        <f>SUM(AE15,+AM15,+BE15)</f>
        <v>522610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455</v>
      </c>
      <c r="BO15" s="121">
        <f>SUM(BP15,BU15,BY15,BZ15,CF15)</f>
        <v>134307</v>
      </c>
      <c r="BP15" s="121">
        <f>SUM(BQ15:BT15)</f>
        <v>35038</v>
      </c>
      <c r="BQ15" s="121">
        <v>15992</v>
      </c>
      <c r="BR15" s="121">
        <v>0</v>
      </c>
      <c r="BS15" s="121">
        <v>19046</v>
      </c>
      <c r="BT15" s="121">
        <v>0</v>
      </c>
      <c r="BU15" s="121">
        <f>SUM(BV15:BX15)</f>
        <v>84985</v>
      </c>
      <c r="BV15" s="121">
        <v>0</v>
      </c>
      <c r="BW15" s="121">
        <v>84985</v>
      </c>
      <c r="BX15" s="121">
        <v>0</v>
      </c>
      <c r="BY15" s="121">
        <v>0</v>
      </c>
      <c r="BZ15" s="121">
        <f>SUM(CA15:CD15)</f>
        <v>14284</v>
      </c>
      <c r="CA15" s="121">
        <v>0</v>
      </c>
      <c r="CB15" s="121">
        <v>5070</v>
      </c>
      <c r="CC15" s="121">
        <v>4290</v>
      </c>
      <c r="CD15" s="121">
        <v>4924</v>
      </c>
      <c r="CE15" s="122" t="s">
        <v>455</v>
      </c>
      <c r="CF15" s="121">
        <v>0</v>
      </c>
      <c r="CG15" s="121">
        <v>51637</v>
      </c>
      <c r="CH15" s="121">
        <f>SUM(BG15,+BO15,+CG15)</f>
        <v>185944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455</v>
      </c>
      <c r="CQ15" s="121">
        <f>SUM(AM15,+BO15)</f>
        <v>595192</v>
      </c>
      <c r="CR15" s="121">
        <f>SUM(AN15,+BP15)</f>
        <v>153515</v>
      </c>
      <c r="CS15" s="121">
        <f>SUM(AO15,+BQ15)</f>
        <v>31984</v>
      </c>
      <c r="CT15" s="121">
        <f>SUM(AP15,+BR15)</f>
        <v>0</v>
      </c>
      <c r="CU15" s="121">
        <f>SUM(AQ15,+BS15)</f>
        <v>121531</v>
      </c>
      <c r="CV15" s="121">
        <f>SUM(AR15,+BT15)</f>
        <v>0</v>
      </c>
      <c r="CW15" s="121">
        <f>SUM(AS15,+BU15)</f>
        <v>305325</v>
      </c>
      <c r="CX15" s="121">
        <f>SUM(AT15,+BV15)</f>
        <v>0</v>
      </c>
      <c r="CY15" s="121">
        <f>SUM(AU15,+BW15)</f>
        <v>292343</v>
      </c>
      <c r="CZ15" s="121">
        <f>SUM(AV15,+BX15)</f>
        <v>12982</v>
      </c>
      <c r="DA15" s="121">
        <f>SUM(AW15,+BY15)</f>
        <v>0</v>
      </c>
      <c r="DB15" s="121">
        <f>SUM(AX15,+BZ15)</f>
        <v>136352</v>
      </c>
      <c r="DC15" s="121">
        <f>SUM(AY15,+CA15)</f>
        <v>9141</v>
      </c>
      <c r="DD15" s="121">
        <f>SUM(AZ15,+CB15)</f>
        <v>96193</v>
      </c>
      <c r="DE15" s="121">
        <f>SUM(BA15,+CC15)</f>
        <v>14450</v>
      </c>
      <c r="DF15" s="121">
        <f>SUM(BB15,+CD15)</f>
        <v>16568</v>
      </c>
      <c r="DG15" s="122" t="s">
        <v>455</v>
      </c>
      <c r="DH15" s="121">
        <f>SUM(BD15,+CF15)</f>
        <v>0</v>
      </c>
      <c r="DI15" s="121">
        <f>SUM(BE15,+CG15)</f>
        <v>113362</v>
      </c>
      <c r="DJ15" s="121">
        <f>SUM(BF15,+CH15)</f>
        <v>708554</v>
      </c>
    </row>
    <row r="16" spans="1:114" s="136" customFormat="1" ht="13.5" customHeight="1" x14ac:dyDescent="0.15">
      <c r="A16" s="119" t="s">
        <v>10</v>
      </c>
      <c r="B16" s="120" t="s">
        <v>409</v>
      </c>
      <c r="C16" s="119" t="s">
        <v>410</v>
      </c>
      <c r="D16" s="121">
        <f>SUM(E16,+L16)</f>
        <v>1155313</v>
      </c>
      <c r="E16" s="121">
        <f>SUM(F16:I16)+K16</f>
        <v>1155313</v>
      </c>
      <c r="F16" s="121">
        <v>568224</v>
      </c>
      <c r="G16" s="121">
        <v>0</v>
      </c>
      <c r="H16" s="121">
        <v>0</v>
      </c>
      <c r="I16" s="121">
        <v>102961</v>
      </c>
      <c r="J16" s="121">
        <v>2239097</v>
      </c>
      <c r="K16" s="121">
        <v>484128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1155313</v>
      </c>
      <c r="W16" s="121">
        <f>+SUM(E16,N16)</f>
        <v>1155313</v>
      </c>
      <c r="X16" s="121">
        <f>+SUM(F16,O16)</f>
        <v>568224</v>
      </c>
      <c r="Y16" s="121">
        <f>+SUM(G16,P16)</f>
        <v>0</v>
      </c>
      <c r="Z16" s="121">
        <f>+SUM(H16,Q16)</f>
        <v>0</v>
      </c>
      <c r="AA16" s="121">
        <f>+SUM(I16,R16)</f>
        <v>102961</v>
      </c>
      <c r="AB16" s="121">
        <f>+SUM(J16,S16)</f>
        <v>2239097</v>
      </c>
      <c r="AC16" s="121">
        <f>+SUM(K16,T16)</f>
        <v>484128</v>
      </c>
      <c r="AD16" s="121">
        <f>+SUM(L16,U16)</f>
        <v>0</v>
      </c>
      <c r="AE16" s="121">
        <f>SUM(AF16,+AK16)</f>
        <v>2565125</v>
      </c>
      <c r="AF16" s="121">
        <f>SUM(AG16:AJ16)</f>
        <v>2565125</v>
      </c>
      <c r="AG16" s="121">
        <v>0</v>
      </c>
      <c r="AH16" s="121">
        <v>2565125</v>
      </c>
      <c r="AI16" s="121">
        <v>0</v>
      </c>
      <c r="AJ16" s="121">
        <v>0</v>
      </c>
      <c r="AK16" s="121">
        <v>0</v>
      </c>
      <c r="AL16" s="122" t="s">
        <v>455</v>
      </c>
      <c r="AM16" s="121">
        <f>SUM(AN16,AS16,AW16,AX16,BD16)</f>
        <v>829285</v>
      </c>
      <c r="AN16" s="121">
        <f>SUM(AO16:AR16)</f>
        <v>142356</v>
      </c>
      <c r="AO16" s="121">
        <v>54231</v>
      </c>
      <c r="AP16" s="121">
        <v>0</v>
      </c>
      <c r="AQ16" s="121">
        <v>88125</v>
      </c>
      <c r="AR16" s="121">
        <v>0</v>
      </c>
      <c r="AS16" s="121">
        <f>SUM(AT16:AV16)</f>
        <v>307669</v>
      </c>
      <c r="AT16" s="121">
        <v>0</v>
      </c>
      <c r="AU16" s="121">
        <v>307669</v>
      </c>
      <c r="AV16" s="121">
        <v>0</v>
      </c>
      <c r="AW16" s="121">
        <v>0</v>
      </c>
      <c r="AX16" s="121">
        <f>SUM(AY16:BB16)</f>
        <v>379260</v>
      </c>
      <c r="AY16" s="121">
        <v>143858</v>
      </c>
      <c r="AZ16" s="121">
        <v>122147</v>
      </c>
      <c r="BA16" s="121">
        <v>72208</v>
      </c>
      <c r="BB16" s="121">
        <v>41047</v>
      </c>
      <c r="BC16" s="122" t="s">
        <v>455</v>
      </c>
      <c r="BD16" s="121">
        <v>0</v>
      </c>
      <c r="BE16" s="121">
        <v>0</v>
      </c>
      <c r="BF16" s="121">
        <f>SUM(AE16,+AM16,+BE16)</f>
        <v>3394410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455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455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2565125</v>
      </c>
      <c r="CJ16" s="121">
        <f>SUM(AF16,+BH16)</f>
        <v>2565125</v>
      </c>
      <c r="CK16" s="121">
        <f>SUM(AG16,+BI16)</f>
        <v>0</v>
      </c>
      <c r="CL16" s="121">
        <f>SUM(AH16,+BJ16)</f>
        <v>2565125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455</v>
      </c>
      <c r="CQ16" s="121">
        <f>SUM(AM16,+BO16)</f>
        <v>829285</v>
      </c>
      <c r="CR16" s="121">
        <f>SUM(AN16,+BP16)</f>
        <v>142356</v>
      </c>
      <c r="CS16" s="121">
        <f>SUM(AO16,+BQ16)</f>
        <v>54231</v>
      </c>
      <c r="CT16" s="121">
        <f>SUM(AP16,+BR16)</f>
        <v>0</v>
      </c>
      <c r="CU16" s="121">
        <f>SUM(AQ16,+BS16)</f>
        <v>88125</v>
      </c>
      <c r="CV16" s="121">
        <f>SUM(AR16,+BT16)</f>
        <v>0</v>
      </c>
      <c r="CW16" s="121">
        <f>SUM(AS16,+BU16)</f>
        <v>307669</v>
      </c>
      <c r="CX16" s="121">
        <f>SUM(AT16,+BV16)</f>
        <v>0</v>
      </c>
      <c r="CY16" s="121">
        <f>SUM(AU16,+BW16)</f>
        <v>307669</v>
      </c>
      <c r="CZ16" s="121">
        <f>SUM(AV16,+BX16)</f>
        <v>0</v>
      </c>
      <c r="DA16" s="121">
        <f>SUM(AW16,+BY16)</f>
        <v>0</v>
      </c>
      <c r="DB16" s="121">
        <f>SUM(AX16,+BZ16)</f>
        <v>379260</v>
      </c>
      <c r="DC16" s="121">
        <f>SUM(AY16,+CA16)</f>
        <v>143858</v>
      </c>
      <c r="DD16" s="121">
        <f>SUM(AZ16,+CB16)</f>
        <v>122147</v>
      </c>
      <c r="DE16" s="121">
        <f>SUM(BA16,+CC16)</f>
        <v>72208</v>
      </c>
      <c r="DF16" s="121">
        <f>SUM(BB16,+CD16)</f>
        <v>41047</v>
      </c>
      <c r="DG16" s="122" t="s">
        <v>455</v>
      </c>
      <c r="DH16" s="121">
        <f>SUM(BD16,+CF16)</f>
        <v>0</v>
      </c>
      <c r="DI16" s="121">
        <f>SUM(BE16,+CG16)</f>
        <v>0</v>
      </c>
      <c r="DJ16" s="121">
        <f>SUM(BF16,+CH16)</f>
        <v>3394410</v>
      </c>
    </row>
    <row r="17" spans="1:114" s="136" customFormat="1" ht="13.5" customHeight="1" x14ac:dyDescent="0.15">
      <c r="A17" s="119" t="s">
        <v>10</v>
      </c>
      <c r="B17" s="120" t="s">
        <v>343</v>
      </c>
      <c r="C17" s="119" t="s">
        <v>344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SUM(N17,+U17)</f>
        <v>96361</v>
      </c>
      <c r="N17" s="121">
        <f>SUM(O17:R17,T17)</f>
        <v>6796</v>
      </c>
      <c r="O17" s="121">
        <v>0</v>
      </c>
      <c r="P17" s="121">
        <v>0</v>
      </c>
      <c r="Q17" s="121">
        <v>0</v>
      </c>
      <c r="R17" s="121">
        <v>6796</v>
      </c>
      <c r="S17" s="121">
        <v>406833</v>
      </c>
      <c r="T17" s="121">
        <v>0</v>
      </c>
      <c r="U17" s="121">
        <v>89565</v>
      </c>
      <c r="V17" s="121">
        <f>+SUM(D17,M17)</f>
        <v>96361</v>
      </c>
      <c r="W17" s="121">
        <f>+SUM(E17,N17)</f>
        <v>6796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6796</v>
      </c>
      <c r="AB17" s="121">
        <f>+SUM(J17,S17)</f>
        <v>406833</v>
      </c>
      <c r="AC17" s="121">
        <f>+SUM(K17,T17)</f>
        <v>0</v>
      </c>
      <c r="AD17" s="121">
        <f>+SUM(L17,U17)</f>
        <v>89565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455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455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455</v>
      </c>
      <c r="BO17" s="121">
        <f>SUM(BP17,BU17,BY17,BZ17,CF17)</f>
        <v>383581</v>
      </c>
      <c r="BP17" s="121">
        <f>SUM(BQ17:BT17)</f>
        <v>9336</v>
      </c>
      <c r="BQ17" s="121">
        <v>9336</v>
      </c>
      <c r="BR17" s="121">
        <v>0</v>
      </c>
      <c r="BS17" s="121">
        <v>0</v>
      </c>
      <c r="BT17" s="121">
        <v>0</v>
      </c>
      <c r="BU17" s="121">
        <f>SUM(BV17:BX17)</f>
        <v>62064</v>
      </c>
      <c r="BV17" s="121">
        <v>0</v>
      </c>
      <c r="BW17" s="121">
        <v>62064</v>
      </c>
      <c r="BX17" s="121">
        <v>0</v>
      </c>
      <c r="BY17" s="121">
        <v>0</v>
      </c>
      <c r="BZ17" s="121">
        <f>SUM(CA17:CD17)</f>
        <v>312181</v>
      </c>
      <c r="CA17" s="121">
        <v>0</v>
      </c>
      <c r="CB17" s="121">
        <v>309188</v>
      </c>
      <c r="CC17" s="121">
        <v>2993</v>
      </c>
      <c r="CD17" s="121">
        <v>0</v>
      </c>
      <c r="CE17" s="122" t="s">
        <v>455</v>
      </c>
      <c r="CF17" s="121">
        <v>0</v>
      </c>
      <c r="CG17" s="121">
        <v>119613</v>
      </c>
      <c r="CH17" s="121">
        <f>SUM(BG17,+BO17,+CG17)</f>
        <v>503194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455</v>
      </c>
      <c r="CQ17" s="121">
        <f>SUM(AM17,+BO17)</f>
        <v>383581</v>
      </c>
      <c r="CR17" s="121">
        <f>SUM(AN17,+BP17)</f>
        <v>9336</v>
      </c>
      <c r="CS17" s="121">
        <f>SUM(AO17,+BQ17)</f>
        <v>9336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62064</v>
      </c>
      <c r="CX17" s="121">
        <f>SUM(AT17,+BV17)</f>
        <v>0</v>
      </c>
      <c r="CY17" s="121">
        <f>SUM(AU17,+BW17)</f>
        <v>62064</v>
      </c>
      <c r="CZ17" s="121">
        <f>SUM(AV17,+BX17)</f>
        <v>0</v>
      </c>
      <c r="DA17" s="121">
        <f>SUM(AW17,+BY17)</f>
        <v>0</v>
      </c>
      <c r="DB17" s="121">
        <f>SUM(AX17,+BZ17)</f>
        <v>312181</v>
      </c>
      <c r="DC17" s="121">
        <f>SUM(AY17,+CA17)</f>
        <v>0</v>
      </c>
      <c r="DD17" s="121">
        <f>SUM(AZ17,+CB17)</f>
        <v>309188</v>
      </c>
      <c r="DE17" s="121">
        <f>SUM(BA17,+CC17)</f>
        <v>2993</v>
      </c>
      <c r="DF17" s="121">
        <f>SUM(BB17,+CD17)</f>
        <v>0</v>
      </c>
      <c r="DG17" s="122" t="s">
        <v>455</v>
      </c>
      <c r="DH17" s="121">
        <f>SUM(BD17,+CF17)</f>
        <v>0</v>
      </c>
      <c r="DI17" s="121">
        <f>SUM(BE17,+CG17)</f>
        <v>119613</v>
      </c>
      <c r="DJ17" s="121">
        <f>SUM(BF17,+CH17)</f>
        <v>503194</v>
      </c>
    </row>
    <row r="18" spans="1:114" s="136" customFormat="1" ht="13.5" customHeight="1" x14ac:dyDescent="0.15">
      <c r="A18" s="119" t="s">
        <v>10</v>
      </c>
      <c r="B18" s="120" t="s">
        <v>347</v>
      </c>
      <c r="C18" s="119" t="s">
        <v>348</v>
      </c>
      <c r="D18" s="121">
        <f>SUM(E18,+L18)</f>
        <v>974122</v>
      </c>
      <c r="E18" s="121">
        <f>SUM(F18:I18)+K18</f>
        <v>974122</v>
      </c>
      <c r="F18" s="121">
        <v>16932</v>
      </c>
      <c r="G18" s="121">
        <v>0</v>
      </c>
      <c r="H18" s="121">
        <v>0</v>
      </c>
      <c r="I18" s="121">
        <v>290508</v>
      </c>
      <c r="J18" s="121">
        <v>1210990</v>
      </c>
      <c r="K18" s="121">
        <v>666682</v>
      </c>
      <c r="L18" s="121">
        <v>0</v>
      </c>
      <c r="M18" s="121">
        <f>SUM(N18,+U18)</f>
        <v>399940</v>
      </c>
      <c r="N18" s="121">
        <f>SUM(O18:R18,T18)</f>
        <v>399940</v>
      </c>
      <c r="O18" s="121">
        <v>0</v>
      </c>
      <c r="P18" s="121">
        <v>0</v>
      </c>
      <c r="Q18" s="121">
        <v>0</v>
      </c>
      <c r="R18" s="121">
        <v>12624</v>
      </c>
      <c r="S18" s="121">
        <v>171667</v>
      </c>
      <c r="T18" s="121">
        <v>387316</v>
      </c>
      <c r="U18" s="121">
        <v>0</v>
      </c>
      <c r="V18" s="121">
        <f>+SUM(D18,M18)</f>
        <v>1374062</v>
      </c>
      <c r="W18" s="121">
        <f>+SUM(E18,N18)</f>
        <v>1374062</v>
      </c>
      <c r="X18" s="121">
        <f>+SUM(F18,O18)</f>
        <v>16932</v>
      </c>
      <c r="Y18" s="121">
        <f>+SUM(G18,P18)</f>
        <v>0</v>
      </c>
      <c r="Z18" s="121">
        <f>+SUM(H18,Q18)</f>
        <v>0</v>
      </c>
      <c r="AA18" s="121">
        <f>+SUM(I18,R18)</f>
        <v>303132</v>
      </c>
      <c r="AB18" s="121">
        <f>+SUM(J18,S18)</f>
        <v>1382657</v>
      </c>
      <c r="AC18" s="121">
        <f>+SUM(K18,T18)</f>
        <v>1053998</v>
      </c>
      <c r="AD18" s="121">
        <f>+SUM(L18,U18)</f>
        <v>0</v>
      </c>
      <c r="AE18" s="121">
        <f>SUM(AF18,+AK18)</f>
        <v>169004</v>
      </c>
      <c r="AF18" s="121">
        <f>SUM(AG18:AJ18)</f>
        <v>169004</v>
      </c>
      <c r="AG18" s="121">
        <v>0</v>
      </c>
      <c r="AH18" s="121">
        <v>169004</v>
      </c>
      <c r="AI18" s="121">
        <v>0</v>
      </c>
      <c r="AJ18" s="121">
        <v>0</v>
      </c>
      <c r="AK18" s="121">
        <v>0</v>
      </c>
      <c r="AL18" s="122" t="s">
        <v>455</v>
      </c>
      <c r="AM18" s="121">
        <f>SUM(AN18,AS18,AW18,AX18,BD18)</f>
        <v>2016108</v>
      </c>
      <c r="AN18" s="121">
        <f>SUM(AO18:AR18)</f>
        <v>88134</v>
      </c>
      <c r="AO18" s="121">
        <v>88134</v>
      </c>
      <c r="AP18" s="121">
        <v>0</v>
      </c>
      <c r="AQ18" s="121">
        <v>0</v>
      </c>
      <c r="AR18" s="121">
        <v>0</v>
      </c>
      <c r="AS18" s="121">
        <f>SUM(AT18:AV18)</f>
        <v>728582</v>
      </c>
      <c r="AT18" s="121">
        <v>0</v>
      </c>
      <c r="AU18" s="121">
        <v>728582</v>
      </c>
      <c r="AV18" s="121">
        <v>0</v>
      </c>
      <c r="AW18" s="121">
        <v>20614</v>
      </c>
      <c r="AX18" s="121">
        <f>SUM(AY18:BB18)</f>
        <v>1178778</v>
      </c>
      <c r="AY18" s="121">
        <v>0</v>
      </c>
      <c r="AZ18" s="121">
        <v>1029659</v>
      </c>
      <c r="BA18" s="121">
        <v>149119</v>
      </c>
      <c r="BB18" s="121">
        <v>0</v>
      </c>
      <c r="BC18" s="122" t="s">
        <v>455</v>
      </c>
      <c r="BD18" s="121">
        <v>0</v>
      </c>
      <c r="BE18" s="121">
        <v>0</v>
      </c>
      <c r="BF18" s="121">
        <f>SUM(AE18,+AM18,+BE18)</f>
        <v>2185112</v>
      </c>
      <c r="BG18" s="121">
        <f>SUM(BH18,+BM18)</f>
        <v>368500</v>
      </c>
      <c r="BH18" s="121">
        <f>SUM(BI18:BL18)</f>
        <v>368500</v>
      </c>
      <c r="BI18" s="121">
        <v>0</v>
      </c>
      <c r="BJ18" s="121">
        <v>368500</v>
      </c>
      <c r="BK18" s="121">
        <v>0</v>
      </c>
      <c r="BL18" s="121">
        <v>0</v>
      </c>
      <c r="BM18" s="121">
        <v>0</v>
      </c>
      <c r="BN18" s="122" t="s">
        <v>455</v>
      </c>
      <c r="BO18" s="121">
        <f>SUM(BP18,BU18,BY18,BZ18,CF18)</f>
        <v>203107</v>
      </c>
      <c r="BP18" s="121">
        <f>SUM(BQ18:BT18)</f>
        <v>14149</v>
      </c>
      <c r="BQ18" s="121">
        <v>14149</v>
      </c>
      <c r="BR18" s="121">
        <v>0</v>
      </c>
      <c r="BS18" s="121">
        <v>0</v>
      </c>
      <c r="BT18" s="121">
        <v>0</v>
      </c>
      <c r="BU18" s="121">
        <f>SUM(BV18:BX18)</f>
        <v>148489</v>
      </c>
      <c r="BV18" s="121">
        <v>0</v>
      </c>
      <c r="BW18" s="121">
        <v>148489</v>
      </c>
      <c r="BX18" s="121">
        <v>0</v>
      </c>
      <c r="BY18" s="121">
        <v>0</v>
      </c>
      <c r="BZ18" s="121">
        <f>SUM(CA18:CD18)</f>
        <v>40469</v>
      </c>
      <c r="CA18" s="121">
        <v>0</v>
      </c>
      <c r="CB18" s="121">
        <v>40469</v>
      </c>
      <c r="CC18" s="121">
        <v>0</v>
      </c>
      <c r="CD18" s="121">
        <v>0</v>
      </c>
      <c r="CE18" s="122" t="s">
        <v>455</v>
      </c>
      <c r="CF18" s="121">
        <v>0</v>
      </c>
      <c r="CG18" s="121">
        <v>0</v>
      </c>
      <c r="CH18" s="121">
        <f>SUM(BG18,+BO18,+CG18)</f>
        <v>571607</v>
      </c>
      <c r="CI18" s="121">
        <f>SUM(AE18,+BG18)</f>
        <v>537504</v>
      </c>
      <c r="CJ18" s="121">
        <f>SUM(AF18,+BH18)</f>
        <v>537504</v>
      </c>
      <c r="CK18" s="121">
        <f>SUM(AG18,+BI18)</f>
        <v>0</v>
      </c>
      <c r="CL18" s="121">
        <f>SUM(AH18,+BJ18)</f>
        <v>537504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455</v>
      </c>
      <c r="CQ18" s="121">
        <f>SUM(AM18,+BO18)</f>
        <v>2219215</v>
      </c>
      <c r="CR18" s="121">
        <f>SUM(AN18,+BP18)</f>
        <v>102283</v>
      </c>
      <c r="CS18" s="121">
        <f>SUM(AO18,+BQ18)</f>
        <v>102283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877071</v>
      </c>
      <c r="CX18" s="121">
        <f>SUM(AT18,+BV18)</f>
        <v>0</v>
      </c>
      <c r="CY18" s="121">
        <f>SUM(AU18,+BW18)</f>
        <v>877071</v>
      </c>
      <c r="CZ18" s="121">
        <f>SUM(AV18,+BX18)</f>
        <v>0</v>
      </c>
      <c r="DA18" s="121">
        <f>SUM(AW18,+BY18)</f>
        <v>20614</v>
      </c>
      <c r="DB18" s="121">
        <f>SUM(AX18,+BZ18)</f>
        <v>1219247</v>
      </c>
      <c r="DC18" s="121">
        <f>SUM(AY18,+CA18)</f>
        <v>0</v>
      </c>
      <c r="DD18" s="121">
        <f>SUM(AZ18,+CB18)</f>
        <v>1070128</v>
      </c>
      <c r="DE18" s="121">
        <f>SUM(BA18,+CC18)</f>
        <v>149119</v>
      </c>
      <c r="DF18" s="121">
        <f>SUM(BB18,+CD18)</f>
        <v>0</v>
      </c>
      <c r="DG18" s="122" t="s">
        <v>455</v>
      </c>
      <c r="DH18" s="121">
        <f>SUM(BD18,+CF18)</f>
        <v>0</v>
      </c>
      <c r="DI18" s="121">
        <f>SUM(BE18,+CG18)</f>
        <v>0</v>
      </c>
      <c r="DJ18" s="121">
        <f>SUM(BF18,+CH18)</f>
        <v>2756719</v>
      </c>
    </row>
    <row r="19" spans="1:114" s="136" customFormat="1" ht="13.5" customHeight="1" x14ac:dyDescent="0.15">
      <c r="A19" s="119" t="s">
        <v>10</v>
      </c>
      <c r="B19" s="120" t="s">
        <v>361</v>
      </c>
      <c r="C19" s="119" t="s">
        <v>378</v>
      </c>
      <c r="D19" s="121">
        <f>SUM(E19,+L19)</f>
        <v>343851</v>
      </c>
      <c r="E19" s="121">
        <f>SUM(F19:I19)+K19</f>
        <v>343851</v>
      </c>
      <c r="F19" s="121">
        <v>0</v>
      </c>
      <c r="G19" s="121">
        <v>0</v>
      </c>
      <c r="H19" s="121">
        <v>0</v>
      </c>
      <c r="I19" s="121">
        <v>296507</v>
      </c>
      <c r="J19" s="121">
        <v>1836412</v>
      </c>
      <c r="K19" s="121">
        <v>47344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343851</v>
      </c>
      <c r="W19" s="121">
        <f>+SUM(E19,N19)</f>
        <v>343851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296507</v>
      </c>
      <c r="AB19" s="121">
        <f>+SUM(J19,S19)</f>
        <v>1836412</v>
      </c>
      <c r="AC19" s="121">
        <f>+SUM(K19,T19)</f>
        <v>47344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455</v>
      </c>
      <c r="AM19" s="121">
        <f>SUM(AN19,AS19,AW19,AX19,BD19)</f>
        <v>2016709</v>
      </c>
      <c r="AN19" s="121">
        <f>SUM(AO19:AR19)</f>
        <v>62933</v>
      </c>
      <c r="AO19" s="121">
        <v>62933</v>
      </c>
      <c r="AP19" s="121">
        <v>0</v>
      </c>
      <c r="AQ19" s="121">
        <v>0</v>
      </c>
      <c r="AR19" s="121">
        <v>0</v>
      </c>
      <c r="AS19" s="121">
        <f>SUM(AT19:AV19)</f>
        <v>60935</v>
      </c>
      <c r="AT19" s="121">
        <v>0</v>
      </c>
      <c r="AU19" s="121">
        <v>60935</v>
      </c>
      <c r="AV19" s="121">
        <v>0</v>
      </c>
      <c r="AW19" s="121">
        <v>0</v>
      </c>
      <c r="AX19" s="121">
        <f>SUM(AY19:BB19)</f>
        <v>1892841</v>
      </c>
      <c r="AY19" s="121">
        <v>0</v>
      </c>
      <c r="AZ19" s="121">
        <v>1713155</v>
      </c>
      <c r="BA19" s="121">
        <v>165748</v>
      </c>
      <c r="BB19" s="121">
        <v>13938</v>
      </c>
      <c r="BC19" s="122" t="s">
        <v>455</v>
      </c>
      <c r="BD19" s="121">
        <v>0</v>
      </c>
      <c r="BE19" s="121">
        <v>163554</v>
      </c>
      <c r="BF19" s="121">
        <f>SUM(AE19,+AM19,+BE19)</f>
        <v>2180263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455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455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455</v>
      </c>
      <c r="CQ19" s="121">
        <f>SUM(AM19,+BO19)</f>
        <v>2016709</v>
      </c>
      <c r="CR19" s="121">
        <f>SUM(AN19,+BP19)</f>
        <v>62933</v>
      </c>
      <c r="CS19" s="121">
        <f>SUM(AO19,+BQ19)</f>
        <v>62933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60935</v>
      </c>
      <c r="CX19" s="121">
        <f>SUM(AT19,+BV19)</f>
        <v>0</v>
      </c>
      <c r="CY19" s="121">
        <f>SUM(AU19,+BW19)</f>
        <v>60935</v>
      </c>
      <c r="CZ19" s="121">
        <f>SUM(AV19,+BX19)</f>
        <v>0</v>
      </c>
      <c r="DA19" s="121">
        <f>SUM(AW19,+BY19)</f>
        <v>0</v>
      </c>
      <c r="DB19" s="121">
        <f>SUM(AX19,+BZ19)</f>
        <v>1892841</v>
      </c>
      <c r="DC19" s="121">
        <f>SUM(AY19,+CA19)</f>
        <v>0</v>
      </c>
      <c r="DD19" s="121">
        <f>SUM(AZ19,+CB19)</f>
        <v>1713155</v>
      </c>
      <c r="DE19" s="121">
        <f>SUM(BA19,+CC19)</f>
        <v>165748</v>
      </c>
      <c r="DF19" s="121">
        <f>SUM(BB19,+CD19)</f>
        <v>13938</v>
      </c>
      <c r="DG19" s="122" t="s">
        <v>455</v>
      </c>
      <c r="DH19" s="121">
        <f>SUM(BD19,+CF19)</f>
        <v>0</v>
      </c>
      <c r="DI19" s="121">
        <f>SUM(BE19,+CG19)</f>
        <v>163554</v>
      </c>
      <c r="DJ19" s="121">
        <f>SUM(BF19,+CH19)</f>
        <v>2180263</v>
      </c>
    </row>
    <row r="20" spans="1:114" s="136" customFormat="1" ht="13.5" customHeight="1" x14ac:dyDescent="0.15">
      <c r="A20" s="119" t="s">
        <v>10</v>
      </c>
      <c r="B20" s="120" t="s">
        <v>341</v>
      </c>
      <c r="C20" s="119" t="s">
        <v>342</v>
      </c>
      <c r="D20" s="121">
        <f>SUM(E20,+L20)</f>
        <v>1027081</v>
      </c>
      <c r="E20" s="121">
        <f>SUM(F20:I20)+K20</f>
        <v>346147</v>
      </c>
      <c r="F20" s="121">
        <v>12378</v>
      </c>
      <c r="G20" s="121">
        <v>0</v>
      </c>
      <c r="H20" s="121">
        <v>0</v>
      </c>
      <c r="I20" s="121">
        <v>333726</v>
      </c>
      <c r="J20" s="121">
        <v>516704</v>
      </c>
      <c r="K20" s="121">
        <v>43</v>
      </c>
      <c r="L20" s="121">
        <v>680934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1027081</v>
      </c>
      <c r="W20" s="121">
        <f>+SUM(E20,N20)</f>
        <v>346147</v>
      </c>
      <c r="X20" s="121">
        <f>+SUM(F20,O20)</f>
        <v>12378</v>
      </c>
      <c r="Y20" s="121">
        <f>+SUM(G20,P20)</f>
        <v>0</v>
      </c>
      <c r="Z20" s="121">
        <f>+SUM(H20,Q20)</f>
        <v>0</v>
      </c>
      <c r="AA20" s="121">
        <f>+SUM(I20,R20)</f>
        <v>333726</v>
      </c>
      <c r="AB20" s="121">
        <f>+SUM(J20,S20)</f>
        <v>516704</v>
      </c>
      <c r="AC20" s="121">
        <f>+SUM(K20,T20)</f>
        <v>43</v>
      </c>
      <c r="AD20" s="121">
        <f>+SUM(L20,U20)</f>
        <v>680934</v>
      </c>
      <c r="AE20" s="121">
        <f>SUM(AF20,+AK20)</f>
        <v>16973</v>
      </c>
      <c r="AF20" s="121">
        <f>SUM(AG20:AJ20)</f>
        <v>16973</v>
      </c>
      <c r="AG20" s="121">
        <v>16973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455</v>
      </c>
      <c r="AM20" s="121">
        <f>SUM(AN20,AS20,AW20,AX20,BD20)</f>
        <v>1043255</v>
      </c>
      <c r="AN20" s="121">
        <f>SUM(AO20:AR20)</f>
        <v>137238</v>
      </c>
      <c r="AO20" s="121">
        <v>137238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906017</v>
      </c>
      <c r="AY20" s="121">
        <v>0</v>
      </c>
      <c r="AZ20" s="121">
        <v>898921</v>
      </c>
      <c r="BA20" s="121">
        <v>7096</v>
      </c>
      <c r="BB20" s="121">
        <v>0</v>
      </c>
      <c r="BC20" s="122" t="s">
        <v>455</v>
      </c>
      <c r="BD20" s="121">
        <v>0</v>
      </c>
      <c r="BE20" s="121">
        <v>483557</v>
      </c>
      <c r="BF20" s="121">
        <f>SUM(AE20,+AM20,+BE20)</f>
        <v>1543785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455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455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16973</v>
      </c>
      <c r="CJ20" s="121">
        <f>SUM(AF20,+BH20)</f>
        <v>16973</v>
      </c>
      <c r="CK20" s="121">
        <f>SUM(AG20,+BI20)</f>
        <v>16973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455</v>
      </c>
      <c r="CQ20" s="121">
        <f>SUM(AM20,+BO20)</f>
        <v>1043255</v>
      </c>
      <c r="CR20" s="121">
        <f>SUM(AN20,+BP20)</f>
        <v>137238</v>
      </c>
      <c r="CS20" s="121">
        <f>SUM(AO20,+BQ20)</f>
        <v>137238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906017</v>
      </c>
      <c r="DC20" s="121">
        <f>SUM(AY20,+CA20)</f>
        <v>0</v>
      </c>
      <c r="DD20" s="121">
        <f>SUM(AZ20,+CB20)</f>
        <v>898921</v>
      </c>
      <c r="DE20" s="121">
        <f>SUM(BA20,+CC20)</f>
        <v>7096</v>
      </c>
      <c r="DF20" s="121">
        <f>SUM(BB20,+CD20)</f>
        <v>0</v>
      </c>
      <c r="DG20" s="122" t="s">
        <v>455</v>
      </c>
      <c r="DH20" s="121">
        <f>SUM(BD20,+CF20)</f>
        <v>0</v>
      </c>
      <c r="DI20" s="121">
        <f>SUM(BE20,+CG20)</f>
        <v>483557</v>
      </c>
      <c r="DJ20" s="121">
        <f>SUM(BF20,+CH20)</f>
        <v>1543785</v>
      </c>
    </row>
    <row r="21" spans="1:114" s="136" customFormat="1" ht="13.5" customHeight="1" x14ac:dyDescent="0.15">
      <c r="A21" s="119" t="s">
        <v>10</v>
      </c>
      <c r="B21" s="120" t="s">
        <v>389</v>
      </c>
      <c r="C21" s="119" t="s">
        <v>390</v>
      </c>
      <c r="D21" s="121">
        <f>SUM(E21,+L21)</f>
        <v>4806653</v>
      </c>
      <c r="E21" s="121">
        <f>SUM(F21:I21)+K21</f>
        <v>4806653</v>
      </c>
      <c r="F21" s="121">
        <v>1699401</v>
      </c>
      <c r="G21" s="121">
        <v>0</v>
      </c>
      <c r="H21" s="121">
        <v>0</v>
      </c>
      <c r="I21" s="121">
        <v>183734</v>
      </c>
      <c r="J21" s="121">
        <v>3462630</v>
      </c>
      <c r="K21" s="121">
        <v>2923518</v>
      </c>
      <c r="L21" s="121">
        <v>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4806653</v>
      </c>
      <c r="W21" s="121">
        <f>+SUM(E21,N21)</f>
        <v>4806653</v>
      </c>
      <c r="X21" s="121">
        <f>+SUM(F21,O21)</f>
        <v>1699401</v>
      </c>
      <c r="Y21" s="121">
        <f>+SUM(G21,P21)</f>
        <v>0</v>
      </c>
      <c r="Z21" s="121">
        <f>+SUM(H21,Q21)</f>
        <v>0</v>
      </c>
      <c r="AA21" s="121">
        <f>+SUM(I21,R21)</f>
        <v>183734</v>
      </c>
      <c r="AB21" s="121">
        <f>+SUM(J21,S21)</f>
        <v>3462630</v>
      </c>
      <c r="AC21" s="121">
        <f>+SUM(K21,T21)</f>
        <v>2923518</v>
      </c>
      <c r="AD21" s="121">
        <f>+SUM(L21,U21)</f>
        <v>0</v>
      </c>
      <c r="AE21" s="121">
        <f>SUM(AF21,+AK21)</f>
        <v>6170538</v>
      </c>
      <c r="AF21" s="121">
        <f>SUM(AG21:AJ21)</f>
        <v>6169108</v>
      </c>
      <c r="AG21" s="121">
        <v>0</v>
      </c>
      <c r="AH21" s="121">
        <v>6169108</v>
      </c>
      <c r="AI21" s="121">
        <v>0</v>
      </c>
      <c r="AJ21" s="121">
        <v>0</v>
      </c>
      <c r="AK21" s="121">
        <v>1430</v>
      </c>
      <c r="AL21" s="122" t="s">
        <v>455</v>
      </c>
      <c r="AM21" s="121">
        <f>SUM(AN21,AS21,AW21,AX21,BD21)</f>
        <v>555556</v>
      </c>
      <c r="AN21" s="121">
        <f>SUM(AO21:AR21)</f>
        <v>92851</v>
      </c>
      <c r="AO21" s="121">
        <v>92851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462705</v>
      </c>
      <c r="AY21" s="121">
        <v>1936</v>
      </c>
      <c r="AZ21" s="121">
        <v>413649</v>
      </c>
      <c r="BA21" s="121">
        <v>47120</v>
      </c>
      <c r="BB21" s="121">
        <v>0</v>
      </c>
      <c r="BC21" s="122" t="s">
        <v>455</v>
      </c>
      <c r="BD21" s="121">
        <v>0</v>
      </c>
      <c r="BE21" s="121">
        <v>1543189</v>
      </c>
      <c r="BF21" s="121">
        <f>SUM(AE21,+AM21,+BE21)</f>
        <v>8269283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455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455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6170538</v>
      </c>
      <c r="CJ21" s="121">
        <f>SUM(AF21,+BH21)</f>
        <v>6169108</v>
      </c>
      <c r="CK21" s="121">
        <f>SUM(AG21,+BI21)</f>
        <v>0</v>
      </c>
      <c r="CL21" s="121">
        <f>SUM(AH21,+BJ21)</f>
        <v>6169108</v>
      </c>
      <c r="CM21" s="121">
        <f>SUM(AI21,+BK21)</f>
        <v>0</v>
      </c>
      <c r="CN21" s="121">
        <f>SUM(AJ21,+BL21)</f>
        <v>0</v>
      </c>
      <c r="CO21" s="121">
        <f>SUM(AK21,+BM21)</f>
        <v>1430</v>
      </c>
      <c r="CP21" s="122" t="s">
        <v>455</v>
      </c>
      <c r="CQ21" s="121">
        <f>SUM(AM21,+BO21)</f>
        <v>555556</v>
      </c>
      <c r="CR21" s="121">
        <f>SUM(AN21,+BP21)</f>
        <v>92851</v>
      </c>
      <c r="CS21" s="121">
        <f>SUM(AO21,+BQ21)</f>
        <v>92851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462705</v>
      </c>
      <c r="DC21" s="121">
        <f>SUM(AY21,+CA21)</f>
        <v>1936</v>
      </c>
      <c r="DD21" s="121">
        <f>SUM(AZ21,+CB21)</f>
        <v>413649</v>
      </c>
      <c r="DE21" s="121">
        <f>SUM(BA21,+CC21)</f>
        <v>47120</v>
      </c>
      <c r="DF21" s="121">
        <f>SUM(BB21,+CD21)</f>
        <v>0</v>
      </c>
      <c r="DG21" s="122" t="s">
        <v>455</v>
      </c>
      <c r="DH21" s="121">
        <f>SUM(BD21,+CF21)</f>
        <v>0</v>
      </c>
      <c r="DI21" s="121">
        <f>SUM(BE21,+CG21)</f>
        <v>1543189</v>
      </c>
      <c r="DJ21" s="121">
        <f>SUM(BF21,+CH21)</f>
        <v>8269283</v>
      </c>
    </row>
    <row r="22" spans="1:114" s="136" customFormat="1" ht="13.5" customHeight="1" x14ac:dyDescent="0.15">
      <c r="A22" s="119" t="s">
        <v>10</v>
      </c>
      <c r="B22" s="120" t="s">
        <v>357</v>
      </c>
      <c r="C22" s="119" t="s">
        <v>358</v>
      </c>
      <c r="D22" s="121">
        <f>SUM(E22,+L22)</f>
        <v>406565</v>
      </c>
      <c r="E22" s="121">
        <f>SUM(F22:I22)+K22</f>
        <v>178320</v>
      </c>
      <c r="F22" s="121">
        <v>372</v>
      </c>
      <c r="G22" s="121">
        <v>0</v>
      </c>
      <c r="H22" s="121">
        <v>0</v>
      </c>
      <c r="I22" s="121">
        <v>171790</v>
      </c>
      <c r="J22" s="121">
        <v>626097</v>
      </c>
      <c r="K22" s="121">
        <v>6158</v>
      </c>
      <c r="L22" s="121">
        <v>228245</v>
      </c>
      <c r="M22" s="121">
        <f>SUM(N22,+U22)</f>
        <v>53744</v>
      </c>
      <c r="N22" s="121">
        <f>SUM(O22:R22,T22)</f>
        <v>18716</v>
      </c>
      <c r="O22" s="121">
        <v>0</v>
      </c>
      <c r="P22" s="121">
        <v>0</v>
      </c>
      <c r="Q22" s="121">
        <v>0</v>
      </c>
      <c r="R22" s="121">
        <v>18388</v>
      </c>
      <c r="S22" s="121">
        <v>149973</v>
      </c>
      <c r="T22" s="121">
        <v>328</v>
      </c>
      <c r="U22" s="121">
        <v>35028</v>
      </c>
      <c r="V22" s="121">
        <f>+SUM(D22,M22)</f>
        <v>460309</v>
      </c>
      <c r="W22" s="121">
        <f>+SUM(E22,N22)</f>
        <v>197036</v>
      </c>
      <c r="X22" s="121">
        <f>+SUM(F22,O22)</f>
        <v>372</v>
      </c>
      <c r="Y22" s="121">
        <f>+SUM(G22,P22)</f>
        <v>0</v>
      </c>
      <c r="Z22" s="121">
        <f>+SUM(H22,Q22)</f>
        <v>0</v>
      </c>
      <c r="AA22" s="121">
        <f>+SUM(I22,R22)</f>
        <v>190178</v>
      </c>
      <c r="AB22" s="121">
        <f>+SUM(J22,S22)</f>
        <v>776070</v>
      </c>
      <c r="AC22" s="121">
        <f>+SUM(K22,T22)</f>
        <v>6486</v>
      </c>
      <c r="AD22" s="121">
        <f>+SUM(L22,U22)</f>
        <v>263273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2" t="s">
        <v>455</v>
      </c>
      <c r="AM22" s="121">
        <f>SUM(AN22,AS22,AW22,AX22,BD22)</f>
        <v>846579</v>
      </c>
      <c r="AN22" s="121">
        <f>SUM(AO22:AR22)</f>
        <v>72054</v>
      </c>
      <c r="AO22" s="121">
        <v>72054</v>
      </c>
      <c r="AP22" s="121">
        <v>0</v>
      </c>
      <c r="AQ22" s="121">
        <v>0</v>
      </c>
      <c r="AR22" s="121">
        <v>0</v>
      </c>
      <c r="AS22" s="121">
        <f>SUM(AT22:AV22)</f>
        <v>287448</v>
      </c>
      <c r="AT22" s="121">
        <v>0</v>
      </c>
      <c r="AU22" s="121">
        <v>268112</v>
      </c>
      <c r="AV22" s="121">
        <v>19336</v>
      </c>
      <c r="AW22" s="121">
        <v>0</v>
      </c>
      <c r="AX22" s="121">
        <f>SUM(AY22:BB22)</f>
        <v>487077</v>
      </c>
      <c r="AY22" s="121">
        <v>13115</v>
      </c>
      <c r="AZ22" s="121">
        <v>406118</v>
      </c>
      <c r="BA22" s="121">
        <v>48784</v>
      </c>
      <c r="BB22" s="121">
        <v>19060</v>
      </c>
      <c r="BC22" s="122" t="s">
        <v>455</v>
      </c>
      <c r="BD22" s="121">
        <v>0</v>
      </c>
      <c r="BE22" s="121">
        <v>186083</v>
      </c>
      <c r="BF22" s="121">
        <f>SUM(AE22,+AM22,+BE22)</f>
        <v>1032662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2" t="s">
        <v>455</v>
      </c>
      <c r="BO22" s="121">
        <f>SUM(BP22,BU22,BY22,BZ22,CF22)</f>
        <v>157233</v>
      </c>
      <c r="BP22" s="121">
        <f>SUM(BQ22:BT22)</f>
        <v>23680</v>
      </c>
      <c r="BQ22" s="121">
        <v>23680</v>
      </c>
      <c r="BR22" s="121">
        <v>0</v>
      </c>
      <c r="BS22" s="121">
        <v>0</v>
      </c>
      <c r="BT22" s="121">
        <v>0</v>
      </c>
      <c r="BU22" s="121">
        <f>SUM(BV22:BX22)</f>
        <v>82396</v>
      </c>
      <c r="BV22" s="121">
        <v>0</v>
      </c>
      <c r="BW22" s="121">
        <v>82396</v>
      </c>
      <c r="BX22" s="121">
        <v>0</v>
      </c>
      <c r="BY22" s="121">
        <v>0</v>
      </c>
      <c r="BZ22" s="121">
        <f>SUM(CA22:CD22)</f>
        <v>51157</v>
      </c>
      <c r="CA22" s="121">
        <v>0</v>
      </c>
      <c r="CB22" s="121">
        <v>50800</v>
      </c>
      <c r="CC22" s="121">
        <v>0</v>
      </c>
      <c r="CD22" s="121">
        <v>357</v>
      </c>
      <c r="CE22" s="122" t="s">
        <v>455</v>
      </c>
      <c r="CF22" s="121">
        <v>0</v>
      </c>
      <c r="CG22" s="121">
        <v>46484</v>
      </c>
      <c r="CH22" s="121">
        <f>SUM(BG22,+BO22,+CG22)</f>
        <v>203717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2" t="s">
        <v>455</v>
      </c>
      <c r="CQ22" s="121">
        <f>SUM(AM22,+BO22)</f>
        <v>1003812</v>
      </c>
      <c r="CR22" s="121">
        <f>SUM(AN22,+BP22)</f>
        <v>95734</v>
      </c>
      <c r="CS22" s="121">
        <f>SUM(AO22,+BQ22)</f>
        <v>95734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369844</v>
      </c>
      <c r="CX22" s="121">
        <f>SUM(AT22,+BV22)</f>
        <v>0</v>
      </c>
      <c r="CY22" s="121">
        <f>SUM(AU22,+BW22)</f>
        <v>350508</v>
      </c>
      <c r="CZ22" s="121">
        <f>SUM(AV22,+BX22)</f>
        <v>19336</v>
      </c>
      <c r="DA22" s="121">
        <f>SUM(AW22,+BY22)</f>
        <v>0</v>
      </c>
      <c r="DB22" s="121">
        <f>SUM(AX22,+BZ22)</f>
        <v>538234</v>
      </c>
      <c r="DC22" s="121">
        <f>SUM(AY22,+CA22)</f>
        <v>13115</v>
      </c>
      <c r="DD22" s="121">
        <f>SUM(AZ22,+CB22)</f>
        <v>456918</v>
      </c>
      <c r="DE22" s="121">
        <f>SUM(BA22,+CC22)</f>
        <v>48784</v>
      </c>
      <c r="DF22" s="121">
        <f>SUM(BB22,+CD22)</f>
        <v>19417</v>
      </c>
      <c r="DG22" s="122" t="s">
        <v>455</v>
      </c>
      <c r="DH22" s="121">
        <f>SUM(BD22,+CF22)</f>
        <v>0</v>
      </c>
      <c r="DI22" s="121">
        <f>SUM(BE22,+CG22)</f>
        <v>232567</v>
      </c>
      <c r="DJ22" s="121">
        <f>SUM(BF22,+CH22)</f>
        <v>1236379</v>
      </c>
    </row>
    <row r="23" spans="1:114" s="136" customFormat="1" ht="13.5" customHeight="1" x14ac:dyDescent="0.15">
      <c r="A23" s="119" t="s">
        <v>10</v>
      </c>
      <c r="B23" s="120" t="s">
        <v>385</v>
      </c>
      <c r="C23" s="119" t="s">
        <v>386</v>
      </c>
      <c r="D23" s="121">
        <f>SUM(E23,+L23)</f>
        <v>204038</v>
      </c>
      <c r="E23" s="121">
        <f>SUM(F23:I23)+K23</f>
        <v>203706</v>
      </c>
      <c r="F23" s="121">
        <v>0</v>
      </c>
      <c r="G23" s="121">
        <v>0</v>
      </c>
      <c r="H23" s="121">
        <v>0</v>
      </c>
      <c r="I23" s="121">
        <v>203689</v>
      </c>
      <c r="J23" s="121">
        <v>337760</v>
      </c>
      <c r="K23" s="121">
        <v>17</v>
      </c>
      <c r="L23" s="121">
        <v>332</v>
      </c>
      <c r="M23" s="121">
        <f>SUM(N23,+U23)</f>
        <v>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>+SUM(D23,M23)</f>
        <v>204038</v>
      </c>
      <c r="W23" s="121">
        <f>+SUM(E23,N23)</f>
        <v>203706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203689</v>
      </c>
      <c r="AB23" s="121">
        <f>+SUM(J23,S23)</f>
        <v>337760</v>
      </c>
      <c r="AC23" s="121">
        <f>+SUM(K23,T23)</f>
        <v>17</v>
      </c>
      <c r="AD23" s="121">
        <f>+SUM(L23,U23)</f>
        <v>332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2" t="s">
        <v>455</v>
      </c>
      <c r="AM23" s="121">
        <f>SUM(AN23,AS23,AW23,AX23,BD23)</f>
        <v>537784</v>
      </c>
      <c r="AN23" s="121">
        <f>SUM(AO23:AR23)</f>
        <v>23024</v>
      </c>
      <c r="AO23" s="121">
        <v>23024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512494</v>
      </c>
      <c r="AY23" s="121">
        <v>0</v>
      </c>
      <c r="AZ23" s="121">
        <v>499221</v>
      </c>
      <c r="BA23" s="121">
        <v>13273</v>
      </c>
      <c r="BB23" s="121">
        <v>0</v>
      </c>
      <c r="BC23" s="122" t="s">
        <v>455</v>
      </c>
      <c r="BD23" s="121">
        <v>2266</v>
      </c>
      <c r="BE23" s="121">
        <v>4014</v>
      </c>
      <c r="BF23" s="121">
        <f>SUM(AE23,+AM23,+BE23)</f>
        <v>541798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2" t="s">
        <v>455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2" t="s">
        <v>455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2" t="s">
        <v>455</v>
      </c>
      <c r="CQ23" s="121">
        <f>SUM(AM23,+BO23)</f>
        <v>537784</v>
      </c>
      <c r="CR23" s="121">
        <f>SUM(AN23,+BP23)</f>
        <v>23024</v>
      </c>
      <c r="CS23" s="121">
        <f>SUM(AO23,+BQ23)</f>
        <v>23024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512494</v>
      </c>
      <c r="DC23" s="121">
        <f>SUM(AY23,+CA23)</f>
        <v>0</v>
      </c>
      <c r="DD23" s="121">
        <f>SUM(AZ23,+CB23)</f>
        <v>499221</v>
      </c>
      <c r="DE23" s="121">
        <f>SUM(BA23,+CC23)</f>
        <v>13273</v>
      </c>
      <c r="DF23" s="121">
        <f>SUM(BB23,+CD23)</f>
        <v>0</v>
      </c>
      <c r="DG23" s="122" t="s">
        <v>455</v>
      </c>
      <c r="DH23" s="121">
        <f>SUM(BD23,+CF23)</f>
        <v>2266</v>
      </c>
      <c r="DI23" s="121">
        <f>SUM(BE23,+CG23)</f>
        <v>4014</v>
      </c>
      <c r="DJ23" s="121">
        <f>SUM(BF23,+CH23)</f>
        <v>541798</v>
      </c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33</v>
      </c>
      <c r="D7" s="140">
        <f>SUM(E7,+L7)</f>
        <v>47388344</v>
      </c>
      <c r="E7" s="140">
        <f>+SUM(F7:I7,K7)</f>
        <v>17209270</v>
      </c>
      <c r="F7" s="140">
        <f t="shared" ref="F7:L7" si="0">SUM(F$8:F$257)</f>
        <v>3266869</v>
      </c>
      <c r="G7" s="140">
        <f t="shared" si="0"/>
        <v>1618</v>
      </c>
      <c r="H7" s="140">
        <f t="shared" si="0"/>
        <v>1034700</v>
      </c>
      <c r="I7" s="140">
        <f t="shared" si="0"/>
        <v>6022070</v>
      </c>
      <c r="J7" s="140">
        <f t="shared" si="0"/>
        <v>13118176</v>
      </c>
      <c r="K7" s="140">
        <f t="shared" si="0"/>
        <v>6884013</v>
      </c>
      <c r="L7" s="140">
        <f t="shared" si="0"/>
        <v>30179074</v>
      </c>
      <c r="M7" s="140">
        <f>SUM(N7,+U7)</f>
        <v>6380216</v>
      </c>
      <c r="N7" s="140">
        <f>+SUM(O7:R7,T7)</f>
        <v>1134070</v>
      </c>
      <c r="O7" s="140">
        <f t="shared" ref="O7:U7" si="1">SUM(O$8:O$257)</f>
        <v>36958</v>
      </c>
      <c r="P7" s="140">
        <f t="shared" si="1"/>
        <v>32289</v>
      </c>
      <c r="Q7" s="140">
        <f t="shared" si="1"/>
        <v>0</v>
      </c>
      <c r="R7" s="140">
        <f t="shared" si="1"/>
        <v>528972</v>
      </c>
      <c r="S7" s="140">
        <f t="shared" si="1"/>
        <v>2344493</v>
      </c>
      <c r="T7" s="140">
        <f t="shared" si="1"/>
        <v>535851</v>
      </c>
      <c r="U7" s="140">
        <f t="shared" si="1"/>
        <v>5246146</v>
      </c>
      <c r="V7" s="140">
        <f t="shared" ref="V7:AB7" si="2">+SUM(D7,M7)</f>
        <v>53768560</v>
      </c>
      <c r="W7" s="140">
        <f t="shared" si="2"/>
        <v>18343340</v>
      </c>
      <c r="X7" s="140">
        <f t="shared" si="2"/>
        <v>3303827</v>
      </c>
      <c r="Y7" s="140">
        <f t="shared" si="2"/>
        <v>33907</v>
      </c>
      <c r="Z7" s="140">
        <f t="shared" si="2"/>
        <v>1034700</v>
      </c>
      <c r="AA7" s="140">
        <f t="shared" si="2"/>
        <v>6551042</v>
      </c>
      <c r="AB7" s="140">
        <f t="shared" si="2"/>
        <v>15462669</v>
      </c>
      <c r="AC7" s="140">
        <f>+SUM(K7,T7)</f>
        <v>7419864</v>
      </c>
      <c r="AD7" s="140">
        <f>+SUM(L7,U7)</f>
        <v>35425220</v>
      </c>
      <c r="AE7" s="208"/>
      <c r="AF7" s="208"/>
    </row>
    <row r="8" spans="1:32" s="136" customFormat="1" ht="13.5" customHeight="1" x14ac:dyDescent="0.15">
      <c r="A8" s="119" t="s">
        <v>10</v>
      </c>
      <c r="B8" s="120" t="s">
        <v>324</v>
      </c>
      <c r="C8" s="119" t="s">
        <v>325</v>
      </c>
      <c r="D8" s="121">
        <f>SUM(E8,+L8)</f>
        <v>3514059</v>
      </c>
      <c r="E8" s="121">
        <f>+SUM(F8:I8,K8)</f>
        <v>2444304</v>
      </c>
      <c r="F8" s="121">
        <v>0</v>
      </c>
      <c r="G8" s="121">
        <v>0</v>
      </c>
      <c r="H8" s="121">
        <v>871700</v>
      </c>
      <c r="I8" s="121">
        <v>813973</v>
      </c>
      <c r="J8" s="121"/>
      <c r="K8" s="121">
        <v>758631</v>
      </c>
      <c r="L8" s="121">
        <v>1069755</v>
      </c>
      <c r="M8" s="121">
        <f>SUM(N8,+U8)</f>
        <v>626122</v>
      </c>
      <c r="N8" s="121">
        <f>+SUM(O8:R8,T8)</f>
        <v>155654</v>
      </c>
      <c r="O8" s="121">
        <v>22572</v>
      </c>
      <c r="P8" s="121">
        <v>26900</v>
      </c>
      <c r="Q8" s="121">
        <v>0</v>
      </c>
      <c r="R8" s="121">
        <v>106049</v>
      </c>
      <c r="S8" s="121"/>
      <c r="T8" s="121">
        <v>133</v>
      </c>
      <c r="U8" s="121">
        <v>470468</v>
      </c>
      <c r="V8" s="121">
        <f>+SUM(D8,M8)</f>
        <v>4140181</v>
      </c>
      <c r="W8" s="121">
        <f>+SUM(E8,N8)</f>
        <v>2599958</v>
      </c>
      <c r="X8" s="121">
        <f>+SUM(F8,O8)</f>
        <v>22572</v>
      </c>
      <c r="Y8" s="121">
        <f>+SUM(G8,P8)</f>
        <v>26900</v>
      </c>
      <c r="Z8" s="121">
        <f>+SUM(H8,Q8)</f>
        <v>871700</v>
      </c>
      <c r="AA8" s="121">
        <f>+SUM(I8,R8)</f>
        <v>920022</v>
      </c>
      <c r="AB8" s="121">
        <f>+SUM(J8,S8)</f>
        <v>0</v>
      </c>
      <c r="AC8" s="121">
        <f>+SUM(K8,T8)</f>
        <v>758764</v>
      </c>
      <c r="AD8" s="121">
        <f>+SUM(L8,U8)</f>
        <v>1540223</v>
      </c>
      <c r="AE8" s="209" t="s">
        <v>326</v>
      </c>
      <c r="AF8" s="208"/>
    </row>
    <row r="9" spans="1:32" s="136" customFormat="1" ht="13.5" customHeight="1" x14ac:dyDescent="0.15">
      <c r="A9" s="119" t="s">
        <v>10</v>
      </c>
      <c r="B9" s="120" t="s">
        <v>331</v>
      </c>
      <c r="C9" s="119" t="s">
        <v>332</v>
      </c>
      <c r="D9" s="121">
        <f>SUM(E9,+L9)</f>
        <v>2120958</v>
      </c>
      <c r="E9" s="121">
        <f>+SUM(F9:I9,K9)</f>
        <v>1329850</v>
      </c>
      <c r="F9" s="121">
        <v>745943</v>
      </c>
      <c r="G9" s="121">
        <v>0</v>
      </c>
      <c r="H9" s="121">
        <v>0</v>
      </c>
      <c r="I9" s="121">
        <v>438859</v>
      </c>
      <c r="J9" s="121"/>
      <c r="K9" s="121">
        <v>145048</v>
      </c>
      <c r="L9" s="121">
        <v>791108</v>
      </c>
      <c r="M9" s="121">
        <f>SUM(N9,+U9)</f>
        <v>68806</v>
      </c>
      <c r="N9" s="121">
        <f>+SUM(O9:R9,T9)</f>
        <v>2244</v>
      </c>
      <c r="O9" s="121">
        <v>1211</v>
      </c>
      <c r="P9" s="121">
        <v>892</v>
      </c>
      <c r="Q9" s="121">
        <v>0</v>
      </c>
      <c r="R9" s="121">
        <v>0</v>
      </c>
      <c r="S9" s="121"/>
      <c r="T9" s="121">
        <v>141</v>
      </c>
      <c r="U9" s="121">
        <v>66562</v>
      </c>
      <c r="V9" s="121">
        <f>+SUM(D9,M9)</f>
        <v>2189764</v>
      </c>
      <c r="W9" s="121">
        <f>+SUM(E9,N9)</f>
        <v>1332094</v>
      </c>
      <c r="X9" s="121">
        <f>+SUM(F9,O9)</f>
        <v>747154</v>
      </c>
      <c r="Y9" s="121">
        <f>+SUM(G9,P9)</f>
        <v>892</v>
      </c>
      <c r="Z9" s="121">
        <f>+SUM(H9,Q9)</f>
        <v>0</v>
      </c>
      <c r="AA9" s="121">
        <f>+SUM(I9,R9)</f>
        <v>438859</v>
      </c>
      <c r="AB9" s="121">
        <f>+SUM(J9,S9)</f>
        <v>0</v>
      </c>
      <c r="AC9" s="121">
        <f>+SUM(K9,T9)</f>
        <v>145189</v>
      </c>
      <c r="AD9" s="121">
        <f>+SUM(L9,U9)</f>
        <v>857670</v>
      </c>
      <c r="AE9" s="209" t="s">
        <v>326</v>
      </c>
      <c r="AF9" s="208"/>
    </row>
    <row r="10" spans="1:32" s="136" customFormat="1" ht="13.5" customHeight="1" x14ac:dyDescent="0.15">
      <c r="A10" s="119" t="s">
        <v>10</v>
      </c>
      <c r="B10" s="120" t="s">
        <v>333</v>
      </c>
      <c r="C10" s="119" t="s">
        <v>334</v>
      </c>
      <c r="D10" s="121">
        <f>SUM(E10,+L10)</f>
        <v>1829338</v>
      </c>
      <c r="E10" s="121">
        <f>+SUM(F10:I10,K10)</f>
        <v>635667</v>
      </c>
      <c r="F10" s="121">
        <v>4715</v>
      </c>
      <c r="G10" s="121">
        <v>0</v>
      </c>
      <c r="H10" s="121">
        <v>0</v>
      </c>
      <c r="I10" s="121">
        <v>629663</v>
      </c>
      <c r="J10" s="121"/>
      <c r="K10" s="121">
        <v>1289</v>
      </c>
      <c r="L10" s="121">
        <v>1193671</v>
      </c>
      <c r="M10" s="121">
        <f>SUM(N10,+U10)</f>
        <v>271412</v>
      </c>
      <c r="N10" s="121">
        <f>+SUM(O10:R10,T10)</f>
        <v>39322</v>
      </c>
      <c r="O10" s="121">
        <v>4049</v>
      </c>
      <c r="P10" s="121">
        <v>4497</v>
      </c>
      <c r="Q10" s="121">
        <v>0</v>
      </c>
      <c r="R10" s="121">
        <v>30696</v>
      </c>
      <c r="S10" s="121"/>
      <c r="T10" s="121">
        <v>80</v>
      </c>
      <c r="U10" s="121">
        <v>232090</v>
      </c>
      <c r="V10" s="121">
        <f>+SUM(D10,M10)</f>
        <v>2100750</v>
      </c>
      <c r="W10" s="121">
        <f>+SUM(E10,N10)</f>
        <v>674989</v>
      </c>
      <c r="X10" s="121">
        <f>+SUM(F10,O10)</f>
        <v>8764</v>
      </c>
      <c r="Y10" s="121">
        <f>+SUM(G10,P10)</f>
        <v>4497</v>
      </c>
      <c r="Z10" s="121">
        <f>+SUM(H10,Q10)</f>
        <v>0</v>
      </c>
      <c r="AA10" s="121">
        <f>+SUM(I10,R10)</f>
        <v>660359</v>
      </c>
      <c r="AB10" s="121">
        <f>+SUM(J10,S10)</f>
        <v>0</v>
      </c>
      <c r="AC10" s="121">
        <f>+SUM(K10,T10)</f>
        <v>1369</v>
      </c>
      <c r="AD10" s="121">
        <f>+SUM(L10,U10)</f>
        <v>1425761</v>
      </c>
      <c r="AE10" s="209" t="s">
        <v>326</v>
      </c>
      <c r="AF10" s="208"/>
    </row>
    <row r="11" spans="1:32" s="136" customFormat="1" ht="13.5" customHeight="1" x14ac:dyDescent="0.15">
      <c r="A11" s="119" t="s">
        <v>10</v>
      </c>
      <c r="B11" s="120" t="s">
        <v>335</v>
      </c>
      <c r="C11" s="119" t="s">
        <v>336</v>
      </c>
      <c r="D11" s="121">
        <f>SUM(E11,+L11)</f>
        <v>1409216</v>
      </c>
      <c r="E11" s="121">
        <f>+SUM(F11:I11,K11)</f>
        <v>112756</v>
      </c>
      <c r="F11" s="121">
        <v>0</v>
      </c>
      <c r="G11" s="121">
        <v>0</v>
      </c>
      <c r="H11" s="121">
        <v>0</v>
      </c>
      <c r="I11" s="121">
        <v>91083</v>
      </c>
      <c r="J11" s="121"/>
      <c r="K11" s="121">
        <v>21673</v>
      </c>
      <c r="L11" s="121">
        <v>1296460</v>
      </c>
      <c r="M11" s="121">
        <f>SUM(N11,+U11)</f>
        <v>183385</v>
      </c>
      <c r="N11" s="121">
        <f>+SUM(O11:R11,T11)</f>
        <v>100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100</v>
      </c>
      <c r="U11" s="121">
        <v>183285</v>
      </c>
      <c r="V11" s="121">
        <f>+SUM(D11,M11)</f>
        <v>1592601</v>
      </c>
      <c r="W11" s="121">
        <f>+SUM(E11,N11)</f>
        <v>112856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91083</v>
      </c>
      <c r="AB11" s="121">
        <f>+SUM(J11,S11)</f>
        <v>0</v>
      </c>
      <c r="AC11" s="121">
        <f>+SUM(K11,T11)</f>
        <v>21773</v>
      </c>
      <c r="AD11" s="121">
        <f>+SUM(L11,U11)</f>
        <v>1479745</v>
      </c>
      <c r="AE11" s="209" t="s">
        <v>326</v>
      </c>
      <c r="AF11" s="208"/>
    </row>
    <row r="12" spans="1:32" s="136" customFormat="1" ht="13.5" customHeight="1" x14ac:dyDescent="0.15">
      <c r="A12" s="119" t="s">
        <v>10</v>
      </c>
      <c r="B12" s="120" t="s">
        <v>339</v>
      </c>
      <c r="C12" s="119" t="s">
        <v>340</v>
      </c>
      <c r="D12" s="121">
        <f>SUM(E12,+L12)</f>
        <v>527115</v>
      </c>
      <c r="E12" s="121">
        <f>+SUM(F12:I12,K12)</f>
        <v>80097</v>
      </c>
      <c r="F12" s="121">
        <v>0</v>
      </c>
      <c r="G12" s="121">
        <v>0</v>
      </c>
      <c r="H12" s="121">
        <v>0</v>
      </c>
      <c r="I12" s="121">
        <v>2009</v>
      </c>
      <c r="J12" s="121"/>
      <c r="K12" s="121">
        <v>78088</v>
      </c>
      <c r="L12" s="121">
        <v>447018</v>
      </c>
      <c r="M12" s="121">
        <f>SUM(N12,+U12)</f>
        <v>216965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216965</v>
      </c>
      <c r="V12" s="121">
        <f>+SUM(D12,M12)</f>
        <v>744080</v>
      </c>
      <c r="W12" s="121">
        <f>+SUM(E12,N12)</f>
        <v>80097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2009</v>
      </c>
      <c r="AB12" s="121">
        <f>+SUM(J12,S12)</f>
        <v>0</v>
      </c>
      <c r="AC12" s="121">
        <f>+SUM(K12,T12)</f>
        <v>78088</v>
      </c>
      <c r="AD12" s="121">
        <f>+SUM(L12,U12)</f>
        <v>663983</v>
      </c>
      <c r="AE12" s="209" t="s">
        <v>326</v>
      </c>
      <c r="AF12" s="208"/>
    </row>
    <row r="13" spans="1:32" s="136" customFormat="1" ht="13.5" customHeight="1" x14ac:dyDescent="0.15">
      <c r="A13" s="119" t="s">
        <v>10</v>
      </c>
      <c r="B13" s="120" t="s">
        <v>345</v>
      </c>
      <c r="C13" s="119" t="s">
        <v>346</v>
      </c>
      <c r="D13" s="121">
        <f>SUM(E13,+L13)</f>
        <v>471645</v>
      </c>
      <c r="E13" s="121">
        <f>+SUM(F13:I13,K13)</f>
        <v>10354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10354</v>
      </c>
      <c r="L13" s="121">
        <v>461291</v>
      </c>
      <c r="M13" s="121">
        <f>SUM(N13,+U13)</f>
        <v>47479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47479</v>
      </c>
      <c r="V13" s="121">
        <f>+SUM(D13,M13)</f>
        <v>519124</v>
      </c>
      <c r="W13" s="121">
        <f>+SUM(E13,N13)</f>
        <v>10354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10354</v>
      </c>
      <c r="AD13" s="121">
        <f>+SUM(L13,U13)</f>
        <v>508770</v>
      </c>
      <c r="AE13" s="209" t="s">
        <v>326</v>
      </c>
      <c r="AF13" s="208"/>
    </row>
    <row r="14" spans="1:32" s="136" customFormat="1" ht="13.5" customHeight="1" x14ac:dyDescent="0.15">
      <c r="A14" s="119" t="s">
        <v>10</v>
      </c>
      <c r="B14" s="120" t="s">
        <v>349</v>
      </c>
      <c r="C14" s="119" t="s">
        <v>350</v>
      </c>
      <c r="D14" s="121">
        <f>SUM(E14,+L14)</f>
        <v>1056022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1056022</v>
      </c>
      <c r="M14" s="121">
        <f>SUM(N14,+U14)</f>
        <v>61313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61313</v>
      </c>
      <c r="V14" s="121">
        <f>+SUM(D14,M14)</f>
        <v>1117335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1117335</v>
      </c>
      <c r="AE14" s="209" t="s">
        <v>326</v>
      </c>
      <c r="AF14" s="208"/>
    </row>
    <row r="15" spans="1:32" s="136" customFormat="1" ht="13.5" customHeight="1" x14ac:dyDescent="0.15">
      <c r="A15" s="119" t="s">
        <v>10</v>
      </c>
      <c r="B15" s="120" t="s">
        <v>355</v>
      </c>
      <c r="C15" s="119" t="s">
        <v>356</v>
      </c>
      <c r="D15" s="121">
        <f>SUM(E15,+L15)</f>
        <v>533560</v>
      </c>
      <c r="E15" s="121">
        <f>+SUM(F15:I15,K15)</f>
        <v>30977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30977</v>
      </c>
      <c r="L15" s="121">
        <v>502583</v>
      </c>
      <c r="M15" s="121">
        <f>SUM(N15,+U15)</f>
        <v>74911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74911</v>
      </c>
      <c r="V15" s="121">
        <f>+SUM(D15,M15)</f>
        <v>608471</v>
      </c>
      <c r="W15" s="121">
        <f>+SUM(E15,N15)</f>
        <v>30977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30977</v>
      </c>
      <c r="AD15" s="121">
        <f>+SUM(L15,U15)</f>
        <v>577494</v>
      </c>
      <c r="AE15" s="209" t="s">
        <v>326</v>
      </c>
      <c r="AF15" s="208"/>
    </row>
    <row r="16" spans="1:32" s="136" customFormat="1" ht="13.5" customHeight="1" x14ac:dyDescent="0.15">
      <c r="A16" s="119" t="s">
        <v>10</v>
      </c>
      <c r="B16" s="120" t="s">
        <v>359</v>
      </c>
      <c r="C16" s="119" t="s">
        <v>360</v>
      </c>
      <c r="D16" s="121">
        <f>SUM(E16,+L16)</f>
        <v>446799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446799</v>
      </c>
      <c r="M16" s="121">
        <f>SUM(N16,+U16)</f>
        <v>142737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142737</v>
      </c>
      <c r="V16" s="121">
        <f>+SUM(D16,M16)</f>
        <v>589536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589536</v>
      </c>
      <c r="AE16" s="209" t="s">
        <v>326</v>
      </c>
      <c r="AF16" s="208"/>
    </row>
    <row r="17" spans="1:32" s="136" customFormat="1" ht="13.5" customHeight="1" x14ac:dyDescent="0.15">
      <c r="A17" s="119" t="s">
        <v>10</v>
      </c>
      <c r="B17" s="120" t="s">
        <v>365</v>
      </c>
      <c r="C17" s="119" t="s">
        <v>366</v>
      </c>
      <c r="D17" s="121">
        <f>SUM(E17,+L17)</f>
        <v>718797</v>
      </c>
      <c r="E17" s="121">
        <f>+SUM(F17:I17,K17)</f>
        <v>176737</v>
      </c>
      <c r="F17" s="121">
        <v>1294</v>
      </c>
      <c r="G17" s="121">
        <v>0</v>
      </c>
      <c r="H17" s="121">
        <v>0</v>
      </c>
      <c r="I17" s="121">
        <v>175443</v>
      </c>
      <c r="J17" s="121"/>
      <c r="K17" s="121">
        <v>0</v>
      </c>
      <c r="L17" s="121">
        <v>542060</v>
      </c>
      <c r="M17" s="121">
        <f>SUM(N17,+U17)</f>
        <v>176356</v>
      </c>
      <c r="N17" s="121">
        <f>+SUM(O17:R17,T17)</f>
        <v>14306</v>
      </c>
      <c r="O17" s="121">
        <v>0</v>
      </c>
      <c r="P17" s="121">
        <v>0</v>
      </c>
      <c r="Q17" s="121">
        <v>0</v>
      </c>
      <c r="R17" s="121">
        <v>14246</v>
      </c>
      <c r="S17" s="121"/>
      <c r="T17" s="121">
        <v>60</v>
      </c>
      <c r="U17" s="121">
        <v>162050</v>
      </c>
      <c r="V17" s="121">
        <f>+SUM(D17,M17)</f>
        <v>895153</v>
      </c>
      <c r="W17" s="121">
        <f>+SUM(E17,N17)</f>
        <v>191043</v>
      </c>
      <c r="X17" s="121">
        <f>+SUM(F17,O17)</f>
        <v>1294</v>
      </c>
      <c r="Y17" s="121">
        <f>+SUM(G17,P17)</f>
        <v>0</v>
      </c>
      <c r="Z17" s="121">
        <f>+SUM(H17,Q17)</f>
        <v>0</v>
      </c>
      <c r="AA17" s="121">
        <f>+SUM(I17,R17)</f>
        <v>189689</v>
      </c>
      <c r="AB17" s="121">
        <f>+SUM(J17,S17)</f>
        <v>0</v>
      </c>
      <c r="AC17" s="121">
        <f>+SUM(K17,T17)</f>
        <v>60</v>
      </c>
      <c r="AD17" s="121">
        <f>+SUM(L17,U17)</f>
        <v>704110</v>
      </c>
      <c r="AE17" s="209" t="s">
        <v>326</v>
      </c>
      <c r="AF17" s="208"/>
    </row>
    <row r="18" spans="1:32" s="136" customFormat="1" ht="13.5" customHeight="1" x14ac:dyDescent="0.15">
      <c r="A18" s="119" t="s">
        <v>10</v>
      </c>
      <c r="B18" s="120" t="s">
        <v>367</v>
      </c>
      <c r="C18" s="119" t="s">
        <v>368</v>
      </c>
      <c r="D18" s="121">
        <f>SUM(E18,+L18)</f>
        <v>438421</v>
      </c>
      <c r="E18" s="121">
        <f>+SUM(F18:I18,K18)</f>
        <v>111641</v>
      </c>
      <c r="F18" s="121">
        <v>0</v>
      </c>
      <c r="G18" s="121">
        <v>0</v>
      </c>
      <c r="H18" s="121">
        <v>0</v>
      </c>
      <c r="I18" s="121">
        <v>89283</v>
      </c>
      <c r="J18" s="121"/>
      <c r="K18" s="121">
        <v>22358</v>
      </c>
      <c r="L18" s="121">
        <v>326780</v>
      </c>
      <c r="M18" s="121">
        <f>SUM(N18,+U18)</f>
        <v>42378</v>
      </c>
      <c r="N18" s="121">
        <f>+SUM(O18:R18,T18)</f>
        <v>742</v>
      </c>
      <c r="O18" s="121">
        <v>0</v>
      </c>
      <c r="P18" s="121">
        <v>0</v>
      </c>
      <c r="Q18" s="121">
        <v>0</v>
      </c>
      <c r="R18" s="121">
        <v>742</v>
      </c>
      <c r="S18" s="121"/>
      <c r="T18" s="121">
        <v>0</v>
      </c>
      <c r="U18" s="121">
        <v>41636</v>
      </c>
      <c r="V18" s="121">
        <f>+SUM(D18,M18)</f>
        <v>480799</v>
      </c>
      <c r="W18" s="121">
        <f>+SUM(E18,N18)</f>
        <v>112383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90025</v>
      </c>
      <c r="AB18" s="121">
        <f>+SUM(J18,S18)</f>
        <v>0</v>
      </c>
      <c r="AC18" s="121">
        <f>+SUM(K18,T18)</f>
        <v>22358</v>
      </c>
      <c r="AD18" s="121">
        <f>+SUM(L18,U18)</f>
        <v>368416</v>
      </c>
      <c r="AE18" s="209" t="s">
        <v>326</v>
      </c>
      <c r="AF18" s="208"/>
    </row>
    <row r="19" spans="1:32" s="136" customFormat="1" ht="13.5" customHeight="1" x14ac:dyDescent="0.15">
      <c r="A19" s="119" t="s">
        <v>10</v>
      </c>
      <c r="B19" s="120" t="s">
        <v>369</v>
      </c>
      <c r="C19" s="119" t="s">
        <v>370</v>
      </c>
      <c r="D19" s="121">
        <f>SUM(E19,+L19)</f>
        <v>470566</v>
      </c>
      <c r="E19" s="121">
        <f>+SUM(F19:I19,K19)</f>
        <v>176227</v>
      </c>
      <c r="F19" s="121">
        <v>0</v>
      </c>
      <c r="G19" s="121">
        <v>0</v>
      </c>
      <c r="H19" s="121">
        <v>0</v>
      </c>
      <c r="I19" s="121">
        <v>135234</v>
      </c>
      <c r="J19" s="121"/>
      <c r="K19" s="121">
        <v>40993</v>
      </c>
      <c r="L19" s="121">
        <v>294339</v>
      </c>
      <c r="M19" s="121">
        <f>SUM(N19,+U19)</f>
        <v>177573</v>
      </c>
      <c r="N19" s="121">
        <f>+SUM(O19:R19,T19)</f>
        <v>5345</v>
      </c>
      <c r="O19" s="121">
        <v>0</v>
      </c>
      <c r="P19" s="121">
        <v>0</v>
      </c>
      <c r="Q19" s="121">
        <v>0</v>
      </c>
      <c r="R19" s="121">
        <v>5147</v>
      </c>
      <c r="S19" s="121"/>
      <c r="T19" s="121">
        <v>198</v>
      </c>
      <c r="U19" s="121">
        <v>172228</v>
      </c>
      <c r="V19" s="121">
        <f>+SUM(D19,M19)</f>
        <v>648139</v>
      </c>
      <c r="W19" s="121">
        <f>+SUM(E19,N19)</f>
        <v>181572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140381</v>
      </c>
      <c r="AB19" s="121">
        <f>+SUM(J19,S19)</f>
        <v>0</v>
      </c>
      <c r="AC19" s="121">
        <f>+SUM(K19,T19)</f>
        <v>41191</v>
      </c>
      <c r="AD19" s="121">
        <f>+SUM(L19,U19)</f>
        <v>466567</v>
      </c>
      <c r="AE19" s="209" t="s">
        <v>326</v>
      </c>
      <c r="AF19" s="208"/>
    </row>
    <row r="20" spans="1:32" s="136" customFormat="1" ht="13.5" customHeight="1" x14ac:dyDescent="0.15">
      <c r="A20" s="119" t="s">
        <v>10</v>
      </c>
      <c r="B20" s="120" t="s">
        <v>371</v>
      </c>
      <c r="C20" s="119" t="s">
        <v>372</v>
      </c>
      <c r="D20" s="121">
        <f>SUM(E20,+L20)</f>
        <v>1032157</v>
      </c>
      <c r="E20" s="121">
        <f>+SUM(F20:I20,K20)</f>
        <v>359209</v>
      </c>
      <c r="F20" s="121">
        <v>97951</v>
      </c>
      <c r="G20" s="121">
        <v>0</v>
      </c>
      <c r="H20" s="121">
        <v>0</v>
      </c>
      <c r="I20" s="121">
        <v>231392</v>
      </c>
      <c r="J20" s="121"/>
      <c r="K20" s="121">
        <v>29866</v>
      </c>
      <c r="L20" s="121">
        <v>672948</v>
      </c>
      <c r="M20" s="121">
        <f>SUM(N20,+U20)</f>
        <v>177752</v>
      </c>
      <c r="N20" s="121">
        <f>+SUM(O20:R20,T20)</f>
        <v>3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3</v>
      </c>
      <c r="U20" s="121">
        <v>177749</v>
      </c>
      <c r="V20" s="121">
        <f>+SUM(D20,M20)</f>
        <v>1209909</v>
      </c>
      <c r="W20" s="121">
        <f>+SUM(E20,N20)</f>
        <v>359212</v>
      </c>
      <c r="X20" s="121">
        <f>+SUM(F20,O20)</f>
        <v>97951</v>
      </c>
      <c r="Y20" s="121">
        <f>+SUM(G20,P20)</f>
        <v>0</v>
      </c>
      <c r="Z20" s="121">
        <f>+SUM(H20,Q20)</f>
        <v>0</v>
      </c>
      <c r="AA20" s="121">
        <f>+SUM(I20,R20)</f>
        <v>231392</v>
      </c>
      <c r="AB20" s="121">
        <f>+SUM(J20,S20)</f>
        <v>0</v>
      </c>
      <c r="AC20" s="121">
        <f>+SUM(K20,T20)</f>
        <v>29869</v>
      </c>
      <c r="AD20" s="121">
        <f>+SUM(L20,U20)</f>
        <v>850697</v>
      </c>
      <c r="AE20" s="209" t="s">
        <v>326</v>
      </c>
      <c r="AF20" s="208"/>
    </row>
    <row r="21" spans="1:32" s="136" customFormat="1" ht="13.5" customHeight="1" x14ac:dyDescent="0.15">
      <c r="A21" s="119" t="s">
        <v>10</v>
      </c>
      <c r="B21" s="120" t="s">
        <v>376</v>
      </c>
      <c r="C21" s="119" t="s">
        <v>377</v>
      </c>
      <c r="D21" s="121">
        <f>SUM(E21,+L21)</f>
        <v>1125699</v>
      </c>
      <c r="E21" s="121">
        <f>+SUM(F21:I21,K21)</f>
        <v>9069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9069</v>
      </c>
      <c r="L21" s="121">
        <v>1116630</v>
      </c>
      <c r="M21" s="121">
        <f>SUM(N21,+U21)</f>
        <v>139614</v>
      </c>
      <c r="N21" s="121">
        <f>+SUM(O21:R21,T21)</f>
        <v>20212</v>
      </c>
      <c r="O21" s="121">
        <v>0</v>
      </c>
      <c r="P21" s="121">
        <v>0</v>
      </c>
      <c r="Q21" s="121">
        <v>0</v>
      </c>
      <c r="R21" s="121">
        <v>20212</v>
      </c>
      <c r="S21" s="121"/>
      <c r="T21" s="121">
        <v>0</v>
      </c>
      <c r="U21" s="121">
        <v>119402</v>
      </c>
      <c r="V21" s="121">
        <f>+SUM(D21,M21)</f>
        <v>1265313</v>
      </c>
      <c r="W21" s="121">
        <f>+SUM(E21,N21)</f>
        <v>29281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20212</v>
      </c>
      <c r="AB21" s="121">
        <f>+SUM(J21,S21)</f>
        <v>0</v>
      </c>
      <c r="AC21" s="121">
        <f>+SUM(K21,T21)</f>
        <v>9069</v>
      </c>
      <c r="AD21" s="121">
        <f>+SUM(L21,U21)</f>
        <v>1236032</v>
      </c>
      <c r="AE21" s="209" t="s">
        <v>326</v>
      </c>
      <c r="AF21" s="208"/>
    </row>
    <row r="22" spans="1:32" s="136" customFormat="1" ht="13.5" customHeight="1" x14ac:dyDescent="0.15">
      <c r="A22" s="119" t="s">
        <v>10</v>
      </c>
      <c r="B22" s="120" t="s">
        <v>379</v>
      </c>
      <c r="C22" s="119" t="s">
        <v>380</v>
      </c>
      <c r="D22" s="121">
        <f>SUM(E22,+L22)</f>
        <v>1230268</v>
      </c>
      <c r="E22" s="121">
        <f>+SUM(F22:I22,K22)</f>
        <v>270391</v>
      </c>
      <c r="F22" s="121">
        <v>0</v>
      </c>
      <c r="G22" s="121">
        <v>0</v>
      </c>
      <c r="H22" s="121">
        <v>0</v>
      </c>
      <c r="I22" s="121">
        <v>139425</v>
      </c>
      <c r="J22" s="121"/>
      <c r="K22" s="121">
        <v>130966</v>
      </c>
      <c r="L22" s="121">
        <v>959877</v>
      </c>
      <c r="M22" s="121">
        <f>SUM(N22,+U22)</f>
        <v>53780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53780</v>
      </c>
      <c r="V22" s="121">
        <f>+SUM(D22,M22)</f>
        <v>1284048</v>
      </c>
      <c r="W22" s="121">
        <f>+SUM(E22,N22)</f>
        <v>270391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139425</v>
      </c>
      <c r="AB22" s="121">
        <f>+SUM(J22,S22)</f>
        <v>0</v>
      </c>
      <c r="AC22" s="121">
        <f>+SUM(K22,T22)</f>
        <v>130966</v>
      </c>
      <c r="AD22" s="121">
        <f>+SUM(L22,U22)</f>
        <v>1013657</v>
      </c>
      <c r="AE22" s="209" t="s">
        <v>326</v>
      </c>
      <c r="AF22" s="208"/>
    </row>
    <row r="23" spans="1:32" s="136" customFormat="1" ht="13.5" customHeight="1" x14ac:dyDescent="0.15">
      <c r="A23" s="119" t="s">
        <v>10</v>
      </c>
      <c r="B23" s="120" t="s">
        <v>381</v>
      </c>
      <c r="C23" s="119" t="s">
        <v>382</v>
      </c>
      <c r="D23" s="121">
        <f>SUM(E23,+L23)</f>
        <v>2291661</v>
      </c>
      <c r="E23" s="121">
        <f>+SUM(F23:I23,K23)</f>
        <v>796253</v>
      </c>
      <c r="F23" s="121">
        <v>0</v>
      </c>
      <c r="G23" s="121">
        <v>0</v>
      </c>
      <c r="H23" s="121">
        <v>0</v>
      </c>
      <c r="I23" s="121">
        <v>499196</v>
      </c>
      <c r="J23" s="121"/>
      <c r="K23" s="121">
        <v>297057</v>
      </c>
      <c r="L23" s="121">
        <v>1495408</v>
      </c>
      <c r="M23" s="121">
        <f>SUM(N23,+U23)</f>
        <v>96490</v>
      </c>
      <c r="N23" s="121">
        <f>+SUM(O23:R23,T23)</f>
        <v>5931</v>
      </c>
      <c r="O23" s="121">
        <v>0</v>
      </c>
      <c r="P23" s="121">
        <v>0</v>
      </c>
      <c r="Q23" s="121">
        <v>0</v>
      </c>
      <c r="R23" s="121">
        <v>5798</v>
      </c>
      <c r="S23" s="121"/>
      <c r="T23" s="121">
        <v>133</v>
      </c>
      <c r="U23" s="121">
        <v>90559</v>
      </c>
      <c r="V23" s="121">
        <f>+SUM(D23,M23)</f>
        <v>2388151</v>
      </c>
      <c r="W23" s="121">
        <f>+SUM(E23,N23)</f>
        <v>802184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504994</v>
      </c>
      <c r="AB23" s="121">
        <f>+SUM(J23,S23)</f>
        <v>0</v>
      </c>
      <c r="AC23" s="121">
        <f>+SUM(K23,T23)</f>
        <v>297190</v>
      </c>
      <c r="AD23" s="121">
        <f>+SUM(L23,U23)</f>
        <v>1585967</v>
      </c>
      <c r="AE23" s="209" t="s">
        <v>326</v>
      </c>
      <c r="AF23" s="208"/>
    </row>
    <row r="24" spans="1:32" s="136" customFormat="1" ht="13.5" customHeight="1" x14ac:dyDescent="0.15">
      <c r="A24" s="119" t="s">
        <v>10</v>
      </c>
      <c r="B24" s="120" t="s">
        <v>383</v>
      </c>
      <c r="C24" s="119" t="s">
        <v>384</v>
      </c>
      <c r="D24" s="121">
        <f>SUM(E24,+L24)</f>
        <v>1230166</v>
      </c>
      <c r="E24" s="121">
        <f>+SUM(F24:I24,K24)</f>
        <v>302986</v>
      </c>
      <c r="F24" s="121">
        <v>411</v>
      </c>
      <c r="G24" s="121">
        <v>0</v>
      </c>
      <c r="H24" s="121">
        <v>74200</v>
      </c>
      <c r="I24" s="121">
        <v>184057</v>
      </c>
      <c r="J24" s="121"/>
      <c r="K24" s="121">
        <v>44318</v>
      </c>
      <c r="L24" s="121">
        <v>927180</v>
      </c>
      <c r="M24" s="121">
        <f>SUM(N24,+U24)</f>
        <v>419116</v>
      </c>
      <c r="N24" s="121">
        <f>+SUM(O24:R24,T24)</f>
        <v>92278</v>
      </c>
      <c r="O24" s="121">
        <v>0</v>
      </c>
      <c r="P24" s="121">
        <v>0</v>
      </c>
      <c r="Q24" s="121">
        <v>0</v>
      </c>
      <c r="R24" s="121">
        <v>90774</v>
      </c>
      <c r="S24" s="121"/>
      <c r="T24" s="121">
        <v>1504</v>
      </c>
      <c r="U24" s="121">
        <v>326838</v>
      </c>
      <c r="V24" s="121">
        <f>+SUM(D24,M24)</f>
        <v>1649282</v>
      </c>
      <c r="W24" s="121">
        <f>+SUM(E24,N24)</f>
        <v>395264</v>
      </c>
      <c r="X24" s="121">
        <f>+SUM(F24,O24)</f>
        <v>411</v>
      </c>
      <c r="Y24" s="121">
        <f>+SUM(G24,P24)</f>
        <v>0</v>
      </c>
      <c r="Z24" s="121">
        <f>+SUM(H24,Q24)</f>
        <v>74200</v>
      </c>
      <c r="AA24" s="121">
        <f>+SUM(I24,R24)</f>
        <v>274831</v>
      </c>
      <c r="AB24" s="121">
        <f>+SUM(J24,S24)</f>
        <v>0</v>
      </c>
      <c r="AC24" s="121">
        <f>+SUM(K24,T24)</f>
        <v>45822</v>
      </c>
      <c r="AD24" s="121">
        <f>+SUM(L24,U24)</f>
        <v>1254018</v>
      </c>
      <c r="AE24" s="209" t="s">
        <v>326</v>
      </c>
      <c r="AF24" s="208"/>
    </row>
    <row r="25" spans="1:32" s="136" customFormat="1" ht="13.5" customHeight="1" x14ac:dyDescent="0.15">
      <c r="A25" s="119" t="s">
        <v>10</v>
      </c>
      <c r="B25" s="120" t="s">
        <v>387</v>
      </c>
      <c r="C25" s="119" t="s">
        <v>388</v>
      </c>
      <c r="D25" s="121">
        <f>SUM(E25,+L25)</f>
        <v>2084672</v>
      </c>
      <c r="E25" s="121">
        <f>+SUM(F25:I25,K25)</f>
        <v>153074</v>
      </c>
      <c r="F25" s="121">
        <v>0</v>
      </c>
      <c r="G25" s="121">
        <v>1618</v>
      </c>
      <c r="H25" s="121">
        <v>23700</v>
      </c>
      <c r="I25" s="121">
        <v>23508</v>
      </c>
      <c r="J25" s="121"/>
      <c r="K25" s="121">
        <v>104248</v>
      </c>
      <c r="L25" s="121">
        <v>1931598</v>
      </c>
      <c r="M25" s="121">
        <f>SUM(N25,+U25)</f>
        <v>101732</v>
      </c>
      <c r="N25" s="121">
        <f>+SUM(O25:R25,T25)</f>
        <v>18976</v>
      </c>
      <c r="O25" s="121">
        <v>0</v>
      </c>
      <c r="P25" s="121">
        <v>0</v>
      </c>
      <c r="Q25" s="121">
        <v>0</v>
      </c>
      <c r="R25" s="121">
        <v>7624</v>
      </c>
      <c r="S25" s="121"/>
      <c r="T25" s="121">
        <v>11352</v>
      </c>
      <c r="U25" s="121">
        <v>82756</v>
      </c>
      <c r="V25" s="121">
        <f>+SUM(D25,M25)</f>
        <v>2186404</v>
      </c>
      <c r="W25" s="121">
        <f>+SUM(E25,N25)</f>
        <v>172050</v>
      </c>
      <c r="X25" s="121">
        <f>+SUM(F25,O25)</f>
        <v>0</v>
      </c>
      <c r="Y25" s="121">
        <f>+SUM(G25,P25)</f>
        <v>1618</v>
      </c>
      <c r="Z25" s="121">
        <f>+SUM(H25,Q25)</f>
        <v>23700</v>
      </c>
      <c r="AA25" s="121">
        <f>+SUM(I25,R25)</f>
        <v>31132</v>
      </c>
      <c r="AB25" s="121">
        <f>+SUM(J25,S25)</f>
        <v>0</v>
      </c>
      <c r="AC25" s="121">
        <f>+SUM(K25,T25)</f>
        <v>115600</v>
      </c>
      <c r="AD25" s="121">
        <f>+SUM(L25,U25)</f>
        <v>2014354</v>
      </c>
      <c r="AE25" s="209" t="s">
        <v>326</v>
      </c>
      <c r="AF25" s="208"/>
    </row>
    <row r="26" spans="1:32" s="136" customFormat="1" ht="13.5" customHeight="1" x14ac:dyDescent="0.15">
      <c r="A26" s="119" t="s">
        <v>10</v>
      </c>
      <c r="B26" s="120" t="s">
        <v>391</v>
      </c>
      <c r="C26" s="119" t="s">
        <v>392</v>
      </c>
      <c r="D26" s="121">
        <f>SUM(E26,+L26)</f>
        <v>851894</v>
      </c>
      <c r="E26" s="121">
        <f>+SUM(F26:I26,K26)</f>
        <v>52508</v>
      </c>
      <c r="F26" s="121">
        <v>0</v>
      </c>
      <c r="G26" s="121">
        <v>0</v>
      </c>
      <c r="H26" s="121">
        <v>0</v>
      </c>
      <c r="I26" s="121">
        <v>49598</v>
      </c>
      <c r="J26" s="121"/>
      <c r="K26" s="121">
        <v>2910</v>
      </c>
      <c r="L26" s="121">
        <v>799386</v>
      </c>
      <c r="M26" s="121">
        <f>SUM(N26,+U26)</f>
        <v>94658</v>
      </c>
      <c r="N26" s="121">
        <f>+SUM(O26:R26,T26)</f>
        <v>2889</v>
      </c>
      <c r="O26" s="121">
        <v>0</v>
      </c>
      <c r="P26" s="121">
        <v>0</v>
      </c>
      <c r="Q26" s="121">
        <v>0</v>
      </c>
      <c r="R26" s="121">
        <v>2889</v>
      </c>
      <c r="S26" s="121"/>
      <c r="T26" s="121">
        <v>0</v>
      </c>
      <c r="U26" s="121">
        <v>91769</v>
      </c>
      <c r="V26" s="121">
        <f>+SUM(D26,M26)</f>
        <v>946552</v>
      </c>
      <c r="W26" s="121">
        <f>+SUM(E26,N26)</f>
        <v>55397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52487</v>
      </c>
      <c r="AB26" s="121">
        <f>+SUM(J26,S26)</f>
        <v>0</v>
      </c>
      <c r="AC26" s="121">
        <f>+SUM(K26,T26)</f>
        <v>2910</v>
      </c>
      <c r="AD26" s="121">
        <f>+SUM(L26,U26)</f>
        <v>891155</v>
      </c>
      <c r="AE26" s="209" t="s">
        <v>326</v>
      </c>
      <c r="AF26" s="208"/>
    </row>
    <row r="27" spans="1:32" s="136" customFormat="1" ht="13.5" customHeight="1" x14ac:dyDescent="0.15">
      <c r="A27" s="119" t="s">
        <v>10</v>
      </c>
      <c r="B27" s="120" t="s">
        <v>393</v>
      </c>
      <c r="C27" s="119" t="s">
        <v>394</v>
      </c>
      <c r="D27" s="121">
        <f>SUM(E27,+L27)</f>
        <v>724674</v>
      </c>
      <c r="E27" s="121">
        <f>+SUM(F27:I27,K27)</f>
        <v>10272</v>
      </c>
      <c r="F27" s="121">
        <v>0</v>
      </c>
      <c r="G27" s="121">
        <v>0</v>
      </c>
      <c r="H27" s="121">
        <v>0</v>
      </c>
      <c r="I27" s="121">
        <v>8575</v>
      </c>
      <c r="J27" s="121"/>
      <c r="K27" s="121">
        <v>1697</v>
      </c>
      <c r="L27" s="121">
        <v>714402</v>
      </c>
      <c r="M27" s="121">
        <f>SUM(N27,+U27)</f>
        <v>25658</v>
      </c>
      <c r="N27" s="121">
        <f>+SUM(O27:R27,T27)</f>
        <v>6501</v>
      </c>
      <c r="O27" s="121">
        <v>0</v>
      </c>
      <c r="P27" s="121">
        <v>0</v>
      </c>
      <c r="Q27" s="121">
        <v>0</v>
      </c>
      <c r="R27" s="121">
        <v>5809</v>
      </c>
      <c r="S27" s="121"/>
      <c r="T27" s="121">
        <v>692</v>
      </c>
      <c r="U27" s="121">
        <v>19157</v>
      </c>
      <c r="V27" s="121">
        <f>+SUM(D27,M27)</f>
        <v>750332</v>
      </c>
      <c r="W27" s="121">
        <f>+SUM(E27,N27)</f>
        <v>16773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14384</v>
      </c>
      <c r="AB27" s="121">
        <f>+SUM(J27,S27)</f>
        <v>0</v>
      </c>
      <c r="AC27" s="121">
        <f>+SUM(K27,T27)</f>
        <v>2389</v>
      </c>
      <c r="AD27" s="121">
        <f>+SUM(L27,U27)</f>
        <v>733559</v>
      </c>
      <c r="AE27" s="209" t="s">
        <v>326</v>
      </c>
      <c r="AF27" s="208"/>
    </row>
    <row r="28" spans="1:32" s="136" customFormat="1" ht="13.5" customHeight="1" x14ac:dyDescent="0.15">
      <c r="A28" s="119" t="s">
        <v>10</v>
      </c>
      <c r="B28" s="120" t="s">
        <v>396</v>
      </c>
      <c r="C28" s="119" t="s">
        <v>397</v>
      </c>
      <c r="D28" s="121">
        <f>SUM(E28,+L28)</f>
        <v>350148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350148</v>
      </c>
      <c r="M28" s="121">
        <f>SUM(N28,+U28)</f>
        <v>107693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107693</v>
      </c>
      <c r="V28" s="121">
        <f>+SUM(D28,M28)</f>
        <v>457841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457841</v>
      </c>
      <c r="AE28" s="209" t="s">
        <v>326</v>
      </c>
      <c r="AF28" s="208"/>
    </row>
    <row r="29" spans="1:32" s="136" customFormat="1" ht="13.5" customHeight="1" x14ac:dyDescent="0.15">
      <c r="A29" s="119" t="s">
        <v>10</v>
      </c>
      <c r="B29" s="120" t="s">
        <v>400</v>
      </c>
      <c r="C29" s="119" t="s">
        <v>401</v>
      </c>
      <c r="D29" s="121">
        <f>SUM(E29,+L29)</f>
        <v>525465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525465</v>
      </c>
      <c r="M29" s="121">
        <f>SUM(N29,+U29)</f>
        <v>97236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97236</v>
      </c>
      <c r="V29" s="121">
        <f>+SUM(D29,M29)</f>
        <v>622701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622701</v>
      </c>
      <c r="AE29" s="209" t="s">
        <v>326</v>
      </c>
      <c r="AF29" s="208"/>
    </row>
    <row r="30" spans="1:32" s="136" customFormat="1" ht="13.5" customHeight="1" x14ac:dyDescent="0.15">
      <c r="A30" s="119" t="s">
        <v>10</v>
      </c>
      <c r="B30" s="120" t="s">
        <v>402</v>
      </c>
      <c r="C30" s="119" t="s">
        <v>403</v>
      </c>
      <c r="D30" s="121">
        <f>SUM(E30,+L30)</f>
        <v>911088</v>
      </c>
      <c r="E30" s="121">
        <f>+SUM(F30:I30,K30)</f>
        <v>1985</v>
      </c>
      <c r="F30" s="121">
        <v>0</v>
      </c>
      <c r="G30" s="121">
        <v>0</v>
      </c>
      <c r="H30" s="121">
        <v>0</v>
      </c>
      <c r="I30" s="121">
        <v>1943</v>
      </c>
      <c r="J30" s="121"/>
      <c r="K30" s="121">
        <v>42</v>
      </c>
      <c r="L30" s="121">
        <v>909103</v>
      </c>
      <c r="M30" s="121">
        <f>SUM(N30,+U30)</f>
        <v>127898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127898</v>
      </c>
      <c r="V30" s="121">
        <f>+SUM(D30,M30)</f>
        <v>1038986</v>
      </c>
      <c r="W30" s="121">
        <f>+SUM(E30,N30)</f>
        <v>1985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1943</v>
      </c>
      <c r="AB30" s="121">
        <f>+SUM(J30,S30)</f>
        <v>0</v>
      </c>
      <c r="AC30" s="121">
        <f>+SUM(K30,T30)</f>
        <v>42</v>
      </c>
      <c r="AD30" s="121">
        <f>+SUM(L30,U30)</f>
        <v>1037001</v>
      </c>
      <c r="AE30" s="209" t="s">
        <v>326</v>
      </c>
      <c r="AF30" s="208"/>
    </row>
    <row r="31" spans="1:32" s="136" customFormat="1" ht="13.5" customHeight="1" x14ac:dyDescent="0.15">
      <c r="A31" s="119" t="s">
        <v>10</v>
      </c>
      <c r="B31" s="120" t="s">
        <v>405</v>
      </c>
      <c r="C31" s="119" t="s">
        <v>406</v>
      </c>
      <c r="D31" s="121">
        <f>SUM(E31,+L31)</f>
        <v>472258</v>
      </c>
      <c r="E31" s="121">
        <f>+SUM(F31:I31,K31)</f>
        <v>7285</v>
      </c>
      <c r="F31" s="121">
        <v>0</v>
      </c>
      <c r="G31" s="121">
        <v>0</v>
      </c>
      <c r="H31" s="121">
        <v>0</v>
      </c>
      <c r="I31" s="121">
        <v>956</v>
      </c>
      <c r="J31" s="121"/>
      <c r="K31" s="121">
        <v>6329</v>
      </c>
      <c r="L31" s="121">
        <v>464973</v>
      </c>
      <c r="M31" s="121">
        <f>SUM(N31,+U31)</f>
        <v>135178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135178</v>
      </c>
      <c r="V31" s="121">
        <f>+SUM(D31,M31)</f>
        <v>607436</v>
      </c>
      <c r="W31" s="121">
        <f>+SUM(E31,N31)</f>
        <v>7285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956</v>
      </c>
      <c r="AB31" s="121">
        <f>+SUM(J31,S31)</f>
        <v>0</v>
      </c>
      <c r="AC31" s="121">
        <f>+SUM(K31,T31)</f>
        <v>6329</v>
      </c>
      <c r="AD31" s="121">
        <f>+SUM(L31,U31)</f>
        <v>600151</v>
      </c>
      <c r="AE31" s="209" t="s">
        <v>326</v>
      </c>
      <c r="AF31" s="208"/>
    </row>
    <row r="32" spans="1:32" s="136" customFormat="1" ht="13.5" customHeight="1" x14ac:dyDescent="0.15">
      <c r="A32" s="119" t="s">
        <v>10</v>
      </c>
      <c r="B32" s="120" t="s">
        <v>407</v>
      </c>
      <c r="C32" s="119" t="s">
        <v>408</v>
      </c>
      <c r="D32" s="121">
        <f>SUM(E32,+L32)</f>
        <v>1589759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1589759</v>
      </c>
      <c r="M32" s="121">
        <f>SUM(N32,+U32)</f>
        <v>57177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57177</v>
      </c>
      <c r="V32" s="121">
        <f>+SUM(D32,M32)</f>
        <v>1646936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1646936</v>
      </c>
      <c r="AE32" s="209" t="s">
        <v>326</v>
      </c>
      <c r="AF32" s="208"/>
    </row>
    <row r="33" spans="1:32" s="136" customFormat="1" ht="13.5" customHeight="1" x14ac:dyDescent="0.15">
      <c r="A33" s="119" t="s">
        <v>10</v>
      </c>
      <c r="B33" s="120" t="s">
        <v>411</v>
      </c>
      <c r="C33" s="119" t="s">
        <v>412</v>
      </c>
      <c r="D33" s="121">
        <f>SUM(E33,+L33)</f>
        <v>269310</v>
      </c>
      <c r="E33" s="121">
        <f>+SUM(F33:I33,K33)</f>
        <v>2300</v>
      </c>
      <c r="F33" s="121">
        <v>0</v>
      </c>
      <c r="G33" s="121">
        <v>0</v>
      </c>
      <c r="H33" s="121">
        <v>2300</v>
      </c>
      <c r="I33" s="121">
        <v>0</v>
      </c>
      <c r="J33" s="121"/>
      <c r="K33" s="121">
        <v>0</v>
      </c>
      <c r="L33" s="121">
        <v>267010</v>
      </c>
      <c r="M33" s="121">
        <f>SUM(N33,+U33)</f>
        <v>80504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80504</v>
      </c>
      <c r="V33" s="121">
        <f>+SUM(D33,M33)</f>
        <v>349814</v>
      </c>
      <c r="W33" s="121">
        <f>+SUM(E33,N33)</f>
        <v>2300</v>
      </c>
      <c r="X33" s="121">
        <f>+SUM(F33,O33)</f>
        <v>0</v>
      </c>
      <c r="Y33" s="121">
        <f>+SUM(G33,P33)</f>
        <v>0</v>
      </c>
      <c r="Z33" s="121">
        <f>+SUM(H33,Q33)</f>
        <v>2300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347514</v>
      </c>
      <c r="AE33" s="209" t="s">
        <v>326</v>
      </c>
      <c r="AF33" s="208"/>
    </row>
    <row r="34" spans="1:32" s="136" customFormat="1" ht="13.5" customHeight="1" x14ac:dyDescent="0.15">
      <c r="A34" s="119" t="s">
        <v>10</v>
      </c>
      <c r="B34" s="120" t="s">
        <v>413</v>
      </c>
      <c r="C34" s="119" t="s">
        <v>414</v>
      </c>
      <c r="D34" s="121">
        <f>SUM(E34,+L34)</f>
        <v>440140</v>
      </c>
      <c r="E34" s="121">
        <f>+SUM(F34:I34,K34)</f>
        <v>32450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32450</v>
      </c>
      <c r="L34" s="121">
        <v>407690</v>
      </c>
      <c r="M34" s="121">
        <f>SUM(N34,+U34)</f>
        <v>109934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109934</v>
      </c>
      <c r="V34" s="121">
        <f>+SUM(D34,M34)</f>
        <v>550074</v>
      </c>
      <c r="W34" s="121">
        <f>+SUM(E34,N34)</f>
        <v>32450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32450</v>
      </c>
      <c r="AD34" s="121">
        <f>+SUM(L34,U34)</f>
        <v>517624</v>
      </c>
      <c r="AE34" s="209" t="s">
        <v>326</v>
      </c>
      <c r="AF34" s="208"/>
    </row>
    <row r="35" spans="1:32" s="136" customFormat="1" ht="13.5" customHeight="1" x14ac:dyDescent="0.15">
      <c r="A35" s="119" t="s">
        <v>10</v>
      </c>
      <c r="B35" s="120" t="s">
        <v>415</v>
      </c>
      <c r="C35" s="119" t="s">
        <v>416</v>
      </c>
      <c r="D35" s="121">
        <f>SUM(E35,+L35)</f>
        <v>3094844</v>
      </c>
      <c r="E35" s="121">
        <f>+SUM(F35:I35,K35)</f>
        <v>177407</v>
      </c>
      <c r="F35" s="121">
        <v>0</v>
      </c>
      <c r="G35" s="121">
        <v>0</v>
      </c>
      <c r="H35" s="121">
        <v>0</v>
      </c>
      <c r="I35" s="121">
        <v>26018</v>
      </c>
      <c r="J35" s="121"/>
      <c r="K35" s="121">
        <v>151389</v>
      </c>
      <c r="L35" s="121">
        <v>2917437</v>
      </c>
      <c r="M35" s="121">
        <f>SUM(N35,+U35)</f>
        <v>225151</v>
      </c>
      <c r="N35" s="121">
        <f>+SUM(O35:R35,T35)</f>
        <v>11036</v>
      </c>
      <c r="O35" s="121">
        <v>0</v>
      </c>
      <c r="P35" s="121">
        <v>0</v>
      </c>
      <c r="Q35" s="121">
        <v>0</v>
      </c>
      <c r="R35" s="121">
        <v>11018</v>
      </c>
      <c r="S35" s="121"/>
      <c r="T35" s="121">
        <v>18</v>
      </c>
      <c r="U35" s="121">
        <v>214115</v>
      </c>
      <c r="V35" s="121">
        <f>+SUM(D35,M35)</f>
        <v>3319995</v>
      </c>
      <c r="W35" s="121">
        <f>+SUM(E35,N35)</f>
        <v>188443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37036</v>
      </c>
      <c r="AB35" s="121">
        <f>+SUM(J35,S35)</f>
        <v>0</v>
      </c>
      <c r="AC35" s="121">
        <f>+SUM(K35,T35)</f>
        <v>151407</v>
      </c>
      <c r="AD35" s="121">
        <f>+SUM(L35,U35)</f>
        <v>3131552</v>
      </c>
      <c r="AE35" s="209" t="s">
        <v>326</v>
      </c>
      <c r="AF35" s="208"/>
    </row>
    <row r="36" spans="1:32" s="136" customFormat="1" ht="13.5" customHeight="1" x14ac:dyDescent="0.15">
      <c r="A36" s="119" t="s">
        <v>10</v>
      </c>
      <c r="B36" s="120" t="s">
        <v>417</v>
      </c>
      <c r="C36" s="119" t="s">
        <v>418</v>
      </c>
      <c r="D36" s="121">
        <f>SUM(E36,+L36)</f>
        <v>258271</v>
      </c>
      <c r="E36" s="121">
        <f>+SUM(F36:I36,K36)</f>
        <v>83570</v>
      </c>
      <c r="F36" s="121">
        <v>0</v>
      </c>
      <c r="G36" s="121">
        <v>0</v>
      </c>
      <c r="H36" s="121">
        <v>8800</v>
      </c>
      <c r="I36" s="121">
        <v>50362</v>
      </c>
      <c r="J36" s="121"/>
      <c r="K36" s="121">
        <v>24408</v>
      </c>
      <c r="L36" s="121">
        <v>174701</v>
      </c>
      <c r="M36" s="121">
        <f>SUM(N36,+U36)</f>
        <v>127432</v>
      </c>
      <c r="N36" s="121">
        <f>+SUM(O36:R36,T36)</f>
        <v>6337</v>
      </c>
      <c r="O36" s="121">
        <v>0</v>
      </c>
      <c r="P36" s="121">
        <v>0</v>
      </c>
      <c r="Q36" s="121">
        <v>0</v>
      </c>
      <c r="R36" s="121">
        <v>6326</v>
      </c>
      <c r="S36" s="121"/>
      <c r="T36" s="121">
        <v>11</v>
      </c>
      <c r="U36" s="121">
        <v>121095</v>
      </c>
      <c r="V36" s="121">
        <f>+SUM(D36,M36)</f>
        <v>385703</v>
      </c>
      <c r="W36" s="121">
        <f>+SUM(E36,N36)</f>
        <v>89907</v>
      </c>
      <c r="X36" s="121">
        <f>+SUM(F36,O36)</f>
        <v>0</v>
      </c>
      <c r="Y36" s="121">
        <f>+SUM(G36,P36)</f>
        <v>0</v>
      </c>
      <c r="Z36" s="121">
        <f>+SUM(H36,Q36)</f>
        <v>8800</v>
      </c>
      <c r="AA36" s="121">
        <f>+SUM(I36,R36)</f>
        <v>56688</v>
      </c>
      <c r="AB36" s="121">
        <f>+SUM(J36,S36)</f>
        <v>0</v>
      </c>
      <c r="AC36" s="121">
        <f>+SUM(K36,T36)</f>
        <v>24419</v>
      </c>
      <c r="AD36" s="121">
        <f>+SUM(L36,U36)</f>
        <v>295796</v>
      </c>
      <c r="AE36" s="209" t="s">
        <v>326</v>
      </c>
      <c r="AF36" s="208"/>
    </row>
    <row r="37" spans="1:32" s="136" customFormat="1" ht="13.5" customHeight="1" x14ac:dyDescent="0.15">
      <c r="A37" s="119" t="s">
        <v>10</v>
      </c>
      <c r="B37" s="120" t="s">
        <v>419</v>
      </c>
      <c r="C37" s="119" t="s">
        <v>420</v>
      </c>
      <c r="D37" s="121">
        <f>SUM(E37,+L37)</f>
        <v>609671</v>
      </c>
      <c r="E37" s="121">
        <f>+SUM(F37:I37,K37)</f>
        <v>91829</v>
      </c>
      <c r="F37" s="121">
        <v>0</v>
      </c>
      <c r="G37" s="121">
        <v>0</v>
      </c>
      <c r="H37" s="121">
        <v>0</v>
      </c>
      <c r="I37" s="121">
        <v>26761</v>
      </c>
      <c r="J37" s="121"/>
      <c r="K37" s="121">
        <v>65068</v>
      </c>
      <c r="L37" s="121">
        <v>517842</v>
      </c>
      <c r="M37" s="121">
        <f>SUM(N37,+U37)</f>
        <v>272189</v>
      </c>
      <c r="N37" s="121">
        <f>+SUM(O37:R37,T37)</f>
        <v>8746</v>
      </c>
      <c r="O37" s="121">
        <v>0</v>
      </c>
      <c r="P37" s="121">
        <v>0</v>
      </c>
      <c r="Q37" s="121">
        <v>0</v>
      </c>
      <c r="R37" s="121">
        <v>8620</v>
      </c>
      <c r="S37" s="121"/>
      <c r="T37" s="121">
        <v>126</v>
      </c>
      <c r="U37" s="121">
        <v>263443</v>
      </c>
      <c r="V37" s="121">
        <f>+SUM(D37,M37)</f>
        <v>881860</v>
      </c>
      <c r="W37" s="121">
        <f>+SUM(E37,N37)</f>
        <v>100575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35381</v>
      </c>
      <c r="AB37" s="121">
        <f>+SUM(J37,S37)</f>
        <v>0</v>
      </c>
      <c r="AC37" s="121">
        <f>+SUM(K37,T37)</f>
        <v>65194</v>
      </c>
      <c r="AD37" s="121">
        <f>+SUM(L37,U37)</f>
        <v>781285</v>
      </c>
      <c r="AE37" s="209" t="s">
        <v>326</v>
      </c>
      <c r="AF37" s="208"/>
    </row>
    <row r="38" spans="1:32" s="136" customFormat="1" ht="13.5" customHeight="1" x14ac:dyDescent="0.15">
      <c r="A38" s="119" t="s">
        <v>10</v>
      </c>
      <c r="B38" s="120" t="s">
        <v>422</v>
      </c>
      <c r="C38" s="119" t="s">
        <v>423</v>
      </c>
      <c r="D38" s="121">
        <f>SUM(E38,+L38)</f>
        <v>342476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342476</v>
      </c>
      <c r="M38" s="121">
        <f>SUM(N38,+U38)</f>
        <v>54119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54119</v>
      </c>
      <c r="V38" s="121">
        <f>+SUM(D38,M38)</f>
        <v>396595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396595</v>
      </c>
      <c r="AE38" s="209" t="s">
        <v>326</v>
      </c>
      <c r="AF38" s="208"/>
    </row>
    <row r="39" spans="1:32" s="136" customFormat="1" ht="13.5" customHeight="1" x14ac:dyDescent="0.15">
      <c r="A39" s="119" t="s">
        <v>10</v>
      </c>
      <c r="B39" s="120" t="s">
        <v>424</v>
      </c>
      <c r="C39" s="119" t="s">
        <v>425</v>
      </c>
      <c r="D39" s="121">
        <f>SUM(E39,+L39)</f>
        <v>569813</v>
      </c>
      <c r="E39" s="121">
        <f>+SUM(F39:I39,K39)</f>
        <v>393844</v>
      </c>
      <c r="F39" s="121">
        <v>0</v>
      </c>
      <c r="G39" s="121">
        <v>0</v>
      </c>
      <c r="H39" s="121">
        <v>26700</v>
      </c>
      <c r="I39" s="121">
        <v>50885</v>
      </c>
      <c r="J39" s="121"/>
      <c r="K39" s="121">
        <v>316259</v>
      </c>
      <c r="L39" s="121">
        <v>175969</v>
      </c>
      <c r="M39" s="121">
        <f>SUM(N39,+U39)</f>
        <v>164011</v>
      </c>
      <c r="N39" s="121">
        <f>+SUM(O39:R39,T39)</f>
        <v>18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18</v>
      </c>
      <c r="U39" s="121">
        <v>163993</v>
      </c>
      <c r="V39" s="121">
        <f>+SUM(D39,M39)</f>
        <v>733824</v>
      </c>
      <c r="W39" s="121">
        <f>+SUM(E39,N39)</f>
        <v>393862</v>
      </c>
      <c r="X39" s="121">
        <f>+SUM(F39,O39)</f>
        <v>0</v>
      </c>
      <c r="Y39" s="121">
        <f>+SUM(G39,P39)</f>
        <v>0</v>
      </c>
      <c r="Z39" s="121">
        <f>+SUM(H39,Q39)</f>
        <v>26700</v>
      </c>
      <c r="AA39" s="121">
        <f>+SUM(I39,R39)</f>
        <v>50885</v>
      </c>
      <c r="AB39" s="121">
        <f>+SUM(J39,S39)</f>
        <v>0</v>
      </c>
      <c r="AC39" s="121">
        <f>+SUM(K39,T39)</f>
        <v>316277</v>
      </c>
      <c r="AD39" s="121">
        <f>+SUM(L39,U39)</f>
        <v>339962</v>
      </c>
      <c r="AE39" s="209" t="s">
        <v>326</v>
      </c>
      <c r="AF39" s="208"/>
    </row>
    <row r="40" spans="1:32" s="136" customFormat="1" ht="13.5" customHeight="1" x14ac:dyDescent="0.15">
      <c r="A40" s="119" t="s">
        <v>10</v>
      </c>
      <c r="B40" s="120" t="s">
        <v>427</v>
      </c>
      <c r="C40" s="119" t="s">
        <v>428</v>
      </c>
      <c r="D40" s="121">
        <f>SUM(E40,+L40)</f>
        <v>186610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186610</v>
      </c>
      <c r="M40" s="121">
        <f>SUM(N40,+U40)</f>
        <v>76689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76689</v>
      </c>
      <c r="V40" s="121">
        <f>+SUM(D40,M40)</f>
        <v>263299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263299</v>
      </c>
      <c r="AE40" s="209" t="s">
        <v>326</v>
      </c>
      <c r="AF40" s="208"/>
    </row>
    <row r="41" spans="1:32" s="136" customFormat="1" ht="13.5" customHeight="1" x14ac:dyDescent="0.15">
      <c r="A41" s="119" t="s">
        <v>10</v>
      </c>
      <c r="B41" s="120" t="s">
        <v>429</v>
      </c>
      <c r="C41" s="119" t="s">
        <v>430</v>
      </c>
      <c r="D41" s="121">
        <f>SUM(E41,+L41)</f>
        <v>331589</v>
      </c>
      <c r="E41" s="121">
        <f>+SUM(F41:I41,K41)</f>
        <v>15009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15009</v>
      </c>
      <c r="L41" s="121">
        <v>316580</v>
      </c>
      <c r="M41" s="121">
        <f>SUM(N41,+U41)</f>
        <v>56106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56106</v>
      </c>
      <c r="V41" s="121">
        <f>+SUM(D41,M41)</f>
        <v>387695</v>
      </c>
      <c r="W41" s="121">
        <f>+SUM(E41,N41)</f>
        <v>15009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15009</v>
      </c>
      <c r="AD41" s="121">
        <f>+SUM(L41,U41)</f>
        <v>372686</v>
      </c>
      <c r="AE41" s="209" t="s">
        <v>326</v>
      </c>
      <c r="AF41" s="208"/>
    </row>
    <row r="42" spans="1:32" s="136" customFormat="1" ht="13.5" customHeight="1" x14ac:dyDescent="0.15">
      <c r="A42" s="119" t="s">
        <v>10</v>
      </c>
      <c r="B42" s="120" t="s">
        <v>432</v>
      </c>
      <c r="C42" s="119" t="s">
        <v>433</v>
      </c>
      <c r="D42" s="121">
        <f>SUM(E42,+L42)</f>
        <v>497316</v>
      </c>
      <c r="E42" s="121">
        <f>+SUM(F42:I42,K42)</f>
        <v>334922</v>
      </c>
      <c r="F42" s="121">
        <v>91441</v>
      </c>
      <c r="G42" s="121">
        <v>0</v>
      </c>
      <c r="H42" s="121">
        <v>27300</v>
      </c>
      <c r="I42" s="121">
        <v>31604</v>
      </c>
      <c r="J42" s="121"/>
      <c r="K42" s="121">
        <v>184577</v>
      </c>
      <c r="L42" s="121">
        <v>162394</v>
      </c>
      <c r="M42" s="121">
        <f>SUM(N42,+U42)</f>
        <v>81164</v>
      </c>
      <c r="N42" s="121">
        <f>+SUM(O42:R42,T42)</f>
        <v>5794</v>
      </c>
      <c r="O42" s="121">
        <v>0</v>
      </c>
      <c r="P42" s="121">
        <v>0</v>
      </c>
      <c r="Q42" s="121">
        <v>0</v>
      </c>
      <c r="R42" s="121">
        <v>5794</v>
      </c>
      <c r="S42" s="121"/>
      <c r="T42" s="121">
        <v>0</v>
      </c>
      <c r="U42" s="121">
        <v>75370</v>
      </c>
      <c r="V42" s="121">
        <f>+SUM(D42,M42)</f>
        <v>578480</v>
      </c>
      <c r="W42" s="121">
        <f>+SUM(E42,N42)</f>
        <v>340716</v>
      </c>
      <c r="X42" s="121">
        <f>+SUM(F42,O42)</f>
        <v>91441</v>
      </c>
      <c r="Y42" s="121">
        <f>+SUM(G42,P42)</f>
        <v>0</v>
      </c>
      <c r="Z42" s="121">
        <f>+SUM(H42,Q42)</f>
        <v>27300</v>
      </c>
      <c r="AA42" s="121">
        <f>+SUM(I42,R42)</f>
        <v>37398</v>
      </c>
      <c r="AB42" s="121">
        <f>+SUM(J42,S42)</f>
        <v>0</v>
      </c>
      <c r="AC42" s="121">
        <f>+SUM(K42,T42)</f>
        <v>184577</v>
      </c>
      <c r="AD42" s="121">
        <f>+SUM(L42,U42)</f>
        <v>237764</v>
      </c>
      <c r="AE42" s="209" t="s">
        <v>326</v>
      </c>
      <c r="AF42" s="208"/>
    </row>
    <row r="43" spans="1:32" s="136" customFormat="1" ht="13.5" customHeight="1" x14ac:dyDescent="0.15">
      <c r="A43" s="119" t="s">
        <v>10</v>
      </c>
      <c r="B43" s="120" t="s">
        <v>434</v>
      </c>
      <c r="C43" s="119" t="s">
        <v>435</v>
      </c>
      <c r="D43" s="121">
        <f>SUM(E43,+L43)</f>
        <v>450979</v>
      </c>
      <c r="E43" s="121">
        <f>+SUM(F43:I43,K43)</f>
        <v>69681</v>
      </c>
      <c r="F43" s="121">
        <v>27550</v>
      </c>
      <c r="G43" s="121">
        <v>0</v>
      </c>
      <c r="H43" s="121">
        <v>0</v>
      </c>
      <c r="I43" s="121">
        <v>41987</v>
      </c>
      <c r="J43" s="121"/>
      <c r="K43" s="121">
        <v>144</v>
      </c>
      <c r="L43" s="121">
        <v>381298</v>
      </c>
      <c r="M43" s="121">
        <f>SUM(N43,+U43)</f>
        <v>110067</v>
      </c>
      <c r="N43" s="121">
        <f>+SUM(O43:R43,T43)</f>
        <v>26759</v>
      </c>
      <c r="O43" s="121">
        <v>9126</v>
      </c>
      <c r="P43" s="121">
        <v>0</v>
      </c>
      <c r="Q43" s="121">
        <v>0</v>
      </c>
      <c r="R43" s="121">
        <v>0</v>
      </c>
      <c r="S43" s="121"/>
      <c r="T43" s="121">
        <v>17633</v>
      </c>
      <c r="U43" s="121">
        <v>83308</v>
      </c>
      <c r="V43" s="121">
        <f>+SUM(D43,M43)</f>
        <v>561046</v>
      </c>
      <c r="W43" s="121">
        <f>+SUM(E43,N43)</f>
        <v>96440</v>
      </c>
      <c r="X43" s="121">
        <f>+SUM(F43,O43)</f>
        <v>36676</v>
      </c>
      <c r="Y43" s="121">
        <f>+SUM(G43,P43)</f>
        <v>0</v>
      </c>
      <c r="Z43" s="121">
        <f>+SUM(H43,Q43)</f>
        <v>0</v>
      </c>
      <c r="AA43" s="121">
        <f>+SUM(I43,R43)</f>
        <v>41987</v>
      </c>
      <c r="AB43" s="121">
        <f>+SUM(J43,S43)</f>
        <v>0</v>
      </c>
      <c r="AC43" s="121">
        <f>+SUM(K43,T43)</f>
        <v>17777</v>
      </c>
      <c r="AD43" s="121">
        <f>+SUM(L43,U43)</f>
        <v>464606</v>
      </c>
      <c r="AE43" s="209" t="s">
        <v>326</v>
      </c>
      <c r="AF43" s="208"/>
    </row>
    <row r="44" spans="1:32" s="136" customFormat="1" ht="13.5" customHeight="1" x14ac:dyDescent="0.15">
      <c r="A44" s="119" t="s">
        <v>10</v>
      </c>
      <c r="B44" s="120" t="s">
        <v>436</v>
      </c>
      <c r="C44" s="119" t="s">
        <v>437</v>
      </c>
      <c r="D44" s="121">
        <f>SUM(E44,+L44)</f>
        <v>235131</v>
      </c>
      <c r="E44" s="121">
        <f>+SUM(F44:I44,K44)</f>
        <v>34196</v>
      </c>
      <c r="F44" s="121">
        <v>0</v>
      </c>
      <c r="G44" s="121">
        <v>0</v>
      </c>
      <c r="H44" s="121">
        <v>0</v>
      </c>
      <c r="I44" s="121">
        <v>16399</v>
      </c>
      <c r="J44" s="121"/>
      <c r="K44" s="121">
        <v>17797</v>
      </c>
      <c r="L44" s="121">
        <v>200935</v>
      </c>
      <c r="M44" s="121">
        <f>SUM(N44,+U44)</f>
        <v>174157</v>
      </c>
      <c r="N44" s="121">
        <f>+SUM(O44:R44,T44)</f>
        <v>68285</v>
      </c>
      <c r="O44" s="121">
        <v>0</v>
      </c>
      <c r="P44" s="121">
        <v>0</v>
      </c>
      <c r="Q44" s="121">
        <v>0</v>
      </c>
      <c r="R44" s="121">
        <v>68285</v>
      </c>
      <c r="S44" s="121"/>
      <c r="T44" s="121">
        <v>0</v>
      </c>
      <c r="U44" s="121">
        <v>105872</v>
      </c>
      <c r="V44" s="121">
        <f>+SUM(D44,M44)</f>
        <v>409288</v>
      </c>
      <c r="W44" s="121">
        <f>+SUM(E44,N44)</f>
        <v>102481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84684</v>
      </c>
      <c r="AB44" s="121">
        <f>+SUM(J44,S44)</f>
        <v>0</v>
      </c>
      <c r="AC44" s="121">
        <f>+SUM(K44,T44)</f>
        <v>17797</v>
      </c>
      <c r="AD44" s="121">
        <f>+SUM(L44,U44)</f>
        <v>306807</v>
      </c>
      <c r="AE44" s="209" t="s">
        <v>326</v>
      </c>
      <c r="AF44" s="208"/>
    </row>
    <row r="45" spans="1:32" s="136" customFormat="1" ht="13.5" customHeight="1" x14ac:dyDescent="0.15">
      <c r="A45" s="119" t="s">
        <v>10</v>
      </c>
      <c r="B45" s="120" t="s">
        <v>438</v>
      </c>
      <c r="C45" s="119" t="s">
        <v>439</v>
      </c>
      <c r="D45" s="121">
        <f>SUM(E45,+L45)</f>
        <v>649338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649338</v>
      </c>
      <c r="M45" s="121">
        <f>SUM(N45,+U45)</f>
        <v>15848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15848</v>
      </c>
      <c r="V45" s="121">
        <f>+SUM(D45,M45)</f>
        <v>665186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665186</v>
      </c>
      <c r="AE45" s="209" t="s">
        <v>326</v>
      </c>
      <c r="AF45" s="208"/>
    </row>
    <row r="46" spans="1:32" s="136" customFormat="1" ht="13.5" customHeight="1" x14ac:dyDescent="0.15">
      <c r="A46" s="119" t="s">
        <v>10</v>
      </c>
      <c r="B46" s="120" t="s">
        <v>441</v>
      </c>
      <c r="C46" s="119" t="s">
        <v>442</v>
      </c>
      <c r="D46" s="121">
        <f>SUM(E46,+L46)</f>
        <v>654514</v>
      </c>
      <c r="E46" s="121">
        <f>+SUM(F46:I46,K46)</f>
        <v>156221</v>
      </c>
      <c r="F46" s="121">
        <v>0</v>
      </c>
      <c r="G46" s="121">
        <v>0</v>
      </c>
      <c r="H46" s="121">
        <v>0</v>
      </c>
      <c r="I46" s="121">
        <v>99230</v>
      </c>
      <c r="J46" s="121"/>
      <c r="K46" s="121">
        <v>56991</v>
      </c>
      <c r="L46" s="121">
        <v>498293</v>
      </c>
      <c r="M46" s="121">
        <f>SUM(N46,+U46)</f>
        <v>41387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41387</v>
      </c>
      <c r="V46" s="121">
        <f>+SUM(D46,M46)</f>
        <v>695901</v>
      </c>
      <c r="W46" s="121">
        <f>+SUM(E46,N46)</f>
        <v>156221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99230</v>
      </c>
      <c r="AB46" s="121">
        <f>+SUM(J46,S46)</f>
        <v>0</v>
      </c>
      <c r="AC46" s="121">
        <f>+SUM(K46,T46)</f>
        <v>56991</v>
      </c>
      <c r="AD46" s="121">
        <f>+SUM(L46,U46)</f>
        <v>539680</v>
      </c>
      <c r="AE46" s="209" t="s">
        <v>326</v>
      </c>
      <c r="AF46" s="208"/>
    </row>
    <row r="47" spans="1:32" s="136" customFormat="1" ht="13.5" customHeight="1" x14ac:dyDescent="0.15">
      <c r="A47" s="119" t="s">
        <v>10</v>
      </c>
      <c r="B47" s="120" t="s">
        <v>444</v>
      </c>
      <c r="C47" s="119" t="s">
        <v>445</v>
      </c>
      <c r="D47" s="121">
        <f>SUM(E47,+L47)</f>
        <v>133430</v>
      </c>
      <c r="E47" s="121">
        <f>+SUM(F47:I47,K47)</f>
        <v>6485</v>
      </c>
      <c r="F47" s="121">
        <v>0</v>
      </c>
      <c r="G47" s="121">
        <v>0</v>
      </c>
      <c r="H47" s="121">
        <v>0</v>
      </c>
      <c r="I47" s="121">
        <v>6458</v>
      </c>
      <c r="J47" s="121"/>
      <c r="K47" s="121">
        <v>27</v>
      </c>
      <c r="L47" s="121">
        <v>126945</v>
      </c>
      <c r="M47" s="121">
        <f>SUM(N47,+U47)</f>
        <v>25713</v>
      </c>
      <c r="N47" s="121">
        <f>+SUM(O47:R47,T47)</f>
        <v>3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3</v>
      </c>
      <c r="U47" s="121">
        <v>25710</v>
      </c>
      <c r="V47" s="121">
        <f>+SUM(D47,M47)</f>
        <v>159143</v>
      </c>
      <c r="W47" s="121">
        <f>+SUM(E47,N47)</f>
        <v>6488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6458</v>
      </c>
      <c r="AB47" s="121">
        <f>+SUM(J47,S47)</f>
        <v>0</v>
      </c>
      <c r="AC47" s="121">
        <f>+SUM(K47,T47)</f>
        <v>30</v>
      </c>
      <c r="AD47" s="121">
        <f>+SUM(L47,U47)</f>
        <v>152655</v>
      </c>
      <c r="AE47" s="209" t="s">
        <v>326</v>
      </c>
      <c r="AF47" s="208"/>
    </row>
    <row r="48" spans="1:32" s="136" customFormat="1" ht="13.5" customHeight="1" x14ac:dyDescent="0.15">
      <c r="A48" s="119" t="s">
        <v>10</v>
      </c>
      <c r="B48" s="120" t="s">
        <v>446</v>
      </c>
      <c r="C48" s="119" t="s">
        <v>447</v>
      </c>
      <c r="D48" s="121">
        <f>SUM(E48,+L48)</f>
        <v>174647</v>
      </c>
      <c r="E48" s="121">
        <f>+SUM(F48:I48,K48)</f>
        <v>13419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13419</v>
      </c>
      <c r="L48" s="121">
        <v>161228</v>
      </c>
      <c r="M48" s="121">
        <f>SUM(N48,+U48)</f>
        <v>34209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34209</v>
      </c>
      <c r="V48" s="121">
        <f>+SUM(D48,M48)</f>
        <v>208856</v>
      </c>
      <c r="W48" s="121">
        <f>+SUM(E48,N48)</f>
        <v>13419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13419</v>
      </c>
      <c r="AD48" s="121">
        <f>+SUM(L48,U48)</f>
        <v>195437</v>
      </c>
      <c r="AE48" s="209" t="s">
        <v>326</v>
      </c>
      <c r="AF48" s="208"/>
    </row>
    <row r="49" spans="1:32" s="136" customFormat="1" ht="13.5" customHeight="1" x14ac:dyDescent="0.15">
      <c r="A49" s="119" t="s">
        <v>10</v>
      </c>
      <c r="B49" s="120" t="s">
        <v>448</v>
      </c>
      <c r="C49" s="119" t="s">
        <v>449</v>
      </c>
      <c r="D49" s="121">
        <f>SUM(E49,+L49)</f>
        <v>85455</v>
      </c>
      <c r="E49" s="121">
        <f>+SUM(F49:I49,K49)</f>
        <v>643</v>
      </c>
      <c r="F49" s="121">
        <v>0</v>
      </c>
      <c r="G49" s="121">
        <v>0</v>
      </c>
      <c r="H49" s="121">
        <v>0</v>
      </c>
      <c r="I49" s="121">
        <v>42</v>
      </c>
      <c r="J49" s="121"/>
      <c r="K49" s="121">
        <v>601</v>
      </c>
      <c r="L49" s="121">
        <v>84812</v>
      </c>
      <c r="M49" s="121">
        <f>SUM(N49,+U49)</f>
        <v>20498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20498</v>
      </c>
      <c r="V49" s="121">
        <f>+SUM(D49,M49)</f>
        <v>105953</v>
      </c>
      <c r="W49" s="121">
        <f>+SUM(E49,N49)</f>
        <v>643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42</v>
      </c>
      <c r="AB49" s="121">
        <f>+SUM(J49,S49)</f>
        <v>0</v>
      </c>
      <c r="AC49" s="121">
        <f>+SUM(K49,T49)</f>
        <v>601</v>
      </c>
      <c r="AD49" s="121">
        <f>+SUM(L49,U49)</f>
        <v>105310</v>
      </c>
      <c r="AE49" s="209" t="s">
        <v>326</v>
      </c>
      <c r="AF49" s="208"/>
    </row>
    <row r="50" spans="1:32" s="136" customFormat="1" ht="13.5" customHeight="1" x14ac:dyDescent="0.15">
      <c r="A50" s="119" t="s">
        <v>10</v>
      </c>
      <c r="B50" s="120" t="s">
        <v>451</v>
      </c>
      <c r="C50" s="119" t="s">
        <v>452</v>
      </c>
      <c r="D50" s="121">
        <f>SUM(E50,+L50)</f>
        <v>191970</v>
      </c>
      <c r="E50" s="121">
        <f>+SUM(F50:I50,K50)</f>
        <v>1903</v>
      </c>
      <c r="F50" s="121">
        <v>0</v>
      </c>
      <c r="G50" s="121">
        <v>0</v>
      </c>
      <c r="H50" s="121">
        <v>0</v>
      </c>
      <c r="I50" s="121">
        <v>438</v>
      </c>
      <c r="J50" s="121"/>
      <c r="K50" s="121">
        <v>1465</v>
      </c>
      <c r="L50" s="121">
        <v>190067</v>
      </c>
      <c r="M50" s="121">
        <f>SUM(N50,+U50)</f>
        <v>39194</v>
      </c>
      <c r="N50" s="121">
        <f>+SUM(O50:R50,T50)</f>
        <v>24</v>
      </c>
      <c r="O50" s="121">
        <v>0</v>
      </c>
      <c r="P50" s="121">
        <v>0</v>
      </c>
      <c r="Q50" s="121">
        <v>0</v>
      </c>
      <c r="R50" s="121">
        <v>24</v>
      </c>
      <c r="S50" s="121"/>
      <c r="T50" s="121">
        <v>0</v>
      </c>
      <c r="U50" s="121">
        <v>39170</v>
      </c>
      <c r="V50" s="121">
        <f>+SUM(D50,M50)</f>
        <v>231164</v>
      </c>
      <c r="W50" s="121">
        <f>+SUM(E50,N50)</f>
        <v>1927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462</v>
      </c>
      <c r="AB50" s="121">
        <f>+SUM(J50,S50)</f>
        <v>0</v>
      </c>
      <c r="AC50" s="121">
        <f>+SUM(K50,T50)</f>
        <v>1465</v>
      </c>
      <c r="AD50" s="121">
        <f>+SUM(L50,U50)</f>
        <v>229237</v>
      </c>
      <c r="AE50" s="209" t="s">
        <v>326</v>
      </c>
      <c r="AF50" s="208"/>
    </row>
    <row r="51" spans="1:32" s="136" customFormat="1" ht="13.5" customHeight="1" x14ac:dyDescent="0.15">
      <c r="A51" s="119" t="s">
        <v>10</v>
      </c>
      <c r="B51" s="120" t="s">
        <v>453</v>
      </c>
      <c r="C51" s="119" t="s">
        <v>454</v>
      </c>
      <c r="D51" s="121">
        <f>SUM(E51,+L51)</f>
        <v>172223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172223</v>
      </c>
      <c r="M51" s="121">
        <f>SUM(N51,+U51)</f>
        <v>12435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12435</v>
      </c>
      <c r="V51" s="121">
        <f>+SUM(D51,M51)</f>
        <v>184658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184658</v>
      </c>
      <c r="AE51" s="209" t="s">
        <v>326</v>
      </c>
      <c r="AF51" s="208"/>
    </row>
    <row r="52" spans="1:32" s="136" customFormat="1" ht="13.5" customHeight="1" x14ac:dyDescent="0.15">
      <c r="A52" s="119" t="s">
        <v>10</v>
      </c>
      <c r="B52" s="120" t="s">
        <v>398</v>
      </c>
      <c r="C52" s="119" t="s">
        <v>399</v>
      </c>
      <c r="D52" s="121">
        <f>SUM(E52,+L52)</f>
        <v>265929</v>
      </c>
      <c r="E52" s="121">
        <f>+SUM(F52:I52,K52)</f>
        <v>107109</v>
      </c>
      <c r="F52" s="121">
        <v>0</v>
      </c>
      <c r="G52" s="121">
        <v>0</v>
      </c>
      <c r="H52" s="121">
        <v>0</v>
      </c>
      <c r="I52" s="121">
        <v>107109</v>
      </c>
      <c r="J52" s="121">
        <v>741581</v>
      </c>
      <c r="K52" s="121">
        <v>0</v>
      </c>
      <c r="L52" s="121">
        <v>158820</v>
      </c>
      <c r="M52" s="121">
        <f>SUM(N52,+U52)</f>
        <v>74611</v>
      </c>
      <c r="N52" s="121">
        <f>+SUM(O52:R52,T52)</f>
        <v>9960</v>
      </c>
      <c r="O52" s="121">
        <v>0</v>
      </c>
      <c r="P52" s="121">
        <v>0</v>
      </c>
      <c r="Q52" s="121">
        <v>0</v>
      </c>
      <c r="R52" s="121">
        <v>9960</v>
      </c>
      <c r="S52" s="121">
        <v>204929</v>
      </c>
      <c r="T52" s="121">
        <v>0</v>
      </c>
      <c r="U52" s="121">
        <v>64651</v>
      </c>
      <c r="V52" s="121">
        <f>+SUM(D52,M52)</f>
        <v>340540</v>
      </c>
      <c r="W52" s="121">
        <f>+SUM(E52,N52)</f>
        <v>117069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117069</v>
      </c>
      <c r="AB52" s="121">
        <f>+SUM(J52,S52)</f>
        <v>946510</v>
      </c>
      <c r="AC52" s="121">
        <f>+SUM(K52,T52)</f>
        <v>0</v>
      </c>
      <c r="AD52" s="121">
        <f>+SUM(L52,U52)</f>
        <v>223471</v>
      </c>
      <c r="AE52" s="209" t="s">
        <v>326</v>
      </c>
      <c r="AF52" s="208"/>
    </row>
    <row r="53" spans="1:32" s="136" customFormat="1" ht="13.5" customHeight="1" x14ac:dyDescent="0.15">
      <c r="A53" s="119" t="s">
        <v>10</v>
      </c>
      <c r="B53" s="120" t="s">
        <v>363</v>
      </c>
      <c r="C53" s="119" t="s">
        <v>364</v>
      </c>
      <c r="D53" s="121">
        <f>SUM(E53,+L53)</f>
        <v>0</v>
      </c>
      <c r="E53" s="121">
        <f>+SUM(F53:I53,K53)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f>SUM(N53,+U53)</f>
        <v>74860</v>
      </c>
      <c r="N53" s="121">
        <f>+SUM(O53:R53,T53)</f>
        <v>74860</v>
      </c>
      <c r="O53" s="121">
        <v>0</v>
      </c>
      <c r="P53" s="121">
        <v>0</v>
      </c>
      <c r="Q53" s="121">
        <v>0</v>
      </c>
      <c r="R53" s="121">
        <v>11471</v>
      </c>
      <c r="S53" s="121">
        <v>259313</v>
      </c>
      <c r="T53" s="121">
        <v>63389</v>
      </c>
      <c r="U53" s="121">
        <v>0</v>
      </c>
      <c r="V53" s="121">
        <f>+SUM(D53,M53)</f>
        <v>74860</v>
      </c>
      <c r="W53" s="121">
        <f>+SUM(E53,N53)</f>
        <v>74860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11471</v>
      </c>
      <c r="AB53" s="121">
        <f>+SUM(J53,S53)</f>
        <v>259313</v>
      </c>
      <c r="AC53" s="121">
        <f>+SUM(K53,T53)</f>
        <v>63389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10</v>
      </c>
      <c r="B54" s="120" t="s">
        <v>351</v>
      </c>
      <c r="C54" s="119" t="s">
        <v>352</v>
      </c>
      <c r="D54" s="121">
        <f>SUM(E54,+L54)</f>
        <v>306260</v>
      </c>
      <c r="E54" s="121">
        <f>+SUM(F54:I54,K54)</f>
        <v>168209</v>
      </c>
      <c r="F54" s="121">
        <v>0</v>
      </c>
      <c r="G54" s="121">
        <v>0</v>
      </c>
      <c r="H54" s="121">
        <v>0</v>
      </c>
      <c r="I54" s="121">
        <v>168202</v>
      </c>
      <c r="J54" s="121">
        <v>971843</v>
      </c>
      <c r="K54" s="121">
        <v>7</v>
      </c>
      <c r="L54" s="121">
        <v>138051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306260</v>
      </c>
      <c r="W54" s="121">
        <f>+SUM(E54,N54)</f>
        <v>168209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168202</v>
      </c>
      <c r="AB54" s="121">
        <f>+SUM(J54,S54)</f>
        <v>971843</v>
      </c>
      <c r="AC54" s="121">
        <f>+SUM(K54,T54)</f>
        <v>7</v>
      </c>
      <c r="AD54" s="121">
        <f>+SUM(L54,U54)</f>
        <v>138051</v>
      </c>
      <c r="AE54" s="209" t="s">
        <v>326</v>
      </c>
      <c r="AF54" s="208"/>
    </row>
    <row r="55" spans="1:32" s="136" customFormat="1" ht="13.5" customHeight="1" x14ac:dyDescent="0.15">
      <c r="A55" s="119" t="s">
        <v>10</v>
      </c>
      <c r="B55" s="120" t="s">
        <v>353</v>
      </c>
      <c r="C55" s="119" t="s">
        <v>354</v>
      </c>
      <c r="D55" s="121">
        <f>SUM(E55,+L55)</f>
        <v>0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>
        <f>SUM(N55,+U55)</f>
        <v>44860</v>
      </c>
      <c r="N55" s="121">
        <f>+SUM(O55:R55,T55)</f>
        <v>24095</v>
      </c>
      <c r="O55" s="121">
        <v>0</v>
      </c>
      <c r="P55" s="121">
        <v>0</v>
      </c>
      <c r="Q55" s="121">
        <v>0</v>
      </c>
      <c r="R55" s="121">
        <v>24058</v>
      </c>
      <c r="S55" s="121">
        <v>345542</v>
      </c>
      <c r="T55" s="121">
        <v>37</v>
      </c>
      <c r="U55" s="121">
        <v>20765</v>
      </c>
      <c r="V55" s="121">
        <f>+SUM(D55,M55)</f>
        <v>44860</v>
      </c>
      <c r="W55" s="121">
        <f>+SUM(E55,N55)</f>
        <v>24095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24058</v>
      </c>
      <c r="AB55" s="121">
        <f>+SUM(J55,S55)</f>
        <v>345542</v>
      </c>
      <c r="AC55" s="121">
        <f>+SUM(K55,T55)</f>
        <v>37</v>
      </c>
      <c r="AD55" s="121">
        <f>+SUM(L55,U55)</f>
        <v>20765</v>
      </c>
      <c r="AE55" s="209" t="s">
        <v>326</v>
      </c>
      <c r="AF55" s="208"/>
    </row>
    <row r="56" spans="1:32" s="136" customFormat="1" ht="13.5" customHeight="1" x14ac:dyDescent="0.15">
      <c r="A56" s="119" t="s">
        <v>10</v>
      </c>
      <c r="B56" s="120" t="s">
        <v>337</v>
      </c>
      <c r="C56" s="119" t="s">
        <v>338</v>
      </c>
      <c r="D56" s="121">
        <f>SUM(E56,+L56)</f>
        <v>394336</v>
      </c>
      <c r="E56" s="121">
        <f>+SUM(F56:I56,K56)</f>
        <v>394336</v>
      </c>
      <c r="F56" s="121">
        <v>0</v>
      </c>
      <c r="G56" s="121">
        <v>0</v>
      </c>
      <c r="H56" s="121">
        <v>0</v>
      </c>
      <c r="I56" s="121">
        <v>253744</v>
      </c>
      <c r="J56" s="121">
        <v>852516</v>
      </c>
      <c r="K56" s="121">
        <v>140592</v>
      </c>
      <c r="L56" s="121">
        <v>0</v>
      </c>
      <c r="M56" s="121">
        <f>SUM(N56,+U56)</f>
        <v>97975</v>
      </c>
      <c r="N56" s="121">
        <f>+SUM(O56:R56,T56)</f>
        <v>88556</v>
      </c>
      <c r="O56" s="121">
        <v>0</v>
      </c>
      <c r="P56" s="121">
        <v>0</v>
      </c>
      <c r="Q56" s="121">
        <v>0</v>
      </c>
      <c r="R56" s="121">
        <v>37492</v>
      </c>
      <c r="S56" s="121">
        <v>217140</v>
      </c>
      <c r="T56" s="121">
        <v>51064</v>
      </c>
      <c r="U56" s="121">
        <v>9419</v>
      </c>
      <c r="V56" s="121">
        <f>+SUM(D56,M56)</f>
        <v>492311</v>
      </c>
      <c r="W56" s="121">
        <f>+SUM(E56,N56)</f>
        <v>482892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291236</v>
      </c>
      <c r="AB56" s="121">
        <f>+SUM(J56,S56)</f>
        <v>1069656</v>
      </c>
      <c r="AC56" s="121">
        <f>+SUM(K56,T56)</f>
        <v>191656</v>
      </c>
      <c r="AD56" s="121">
        <f>+SUM(L56,U56)</f>
        <v>9419</v>
      </c>
      <c r="AE56" s="209" t="s">
        <v>326</v>
      </c>
      <c r="AF56" s="208"/>
    </row>
    <row r="57" spans="1:32" s="136" customFormat="1" ht="13.5" customHeight="1" x14ac:dyDescent="0.15">
      <c r="A57" s="119" t="s">
        <v>10</v>
      </c>
      <c r="B57" s="120" t="s">
        <v>373</v>
      </c>
      <c r="C57" s="119" t="s">
        <v>374</v>
      </c>
      <c r="D57" s="121">
        <f>SUM(E57,+L57)</f>
        <v>0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v>0</v>
      </c>
      <c r="M57" s="121">
        <f>SUM(N57,+U57)</f>
        <v>20424</v>
      </c>
      <c r="N57" s="121">
        <f>+SUM(O57:R57,T57)</f>
        <v>10097</v>
      </c>
      <c r="O57" s="121">
        <v>0</v>
      </c>
      <c r="P57" s="121">
        <v>0</v>
      </c>
      <c r="Q57" s="121">
        <v>0</v>
      </c>
      <c r="R57" s="121">
        <v>9498</v>
      </c>
      <c r="S57" s="121">
        <v>193819</v>
      </c>
      <c r="T57" s="121">
        <v>599</v>
      </c>
      <c r="U57" s="121">
        <v>10327</v>
      </c>
      <c r="V57" s="121">
        <f>+SUM(D57,M57)</f>
        <v>20424</v>
      </c>
      <c r="W57" s="121">
        <f>+SUM(E57,N57)</f>
        <v>10097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9498</v>
      </c>
      <c r="AB57" s="121">
        <f>+SUM(J57,S57)</f>
        <v>193819</v>
      </c>
      <c r="AC57" s="121">
        <f>+SUM(K57,T57)</f>
        <v>599</v>
      </c>
      <c r="AD57" s="121">
        <f>+SUM(L57,U57)</f>
        <v>10327</v>
      </c>
      <c r="AE57" s="209" t="s">
        <v>326</v>
      </c>
      <c r="AF57" s="208"/>
    </row>
    <row r="58" spans="1:32" s="136" customFormat="1" ht="13.5" customHeight="1" x14ac:dyDescent="0.15">
      <c r="A58" s="119" t="s">
        <v>10</v>
      </c>
      <c r="B58" s="120" t="s">
        <v>329</v>
      </c>
      <c r="C58" s="119" t="s">
        <v>426</v>
      </c>
      <c r="D58" s="121">
        <f>SUM(E58,+L58)</f>
        <v>0</v>
      </c>
      <c r="E58" s="121">
        <f>+SUM(F58:I58,K58)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v>0</v>
      </c>
      <c r="M58" s="121">
        <f>SUM(N58,+U58)</f>
        <v>32548</v>
      </c>
      <c r="N58" s="121">
        <f>+SUM(O58:R58,T58)</f>
        <v>6582</v>
      </c>
      <c r="O58" s="121">
        <v>0</v>
      </c>
      <c r="P58" s="121">
        <v>0</v>
      </c>
      <c r="Q58" s="121">
        <v>0</v>
      </c>
      <c r="R58" s="121">
        <v>5671</v>
      </c>
      <c r="S58" s="121">
        <v>250000</v>
      </c>
      <c r="T58" s="121">
        <v>911</v>
      </c>
      <c r="U58" s="121">
        <v>25966</v>
      </c>
      <c r="V58" s="121">
        <f>+SUM(D58,M58)</f>
        <v>32548</v>
      </c>
      <c r="W58" s="121">
        <f>+SUM(E58,N58)</f>
        <v>6582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5671</v>
      </c>
      <c r="AB58" s="121">
        <f>+SUM(J58,S58)</f>
        <v>250000</v>
      </c>
      <c r="AC58" s="121">
        <f>+SUM(K58,T58)</f>
        <v>911</v>
      </c>
      <c r="AD58" s="121">
        <f>+SUM(L58,U58)</f>
        <v>25966</v>
      </c>
      <c r="AE58" s="209" t="s">
        <v>326</v>
      </c>
      <c r="AF58" s="208"/>
    </row>
    <row r="59" spans="1:32" s="136" customFormat="1" ht="13.5" customHeight="1" x14ac:dyDescent="0.15">
      <c r="A59" s="119" t="s">
        <v>10</v>
      </c>
      <c r="B59" s="120" t="s">
        <v>327</v>
      </c>
      <c r="C59" s="119" t="s">
        <v>421</v>
      </c>
      <c r="D59" s="121">
        <f>SUM(E59,+L59)</f>
        <v>200064</v>
      </c>
      <c r="E59" s="121">
        <f>+SUM(F59:I59,K59)</f>
        <v>45983</v>
      </c>
      <c r="F59" s="121">
        <v>257</v>
      </c>
      <c r="G59" s="121">
        <v>0</v>
      </c>
      <c r="H59" s="121">
        <v>0</v>
      </c>
      <c r="I59" s="121">
        <v>45719</v>
      </c>
      <c r="J59" s="121">
        <v>322546</v>
      </c>
      <c r="K59" s="121">
        <v>7</v>
      </c>
      <c r="L59" s="121">
        <v>154081</v>
      </c>
      <c r="M59" s="121">
        <f>SUM(N59,+U59)</f>
        <v>40667</v>
      </c>
      <c r="N59" s="121">
        <f>+SUM(O59:R59,T59)</f>
        <v>2963</v>
      </c>
      <c r="O59" s="121">
        <v>0</v>
      </c>
      <c r="P59" s="121">
        <v>0</v>
      </c>
      <c r="Q59" s="121">
        <v>0</v>
      </c>
      <c r="R59" s="121">
        <v>2961</v>
      </c>
      <c r="S59" s="121">
        <v>145277</v>
      </c>
      <c r="T59" s="121">
        <v>2</v>
      </c>
      <c r="U59" s="121">
        <v>37704</v>
      </c>
      <c r="V59" s="121">
        <f>+SUM(D59,M59)</f>
        <v>240731</v>
      </c>
      <c r="W59" s="121">
        <f>+SUM(E59,N59)</f>
        <v>48946</v>
      </c>
      <c r="X59" s="121">
        <f>+SUM(F59,O59)</f>
        <v>257</v>
      </c>
      <c r="Y59" s="121">
        <f>+SUM(G59,P59)</f>
        <v>0</v>
      </c>
      <c r="Z59" s="121">
        <f>+SUM(H59,Q59)</f>
        <v>0</v>
      </c>
      <c r="AA59" s="121">
        <f>+SUM(I59,R59)</f>
        <v>48680</v>
      </c>
      <c r="AB59" s="121">
        <f>+SUM(J59,S59)</f>
        <v>467823</v>
      </c>
      <c r="AC59" s="121">
        <f>+SUM(K59,T59)</f>
        <v>9</v>
      </c>
      <c r="AD59" s="121">
        <f>+SUM(L59,U59)</f>
        <v>191785</v>
      </c>
      <c r="AE59" s="209" t="s">
        <v>326</v>
      </c>
      <c r="AF59" s="208"/>
    </row>
    <row r="60" spans="1:32" s="136" customFormat="1" ht="13.5" customHeight="1" x14ac:dyDescent="0.15">
      <c r="A60" s="119" t="s">
        <v>10</v>
      </c>
      <c r="B60" s="120" t="s">
        <v>409</v>
      </c>
      <c r="C60" s="119" t="s">
        <v>410</v>
      </c>
      <c r="D60" s="121">
        <f>SUM(E60,+L60)</f>
        <v>1155313</v>
      </c>
      <c r="E60" s="121">
        <f>+SUM(F60:I60,K60)</f>
        <v>1155313</v>
      </c>
      <c r="F60" s="121">
        <v>568224</v>
      </c>
      <c r="G60" s="121">
        <v>0</v>
      </c>
      <c r="H60" s="121">
        <v>0</v>
      </c>
      <c r="I60" s="121">
        <v>102961</v>
      </c>
      <c r="J60" s="121">
        <v>2239097</v>
      </c>
      <c r="K60" s="121">
        <v>484128</v>
      </c>
      <c r="L60" s="121">
        <v>0</v>
      </c>
      <c r="M60" s="121">
        <f>SUM(N60,+U60)</f>
        <v>0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>
        <v>0</v>
      </c>
      <c r="T60" s="121">
        <v>0</v>
      </c>
      <c r="U60" s="121">
        <v>0</v>
      </c>
      <c r="V60" s="121">
        <f>+SUM(D60,M60)</f>
        <v>1155313</v>
      </c>
      <c r="W60" s="121">
        <f>+SUM(E60,N60)</f>
        <v>1155313</v>
      </c>
      <c r="X60" s="121">
        <f>+SUM(F60,O60)</f>
        <v>568224</v>
      </c>
      <c r="Y60" s="121">
        <f>+SUM(G60,P60)</f>
        <v>0</v>
      </c>
      <c r="Z60" s="121">
        <f>+SUM(H60,Q60)</f>
        <v>0</v>
      </c>
      <c r="AA60" s="121">
        <f>+SUM(I60,R60)</f>
        <v>102961</v>
      </c>
      <c r="AB60" s="121">
        <f>+SUM(J60,S60)</f>
        <v>2239097</v>
      </c>
      <c r="AC60" s="121">
        <f>+SUM(K60,T60)</f>
        <v>484128</v>
      </c>
      <c r="AD60" s="121">
        <f>+SUM(L60,U60)</f>
        <v>0</v>
      </c>
      <c r="AE60" s="209" t="s">
        <v>326</v>
      </c>
      <c r="AF60" s="208"/>
    </row>
    <row r="61" spans="1:32" s="136" customFormat="1" ht="13.5" customHeight="1" x14ac:dyDescent="0.15">
      <c r="A61" s="119" t="s">
        <v>10</v>
      </c>
      <c r="B61" s="120" t="s">
        <v>343</v>
      </c>
      <c r="C61" s="119" t="s">
        <v>344</v>
      </c>
      <c r="D61" s="121">
        <f>SUM(E61,+L61)</f>
        <v>0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v>0</v>
      </c>
      <c r="M61" s="121">
        <f>SUM(N61,+U61)</f>
        <v>96361</v>
      </c>
      <c r="N61" s="121">
        <f>+SUM(O61:R61,T61)</f>
        <v>6796</v>
      </c>
      <c r="O61" s="121">
        <v>0</v>
      </c>
      <c r="P61" s="121">
        <v>0</v>
      </c>
      <c r="Q61" s="121">
        <v>0</v>
      </c>
      <c r="R61" s="121">
        <v>6796</v>
      </c>
      <c r="S61" s="121">
        <v>406833</v>
      </c>
      <c r="T61" s="121">
        <v>0</v>
      </c>
      <c r="U61" s="121">
        <v>89565</v>
      </c>
      <c r="V61" s="121">
        <f>+SUM(D61,M61)</f>
        <v>96361</v>
      </c>
      <c r="W61" s="121">
        <f>+SUM(E61,N61)</f>
        <v>6796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6796</v>
      </c>
      <c r="AB61" s="121">
        <f>+SUM(J61,S61)</f>
        <v>406833</v>
      </c>
      <c r="AC61" s="121">
        <f>+SUM(K61,T61)</f>
        <v>0</v>
      </c>
      <c r="AD61" s="121">
        <f>+SUM(L61,U61)</f>
        <v>89565</v>
      </c>
      <c r="AE61" s="209" t="s">
        <v>326</v>
      </c>
      <c r="AF61" s="208"/>
    </row>
    <row r="62" spans="1:32" s="136" customFormat="1" ht="13.5" customHeight="1" x14ac:dyDescent="0.15">
      <c r="A62" s="119" t="s">
        <v>10</v>
      </c>
      <c r="B62" s="120" t="s">
        <v>347</v>
      </c>
      <c r="C62" s="119" t="s">
        <v>348</v>
      </c>
      <c r="D62" s="121">
        <f>SUM(E62,+L62)</f>
        <v>974122</v>
      </c>
      <c r="E62" s="121">
        <f>+SUM(F62:I62,K62)</f>
        <v>974122</v>
      </c>
      <c r="F62" s="121">
        <v>16932</v>
      </c>
      <c r="G62" s="121">
        <v>0</v>
      </c>
      <c r="H62" s="121">
        <v>0</v>
      </c>
      <c r="I62" s="121">
        <v>290508</v>
      </c>
      <c r="J62" s="121">
        <v>1210990</v>
      </c>
      <c r="K62" s="121">
        <v>666682</v>
      </c>
      <c r="L62" s="121">
        <v>0</v>
      </c>
      <c r="M62" s="121">
        <f>SUM(N62,+U62)</f>
        <v>399940</v>
      </c>
      <c r="N62" s="121">
        <f>+SUM(O62:R62,T62)</f>
        <v>399940</v>
      </c>
      <c r="O62" s="121">
        <v>0</v>
      </c>
      <c r="P62" s="121">
        <v>0</v>
      </c>
      <c r="Q62" s="121">
        <v>0</v>
      </c>
      <c r="R62" s="121">
        <v>12624</v>
      </c>
      <c r="S62" s="121">
        <v>171667</v>
      </c>
      <c r="T62" s="121">
        <v>387316</v>
      </c>
      <c r="U62" s="121">
        <v>0</v>
      </c>
      <c r="V62" s="121">
        <f>+SUM(D62,M62)</f>
        <v>1374062</v>
      </c>
      <c r="W62" s="121">
        <f>+SUM(E62,N62)</f>
        <v>1374062</v>
      </c>
      <c r="X62" s="121">
        <f>+SUM(F62,O62)</f>
        <v>16932</v>
      </c>
      <c r="Y62" s="121">
        <f>+SUM(G62,P62)</f>
        <v>0</v>
      </c>
      <c r="Z62" s="121">
        <f>+SUM(H62,Q62)</f>
        <v>0</v>
      </c>
      <c r="AA62" s="121">
        <f>+SUM(I62,R62)</f>
        <v>303132</v>
      </c>
      <c r="AB62" s="121">
        <f>+SUM(J62,S62)</f>
        <v>1382657</v>
      </c>
      <c r="AC62" s="121">
        <f>+SUM(K62,T62)</f>
        <v>1053998</v>
      </c>
      <c r="AD62" s="121">
        <f>+SUM(L62,U62)</f>
        <v>0</v>
      </c>
      <c r="AE62" s="209" t="s">
        <v>326</v>
      </c>
      <c r="AF62" s="208"/>
    </row>
    <row r="63" spans="1:32" s="136" customFormat="1" ht="13.5" customHeight="1" x14ac:dyDescent="0.15">
      <c r="A63" s="119" t="s">
        <v>10</v>
      </c>
      <c r="B63" s="120" t="s">
        <v>361</v>
      </c>
      <c r="C63" s="119" t="s">
        <v>378</v>
      </c>
      <c r="D63" s="121">
        <f>SUM(E63,+L63)</f>
        <v>343851</v>
      </c>
      <c r="E63" s="121">
        <f>+SUM(F63:I63,K63)</f>
        <v>343851</v>
      </c>
      <c r="F63" s="121">
        <v>0</v>
      </c>
      <c r="G63" s="121">
        <v>0</v>
      </c>
      <c r="H63" s="121">
        <v>0</v>
      </c>
      <c r="I63" s="121">
        <v>296507</v>
      </c>
      <c r="J63" s="121">
        <v>1836412</v>
      </c>
      <c r="K63" s="121">
        <v>47344</v>
      </c>
      <c r="L63" s="121">
        <v>0</v>
      </c>
      <c r="M63" s="121">
        <f>SUM(N63,+U63)</f>
        <v>0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  <c r="U63" s="121">
        <v>0</v>
      </c>
      <c r="V63" s="121">
        <f>+SUM(D63,M63)</f>
        <v>343851</v>
      </c>
      <c r="W63" s="121">
        <f>+SUM(E63,N63)</f>
        <v>343851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296507</v>
      </c>
      <c r="AB63" s="121">
        <f>+SUM(J63,S63)</f>
        <v>1836412</v>
      </c>
      <c r="AC63" s="121">
        <f>+SUM(K63,T63)</f>
        <v>47344</v>
      </c>
      <c r="AD63" s="121">
        <f>+SUM(L63,U63)</f>
        <v>0</v>
      </c>
      <c r="AE63" s="209" t="s">
        <v>326</v>
      </c>
      <c r="AF63" s="208"/>
    </row>
    <row r="64" spans="1:32" s="136" customFormat="1" ht="13.5" customHeight="1" x14ac:dyDescent="0.15">
      <c r="A64" s="119" t="s">
        <v>10</v>
      </c>
      <c r="B64" s="120" t="s">
        <v>341</v>
      </c>
      <c r="C64" s="119" t="s">
        <v>342</v>
      </c>
      <c r="D64" s="121">
        <f>SUM(E64,+L64)</f>
        <v>1027081</v>
      </c>
      <c r="E64" s="121">
        <f>+SUM(F64:I64,K64)</f>
        <v>346147</v>
      </c>
      <c r="F64" s="121">
        <v>12378</v>
      </c>
      <c r="G64" s="121">
        <v>0</v>
      </c>
      <c r="H64" s="121">
        <v>0</v>
      </c>
      <c r="I64" s="121">
        <v>333726</v>
      </c>
      <c r="J64" s="121">
        <v>516704</v>
      </c>
      <c r="K64" s="121">
        <v>43</v>
      </c>
      <c r="L64" s="121">
        <v>680934</v>
      </c>
      <c r="M64" s="121">
        <f>SUM(N64,+U64)</f>
        <v>0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>
        <v>0</v>
      </c>
      <c r="T64" s="121">
        <v>0</v>
      </c>
      <c r="U64" s="121">
        <v>0</v>
      </c>
      <c r="V64" s="121">
        <f>+SUM(D64,M64)</f>
        <v>1027081</v>
      </c>
      <c r="W64" s="121">
        <f>+SUM(E64,N64)</f>
        <v>346147</v>
      </c>
      <c r="X64" s="121">
        <f>+SUM(F64,O64)</f>
        <v>12378</v>
      </c>
      <c r="Y64" s="121">
        <f>+SUM(G64,P64)</f>
        <v>0</v>
      </c>
      <c r="Z64" s="121">
        <f>+SUM(H64,Q64)</f>
        <v>0</v>
      </c>
      <c r="AA64" s="121">
        <f>+SUM(I64,R64)</f>
        <v>333726</v>
      </c>
      <c r="AB64" s="121">
        <f>+SUM(J64,S64)</f>
        <v>516704</v>
      </c>
      <c r="AC64" s="121">
        <f>+SUM(K64,T64)</f>
        <v>43</v>
      </c>
      <c r="AD64" s="121">
        <f>+SUM(L64,U64)</f>
        <v>680934</v>
      </c>
      <c r="AE64" s="209" t="s">
        <v>326</v>
      </c>
      <c r="AF64" s="208"/>
    </row>
    <row r="65" spans="1:32" s="136" customFormat="1" ht="13.5" customHeight="1" x14ac:dyDescent="0.15">
      <c r="A65" s="119" t="s">
        <v>10</v>
      </c>
      <c r="B65" s="120" t="s">
        <v>389</v>
      </c>
      <c r="C65" s="119" t="s">
        <v>390</v>
      </c>
      <c r="D65" s="121">
        <f>SUM(E65,+L65)</f>
        <v>4806653</v>
      </c>
      <c r="E65" s="121">
        <f>+SUM(F65:I65,K65)</f>
        <v>4806653</v>
      </c>
      <c r="F65" s="121">
        <v>1699401</v>
      </c>
      <c r="G65" s="121">
        <v>0</v>
      </c>
      <c r="H65" s="121">
        <v>0</v>
      </c>
      <c r="I65" s="121">
        <v>183734</v>
      </c>
      <c r="J65" s="121">
        <v>3462630</v>
      </c>
      <c r="K65" s="121">
        <v>2923518</v>
      </c>
      <c r="L65" s="121">
        <v>0</v>
      </c>
      <c r="M65" s="121">
        <f>SUM(N65,+U65)</f>
        <v>0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1">
        <f>+SUM(D65,M65)</f>
        <v>4806653</v>
      </c>
      <c r="W65" s="121">
        <f>+SUM(E65,N65)</f>
        <v>4806653</v>
      </c>
      <c r="X65" s="121">
        <f>+SUM(F65,O65)</f>
        <v>1699401</v>
      </c>
      <c r="Y65" s="121">
        <f>+SUM(G65,P65)</f>
        <v>0</v>
      </c>
      <c r="Z65" s="121">
        <f>+SUM(H65,Q65)</f>
        <v>0</v>
      </c>
      <c r="AA65" s="121">
        <f>+SUM(I65,R65)</f>
        <v>183734</v>
      </c>
      <c r="AB65" s="121">
        <f>+SUM(J65,S65)</f>
        <v>3462630</v>
      </c>
      <c r="AC65" s="121">
        <f>+SUM(K65,T65)</f>
        <v>2923518</v>
      </c>
      <c r="AD65" s="121">
        <f>+SUM(L65,U65)</f>
        <v>0</v>
      </c>
      <c r="AE65" s="209" t="s">
        <v>326</v>
      </c>
      <c r="AF65" s="208"/>
    </row>
    <row r="66" spans="1:32" s="136" customFormat="1" ht="13.5" customHeight="1" x14ac:dyDescent="0.15">
      <c r="A66" s="119" t="s">
        <v>10</v>
      </c>
      <c r="B66" s="120" t="s">
        <v>357</v>
      </c>
      <c r="C66" s="119" t="s">
        <v>358</v>
      </c>
      <c r="D66" s="121">
        <f>SUM(E66,+L66)</f>
        <v>406565</v>
      </c>
      <c r="E66" s="121">
        <f>+SUM(F66:I66,K66)</f>
        <v>178320</v>
      </c>
      <c r="F66" s="121">
        <v>372</v>
      </c>
      <c r="G66" s="121">
        <v>0</v>
      </c>
      <c r="H66" s="121">
        <v>0</v>
      </c>
      <c r="I66" s="121">
        <v>171790</v>
      </c>
      <c r="J66" s="121">
        <v>626097</v>
      </c>
      <c r="K66" s="121">
        <v>6158</v>
      </c>
      <c r="L66" s="121">
        <v>228245</v>
      </c>
      <c r="M66" s="121">
        <f>SUM(N66,+U66)</f>
        <v>53744</v>
      </c>
      <c r="N66" s="121">
        <f>+SUM(O66:R66,T66)</f>
        <v>18716</v>
      </c>
      <c r="O66" s="121">
        <v>0</v>
      </c>
      <c r="P66" s="121">
        <v>0</v>
      </c>
      <c r="Q66" s="121">
        <v>0</v>
      </c>
      <c r="R66" s="121">
        <v>18388</v>
      </c>
      <c r="S66" s="121">
        <v>149973</v>
      </c>
      <c r="T66" s="121">
        <v>328</v>
      </c>
      <c r="U66" s="121">
        <v>35028</v>
      </c>
      <c r="V66" s="121">
        <f>+SUM(D66,M66)</f>
        <v>460309</v>
      </c>
      <c r="W66" s="121">
        <f>+SUM(E66,N66)</f>
        <v>197036</v>
      </c>
      <c r="X66" s="121">
        <f>+SUM(F66,O66)</f>
        <v>372</v>
      </c>
      <c r="Y66" s="121">
        <f>+SUM(G66,P66)</f>
        <v>0</v>
      </c>
      <c r="Z66" s="121">
        <f>+SUM(H66,Q66)</f>
        <v>0</v>
      </c>
      <c r="AA66" s="121">
        <f>+SUM(I66,R66)</f>
        <v>190178</v>
      </c>
      <c r="AB66" s="121">
        <f>+SUM(J66,S66)</f>
        <v>776070</v>
      </c>
      <c r="AC66" s="121">
        <f>+SUM(K66,T66)</f>
        <v>6486</v>
      </c>
      <c r="AD66" s="121">
        <f>+SUM(L66,U66)</f>
        <v>263273</v>
      </c>
      <c r="AE66" s="209" t="s">
        <v>326</v>
      </c>
      <c r="AF66" s="208"/>
    </row>
    <row r="67" spans="1:32" s="136" customFormat="1" ht="13.5" customHeight="1" x14ac:dyDescent="0.15">
      <c r="A67" s="119" t="s">
        <v>10</v>
      </c>
      <c r="B67" s="120" t="s">
        <v>385</v>
      </c>
      <c r="C67" s="119" t="s">
        <v>386</v>
      </c>
      <c r="D67" s="121">
        <f>SUM(E67,+L67)</f>
        <v>204038</v>
      </c>
      <c r="E67" s="121">
        <f>+SUM(F67:I67,K67)</f>
        <v>203706</v>
      </c>
      <c r="F67" s="121">
        <v>0</v>
      </c>
      <c r="G67" s="121">
        <v>0</v>
      </c>
      <c r="H67" s="121">
        <v>0</v>
      </c>
      <c r="I67" s="121">
        <v>203689</v>
      </c>
      <c r="J67" s="121">
        <v>337760</v>
      </c>
      <c r="K67" s="121">
        <v>17</v>
      </c>
      <c r="L67" s="121">
        <v>332</v>
      </c>
      <c r="M67" s="121">
        <f>SUM(N67,+U67)</f>
        <v>0</v>
      </c>
      <c r="N67" s="121">
        <f>+SUM(O67:R67,T67)</f>
        <v>0</v>
      </c>
      <c r="O67" s="121">
        <v>0</v>
      </c>
      <c r="P67" s="121">
        <v>0</v>
      </c>
      <c r="Q67" s="121">
        <v>0</v>
      </c>
      <c r="R67" s="121">
        <v>0</v>
      </c>
      <c r="S67" s="121">
        <v>0</v>
      </c>
      <c r="T67" s="121">
        <v>0</v>
      </c>
      <c r="U67" s="121">
        <v>0</v>
      </c>
      <c r="V67" s="121">
        <f>+SUM(D67,M67)</f>
        <v>204038</v>
      </c>
      <c r="W67" s="121">
        <f>+SUM(E67,N67)</f>
        <v>203706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203689</v>
      </c>
      <c r="AB67" s="121">
        <f>+SUM(J67,S67)</f>
        <v>337760</v>
      </c>
      <c r="AC67" s="121">
        <f>+SUM(K67,T67)</f>
        <v>17</v>
      </c>
      <c r="AD67" s="121">
        <f>+SUM(L67,U67)</f>
        <v>332</v>
      </c>
      <c r="AE67" s="209" t="s">
        <v>326</v>
      </c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67">
    <sortCondition ref="A8:A67"/>
    <sortCondition ref="B8:B67"/>
    <sortCondition ref="C8:C6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66" man="1"/>
    <brk id="21" min="1" max="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275</v>
      </c>
      <c r="D7" s="140">
        <f>+SUM(E7,J7)</f>
        <v>11027326</v>
      </c>
      <c r="E7" s="140">
        <f>+SUM(F7:I7)</f>
        <v>10952894</v>
      </c>
      <c r="F7" s="140">
        <f t="shared" ref="F7:K7" si="0">SUM(F$8:F$257)</f>
        <v>158827</v>
      </c>
      <c r="G7" s="140">
        <f t="shared" si="0"/>
        <v>10519372</v>
      </c>
      <c r="H7" s="140">
        <f t="shared" si="0"/>
        <v>260405</v>
      </c>
      <c r="I7" s="140">
        <f t="shared" si="0"/>
        <v>14290</v>
      </c>
      <c r="J7" s="140">
        <f t="shared" si="0"/>
        <v>74432</v>
      </c>
      <c r="K7" s="140">
        <f t="shared" si="0"/>
        <v>2822221</v>
      </c>
      <c r="L7" s="140">
        <f>+SUM(M7,R7,V7,W7,AC7)</f>
        <v>32316314</v>
      </c>
      <c r="M7" s="140">
        <f>+SUM(N7:Q7)</f>
        <v>4030883</v>
      </c>
      <c r="N7" s="140">
        <f>SUM(N$8:N$257)</f>
        <v>2577255</v>
      </c>
      <c r="O7" s="140">
        <f>SUM(O$8:O$257)</f>
        <v>977798</v>
      </c>
      <c r="P7" s="140">
        <f>SUM(P$8:P$257)</f>
        <v>450256</v>
      </c>
      <c r="Q7" s="140">
        <f>SUM(Q$8:Q$257)</f>
        <v>25574</v>
      </c>
      <c r="R7" s="140">
        <f>+SUM(S7:U7)</f>
        <v>4952655</v>
      </c>
      <c r="S7" s="140">
        <f>SUM(S$8:S$257)</f>
        <v>317450</v>
      </c>
      <c r="T7" s="140">
        <f>SUM(T$8:T$257)</f>
        <v>4413675</v>
      </c>
      <c r="U7" s="140">
        <f>SUM(U$8:U$257)</f>
        <v>221530</v>
      </c>
      <c r="V7" s="140">
        <f>SUM(V$8:V$257)</f>
        <v>34828</v>
      </c>
      <c r="W7" s="140">
        <f>+SUM(X7:AA7)</f>
        <v>23291538</v>
      </c>
      <c r="X7" s="140">
        <f t="shared" ref="X7:AD7" si="1">SUM(X$8:X$257)</f>
        <v>8110114</v>
      </c>
      <c r="Y7" s="140">
        <f t="shared" si="1"/>
        <v>12493667</v>
      </c>
      <c r="Z7" s="140">
        <f t="shared" si="1"/>
        <v>1981138</v>
      </c>
      <c r="AA7" s="140">
        <f t="shared" si="1"/>
        <v>706619</v>
      </c>
      <c r="AB7" s="140">
        <f t="shared" si="1"/>
        <v>10295955</v>
      </c>
      <c r="AC7" s="140">
        <f t="shared" si="1"/>
        <v>6410</v>
      </c>
      <c r="AD7" s="140">
        <f t="shared" si="1"/>
        <v>4044704</v>
      </c>
      <c r="AE7" s="140">
        <f>+SUM(D7,L7,AD7)</f>
        <v>47388344</v>
      </c>
      <c r="AF7" s="140">
        <f>+SUM(AG7,AL7)</f>
        <v>679077</v>
      </c>
      <c r="AG7" s="140">
        <f>+SUM(AH7:AK7)</f>
        <v>677154</v>
      </c>
      <c r="AH7" s="140">
        <f t="shared" ref="AH7:AM7" si="2">SUM(AH$8:AH$257)</f>
        <v>81331</v>
      </c>
      <c r="AI7" s="140">
        <f t="shared" si="2"/>
        <v>595771</v>
      </c>
      <c r="AJ7" s="140">
        <f t="shared" si="2"/>
        <v>0</v>
      </c>
      <c r="AK7" s="140">
        <f t="shared" si="2"/>
        <v>52</v>
      </c>
      <c r="AL7" s="140">
        <f t="shared" si="2"/>
        <v>1923</v>
      </c>
      <c r="AM7" s="140">
        <f t="shared" si="2"/>
        <v>8993</v>
      </c>
      <c r="AN7" s="140">
        <f>+SUM(AO7,AT7,AX7,AY7,BE7)</f>
        <v>4892430</v>
      </c>
      <c r="AO7" s="140">
        <f>+SUM(AP7:AS7)</f>
        <v>1126974</v>
      </c>
      <c r="AP7" s="140">
        <f>SUM(AP$8:AP$257)</f>
        <v>904266</v>
      </c>
      <c r="AQ7" s="140">
        <f>SUM(AQ$8:AQ$257)</f>
        <v>42752</v>
      </c>
      <c r="AR7" s="140">
        <f>SUM(AR$8:AR$257)</f>
        <v>179956</v>
      </c>
      <c r="AS7" s="140">
        <f>SUM(AS$8:AS$257)</f>
        <v>0</v>
      </c>
      <c r="AT7" s="140">
        <f>+SUM(AU7:AW7)</f>
        <v>1947119</v>
      </c>
      <c r="AU7" s="140">
        <f>SUM(AU$8:AU$257)</f>
        <v>33115</v>
      </c>
      <c r="AV7" s="140">
        <f>SUM(AV$8:AV$257)</f>
        <v>1914004</v>
      </c>
      <c r="AW7" s="140">
        <f>SUM(AW$8:AW$257)</f>
        <v>0</v>
      </c>
      <c r="AX7" s="140">
        <f>SUM(AX$8:AX$257)</f>
        <v>0</v>
      </c>
      <c r="AY7" s="140">
        <f>+SUM(AZ7:BC7)</f>
        <v>1815480</v>
      </c>
      <c r="AZ7" s="140">
        <f t="shared" ref="AZ7:BF7" si="3">SUM(AZ$8:AZ$257)</f>
        <v>300309</v>
      </c>
      <c r="BA7" s="140">
        <f t="shared" si="3"/>
        <v>1382246</v>
      </c>
      <c r="BB7" s="140">
        <f t="shared" si="3"/>
        <v>50861</v>
      </c>
      <c r="BC7" s="140">
        <f t="shared" si="3"/>
        <v>82064</v>
      </c>
      <c r="BD7" s="140">
        <f t="shared" si="3"/>
        <v>2335500</v>
      </c>
      <c r="BE7" s="140">
        <f t="shared" si="3"/>
        <v>2857</v>
      </c>
      <c r="BF7" s="140">
        <f t="shared" si="3"/>
        <v>808709</v>
      </c>
      <c r="BG7" s="140">
        <f>+SUM(BF7,AN7,AF7)</f>
        <v>6380216</v>
      </c>
      <c r="BH7" s="140">
        <f t="shared" ref="BH7:CI7" si="4">SUM(D7,AF7)</f>
        <v>11706403</v>
      </c>
      <c r="BI7" s="140">
        <f t="shared" si="4"/>
        <v>11630048</v>
      </c>
      <c r="BJ7" s="140">
        <f t="shared" si="4"/>
        <v>240158</v>
      </c>
      <c r="BK7" s="140">
        <f t="shared" si="4"/>
        <v>11115143</v>
      </c>
      <c r="BL7" s="140">
        <f t="shared" si="4"/>
        <v>260405</v>
      </c>
      <c r="BM7" s="140">
        <f t="shared" si="4"/>
        <v>14342</v>
      </c>
      <c r="BN7" s="140">
        <f t="shared" si="4"/>
        <v>76355</v>
      </c>
      <c r="BO7" s="140">
        <f t="shared" si="4"/>
        <v>2831214</v>
      </c>
      <c r="BP7" s="140">
        <f t="shared" si="4"/>
        <v>37208744</v>
      </c>
      <c r="BQ7" s="140">
        <f t="shared" si="4"/>
        <v>5157857</v>
      </c>
      <c r="BR7" s="140">
        <f t="shared" si="4"/>
        <v>3481521</v>
      </c>
      <c r="BS7" s="140">
        <f t="shared" si="4"/>
        <v>1020550</v>
      </c>
      <c r="BT7" s="140">
        <f t="shared" si="4"/>
        <v>630212</v>
      </c>
      <c r="BU7" s="140">
        <f t="shared" si="4"/>
        <v>25574</v>
      </c>
      <c r="BV7" s="140">
        <f t="shared" si="4"/>
        <v>6899774</v>
      </c>
      <c r="BW7" s="140">
        <f t="shared" si="4"/>
        <v>350565</v>
      </c>
      <c r="BX7" s="140">
        <f t="shared" si="4"/>
        <v>6327679</v>
      </c>
      <c r="BY7" s="140">
        <f t="shared" si="4"/>
        <v>221530</v>
      </c>
      <c r="BZ7" s="140">
        <f t="shared" si="4"/>
        <v>34828</v>
      </c>
      <c r="CA7" s="140">
        <f t="shared" si="4"/>
        <v>25107018</v>
      </c>
      <c r="CB7" s="140">
        <f t="shared" si="4"/>
        <v>8410423</v>
      </c>
      <c r="CC7" s="140">
        <f t="shared" si="4"/>
        <v>13875913</v>
      </c>
      <c r="CD7" s="140">
        <f t="shared" si="4"/>
        <v>2031999</v>
      </c>
      <c r="CE7" s="140">
        <f t="shared" si="4"/>
        <v>788683</v>
      </c>
      <c r="CF7" s="140">
        <f t="shared" si="4"/>
        <v>12631455</v>
      </c>
      <c r="CG7" s="140">
        <f t="shared" si="4"/>
        <v>9267</v>
      </c>
      <c r="CH7" s="140">
        <f t="shared" si="4"/>
        <v>4853413</v>
      </c>
      <c r="CI7" s="140">
        <f t="shared" si="4"/>
        <v>53768560</v>
      </c>
    </row>
    <row r="8" spans="1:87" s="136" customFormat="1" ht="13.5" customHeight="1" x14ac:dyDescent="0.15">
      <c r="A8" s="119" t="s">
        <v>10</v>
      </c>
      <c r="B8" s="120" t="s">
        <v>324</v>
      </c>
      <c r="C8" s="119" t="s">
        <v>325</v>
      </c>
      <c r="D8" s="121">
        <f>+SUM(E8,J8)</f>
        <v>8976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8976</v>
      </c>
      <c r="K8" s="121">
        <v>0</v>
      </c>
      <c r="L8" s="121">
        <f>+SUM(M8,R8,V8,W8,AC8)</f>
        <v>3222493</v>
      </c>
      <c r="M8" s="121">
        <f>+SUM(N8:Q8)</f>
        <v>929800</v>
      </c>
      <c r="N8" s="121">
        <v>216912</v>
      </c>
      <c r="O8" s="121">
        <v>712888</v>
      </c>
      <c r="P8" s="121">
        <v>0</v>
      </c>
      <c r="Q8" s="121">
        <v>0</v>
      </c>
      <c r="R8" s="121">
        <f>+SUM(S8:U8)</f>
        <v>135759</v>
      </c>
      <c r="S8" s="121">
        <v>112328</v>
      </c>
      <c r="T8" s="121">
        <v>3366</v>
      </c>
      <c r="U8" s="121">
        <v>20065</v>
      </c>
      <c r="V8" s="121">
        <v>0</v>
      </c>
      <c r="W8" s="121">
        <f>+SUM(X8:AA8)</f>
        <v>2156934</v>
      </c>
      <c r="X8" s="121">
        <v>877070</v>
      </c>
      <c r="Y8" s="121">
        <v>1174502</v>
      </c>
      <c r="Z8" s="121">
        <v>84664</v>
      </c>
      <c r="AA8" s="121">
        <v>20698</v>
      </c>
      <c r="AB8" s="121">
        <v>0</v>
      </c>
      <c r="AC8" s="121">
        <v>0</v>
      </c>
      <c r="AD8" s="121">
        <v>282590</v>
      </c>
      <c r="AE8" s="121">
        <f>+SUM(D8,L8,AD8)</f>
        <v>3514059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353957</v>
      </c>
      <c r="AO8" s="121">
        <f>+SUM(AP8:AS8)</f>
        <v>148113</v>
      </c>
      <c r="AP8" s="121">
        <v>126954</v>
      </c>
      <c r="AQ8" s="121">
        <v>0</v>
      </c>
      <c r="AR8" s="121">
        <v>21159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205844</v>
      </c>
      <c r="AZ8" s="121">
        <v>70536</v>
      </c>
      <c r="BA8" s="121">
        <v>104240</v>
      </c>
      <c r="BB8" s="121">
        <v>0</v>
      </c>
      <c r="BC8" s="121">
        <v>31068</v>
      </c>
      <c r="BD8" s="121">
        <v>86106</v>
      </c>
      <c r="BE8" s="121">
        <v>0</v>
      </c>
      <c r="BF8" s="121">
        <v>186059</v>
      </c>
      <c r="BG8" s="121">
        <f>+SUM(BF8,AN8,AF8)</f>
        <v>540016</v>
      </c>
      <c r="BH8" s="121">
        <f>SUM(D8,AF8)</f>
        <v>8976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8976</v>
      </c>
      <c r="BO8" s="121">
        <f>SUM(K8,AM8)</f>
        <v>0</v>
      </c>
      <c r="BP8" s="121">
        <f>SUM(L8,AN8)</f>
        <v>3576450</v>
      </c>
      <c r="BQ8" s="121">
        <f>SUM(M8,AO8)</f>
        <v>1077913</v>
      </c>
      <c r="BR8" s="121">
        <f>SUM(N8,AP8)</f>
        <v>343866</v>
      </c>
      <c r="BS8" s="121">
        <f>SUM(O8,AQ8)</f>
        <v>712888</v>
      </c>
      <c r="BT8" s="121">
        <f>SUM(P8,AR8)</f>
        <v>21159</v>
      </c>
      <c r="BU8" s="121">
        <f>SUM(Q8,AS8)</f>
        <v>0</v>
      </c>
      <c r="BV8" s="121">
        <f>SUM(R8,AT8)</f>
        <v>135759</v>
      </c>
      <c r="BW8" s="121">
        <f>SUM(S8,AU8)</f>
        <v>112328</v>
      </c>
      <c r="BX8" s="121">
        <f>SUM(T8,AV8)</f>
        <v>3366</v>
      </c>
      <c r="BY8" s="121">
        <f>SUM(U8,AW8)</f>
        <v>20065</v>
      </c>
      <c r="BZ8" s="121">
        <f>SUM(V8,AX8)</f>
        <v>0</v>
      </c>
      <c r="CA8" s="121">
        <f>SUM(W8,AY8)</f>
        <v>2362778</v>
      </c>
      <c r="CB8" s="121">
        <f>SUM(X8,AZ8)</f>
        <v>947606</v>
      </c>
      <c r="CC8" s="121">
        <f>SUM(Y8,BA8)</f>
        <v>1278742</v>
      </c>
      <c r="CD8" s="121">
        <f>SUM(Z8,BB8)</f>
        <v>84664</v>
      </c>
      <c r="CE8" s="121">
        <f>SUM(AA8,BC8)</f>
        <v>51766</v>
      </c>
      <c r="CF8" s="121">
        <f>SUM(AB8,BD8)</f>
        <v>86106</v>
      </c>
      <c r="CG8" s="121">
        <f>SUM(AC8,BE8)</f>
        <v>0</v>
      </c>
      <c r="CH8" s="121">
        <f>SUM(AD8,BF8)</f>
        <v>468649</v>
      </c>
      <c r="CI8" s="121">
        <f>SUM(AE8,BG8)</f>
        <v>4054075</v>
      </c>
    </row>
    <row r="9" spans="1:87" s="136" customFormat="1" ht="13.5" customHeight="1" x14ac:dyDescent="0.15">
      <c r="A9" s="119" t="s">
        <v>10</v>
      </c>
      <c r="B9" s="120" t="s">
        <v>331</v>
      </c>
      <c r="C9" s="119" t="s">
        <v>332</v>
      </c>
      <c r="D9" s="121">
        <f>+SUM(E9,J9)</f>
        <v>652278</v>
      </c>
      <c r="E9" s="121">
        <f>+SUM(F9:I9)</f>
        <v>652278</v>
      </c>
      <c r="F9" s="121">
        <v>0</v>
      </c>
      <c r="G9" s="121">
        <v>652278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1449831</v>
      </c>
      <c r="M9" s="121">
        <f>+SUM(N9:Q9)</f>
        <v>170033</v>
      </c>
      <c r="N9" s="121">
        <v>113598</v>
      </c>
      <c r="O9" s="121">
        <v>56435</v>
      </c>
      <c r="P9" s="121">
        <v>0</v>
      </c>
      <c r="Q9" s="121">
        <v>0</v>
      </c>
      <c r="R9" s="121">
        <f>+SUM(S9:U9)</f>
        <v>347289</v>
      </c>
      <c r="S9" s="121">
        <v>58244</v>
      </c>
      <c r="T9" s="121">
        <v>275317</v>
      </c>
      <c r="U9" s="121">
        <v>13728</v>
      </c>
      <c r="V9" s="121">
        <v>0</v>
      </c>
      <c r="W9" s="121">
        <f>+SUM(X9:AA9)</f>
        <v>932509</v>
      </c>
      <c r="X9" s="121">
        <v>496106</v>
      </c>
      <c r="Y9" s="121">
        <v>412798</v>
      </c>
      <c r="Z9" s="121">
        <v>23605</v>
      </c>
      <c r="AA9" s="121">
        <v>0</v>
      </c>
      <c r="AB9" s="121">
        <v>0</v>
      </c>
      <c r="AC9" s="121">
        <v>0</v>
      </c>
      <c r="AD9" s="121">
        <v>18849</v>
      </c>
      <c r="AE9" s="121">
        <f>+SUM(D9,L9,AD9)</f>
        <v>2120958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64896</v>
      </c>
      <c r="AO9" s="121">
        <f>+SUM(AP9:AS9)</f>
        <v>14967</v>
      </c>
      <c r="AP9" s="121">
        <v>14967</v>
      </c>
      <c r="AQ9" s="121">
        <v>0</v>
      </c>
      <c r="AR9" s="121">
        <v>0</v>
      </c>
      <c r="AS9" s="121">
        <v>0</v>
      </c>
      <c r="AT9" s="121">
        <f>+SUM(AU9:AW9)</f>
        <v>31298</v>
      </c>
      <c r="AU9" s="121">
        <v>0</v>
      </c>
      <c r="AV9" s="121">
        <v>31298</v>
      </c>
      <c r="AW9" s="121">
        <v>0</v>
      </c>
      <c r="AX9" s="121">
        <v>0</v>
      </c>
      <c r="AY9" s="121">
        <f>+SUM(AZ9:BC9)</f>
        <v>18631</v>
      </c>
      <c r="AZ9" s="121">
        <v>0</v>
      </c>
      <c r="BA9" s="121">
        <v>18631</v>
      </c>
      <c r="BB9" s="121">
        <v>0</v>
      </c>
      <c r="BC9" s="121">
        <v>0</v>
      </c>
      <c r="BD9" s="121">
        <v>0</v>
      </c>
      <c r="BE9" s="121">
        <v>0</v>
      </c>
      <c r="BF9" s="121">
        <v>3910</v>
      </c>
      <c r="BG9" s="121">
        <f>+SUM(BF9,AN9,AF9)</f>
        <v>68806</v>
      </c>
      <c r="BH9" s="121">
        <f>SUM(D9,AF9)</f>
        <v>652278</v>
      </c>
      <c r="BI9" s="121">
        <f>SUM(E9,AG9)</f>
        <v>652278</v>
      </c>
      <c r="BJ9" s="121">
        <f>SUM(F9,AH9)</f>
        <v>0</v>
      </c>
      <c r="BK9" s="121">
        <f>SUM(G9,AI9)</f>
        <v>652278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1514727</v>
      </c>
      <c r="BQ9" s="121">
        <f>SUM(M9,AO9)</f>
        <v>185000</v>
      </c>
      <c r="BR9" s="121">
        <f>SUM(N9,AP9)</f>
        <v>128565</v>
      </c>
      <c r="BS9" s="121">
        <f>SUM(O9,AQ9)</f>
        <v>56435</v>
      </c>
      <c r="BT9" s="121">
        <f>SUM(P9,AR9)</f>
        <v>0</v>
      </c>
      <c r="BU9" s="121">
        <f>SUM(Q9,AS9)</f>
        <v>0</v>
      </c>
      <c r="BV9" s="121">
        <f>SUM(R9,AT9)</f>
        <v>378587</v>
      </c>
      <c r="BW9" s="121">
        <f>SUM(S9,AU9)</f>
        <v>58244</v>
      </c>
      <c r="BX9" s="121">
        <f>SUM(T9,AV9)</f>
        <v>306615</v>
      </c>
      <c r="BY9" s="121">
        <f>SUM(U9,AW9)</f>
        <v>13728</v>
      </c>
      <c r="BZ9" s="121">
        <f>SUM(V9,AX9)</f>
        <v>0</v>
      </c>
      <c r="CA9" s="121">
        <f>SUM(W9,AY9)</f>
        <v>951140</v>
      </c>
      <c r="CB9" s="121">
        <f>SUM(X9,AZ9)</f>
        <v>496106</v>
      </c>
      <c r="CC9" s="121">
        <f>SUM(Y9,BA9)</f>
        <v>431429</v>
      </c>
      <c r="CD9" s="121">
        <f>SUM(Z9,BB9)</f>
        <v>23605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22759</v>
      </c>
      <c r="CI9" s="121">
        <f>SUM(AE9,BG9)</f>
        <v>2189764</v>
      </c>
    </row>
    <row r="10" spans="1:87" s="136" customFormat="1" ht="13.5" customHeight="1" x14ac:dyDescent="0.15">
      <c r="A10" s="119" t="s">
        <v>10</v>
      </c>
      <c r="B10" s="120" t="s">
        <v>333</v>
      </c>
      <c r="C10" s="119" t="s">
        <v>334</v>
      </c>
      <c r="D10" s="121">
        <f>+SUM(E10,J10)</f>
        <v>74110</v>
      </c>
      <c r="E10" s="121">
        <f>+SUM(F10:I10)</f>
        <v>74110</v>
      </c>
      <c r="F10" s="121">
        <v>0</v>
      </c>
      <c r="G10" s="121">
        <v>53862</v>
      </c>
      <c r="H10" s="121">
        <v>6342</v>
      </c>
      <c r="I10" s="121">
        <v>13906</v>
      </c>
      <c r="J10" s="121">
        <v>0</v>
      </c>
      <c r="K10" s="121">
        <v>0</v>
      </c>
      <c r="L10" s="121">
        <f>+SUM(M10,R10,V10,W10,AC10)</f>
        <v>1673289</v>
      </c>
      <c r="M10" s="121">
        <f>+SUM(N10:Q10)</f>
        <v>150797</v>
      </c>
      <c r="N10" s="121">
        <v>59358</v>
      </c>
      <c r="O10" s="121">
        <v>23957</v>
      </c>
      <c r="P10" s="121">
        <v>44549</v>
      </c>
      <c r="Q10" s="121">
        <v>22933</v>
      </c>
      <c r="R10" s="121">
        <f>+SUM(S10:U10)</f>
        <v>184328</v>
      </c>
      <c r="S10" s="121">
        <v>3404</v>
      </c>
      <c r="T10" s="121">
        <v>162341</v>
      </c>
      <c r="U10" s="121">
        <v>18583</v>
      </c>
      <c r="V10" s="121">
        <v>0</v>
      </c>
      <c r="W10" s="121">
        <f>+SUM(X10:AA10)</f>
        <v>1338164</v>
      </c>
      <c r="X10" s="121">
        <v>723602</v>
      </c>
      <c r="Y10" s="121">
        <v>512625</v>
      </c>
      <c r="Z10" s="121">
        <v>14284</v>
      </c>
      <c r="AA10" s="121">
        <v>87653</v>
      </c>
      <c r="AB10" s="121">
        <v>0</v>
      </c>
      <c r="AC10" s="121">
        <v>0</v>
      </c>
      <c r="AD10" s="121">
        <v>81939</v>
      </c>
      <c r="AE10" s="121">
        <f>+SUM(D10,L10,AD10)</f>
        <v>1829338</v>
      </c>
      <c r="AF10" s="121">
        <f>+SUM(AG10,AL10)</f>
        <v>22935</v>
      </c>
      <c r="AG10" s="121">
        <f>+SUM(AH10:AK10)</f>
        <v>22935</v>
      </c>
      <c r="AH10" s="121">
        <v>0</v>
      </c>
      <c r="AI10" s="121">
        <v>22935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238511</v>
      </c>
      <c r="AO10" s="121">
        <f>+SUM(AP10:AS10)</f>
        <v>76204</v>
      </c>
      <c r="AP10" s="121">
        <v>50631</v>
      </c>
      <c r="AQ10" s="121">
        <v>0</v>
      </c>
      <c r="AR10" s="121">
        <v>25573</v>
      </c>
      <c r="AS10" s="121">
        <v>0</v>
      </c>
      <c r="AT10" s="121">
        <f>+SUM(AU10:AW10)</f>
        <v>22562</v>
      </c>
      <c r="AU10" s="121">
        <v>2444</v>
      </c>
      <c r="AV10" s="121">
        <v>20118</v>
      </c>
      <c r="AW10" s="121">
        <v>0</v>
      </c>
      <c r="AX10" s="121">
        <v>0</v>
      </c>
      <c r="AY10" s="121">
        <f>+SUM(AZ10:BC10)</f>
        <v>139745</v>
      </c>
      <c r="AZ10" s="121">
        <v>91762</v>
      </c>
      <c r="BA10" s="121">
        <v>47983</v>
      </c>
      <c r="BB10" s="121">
        <v>0</v>
      </c>
      <c r="BC10" s="121">
        <v>0</v>
      </c>
      <c r="BD10" s="121">
        <v>0</v>
      </c>
      <c r="BE10" s="121">
        <v>0</v>
      </c>
      <c r="BF10" s="121">
        <v>9966</v>
      </c>
      <c r="BG10" s="121">
        <f>+SUM(BF10,AN10,AF10)</f>
        <v>271412</v>
      </c>
      <c r="BH10" s="121">
        <f>SUM(D10,AF10)</f>
        <v>97045</v>
      </c>
      <c r="BI10" s="121">
        <f>SUM(E10,AG10)</f>
        <v>97045</v>
      </c>
      <c r="BJ10" s="121">
        <f>SUM(F10,AH10)</f>
        <v>0</v>
      </c>
      <c r="BK10" s="121">
        <f>SUM(G10,AI10)</f>
        <v>76797</v>
      </c>
      <c r="BL10" s="121">
        <f>SUM(H10,AJ10)</f>
        <v>6342</v>
      </c>
      <c r="BM10" s="121">
        <f>SUM(I10,AK10)</f>
        <v>13906</v>
      </c>
      <c r="BN10" s="121">
        <f>SUM(J10,AL10)</f>
        <v>0</v>
      </c>
      <c r="BO10" s="121">
        <f>SUM(K10,AM10)</f>
        <v>0</v>
      </c>
      <c r="BP10" s="121">
        <f>SUM(L10,AN10)</f>
        <v>1911800</v>
      </c>
      <c r="BQ10" s="121">
        <f>SUM(M10,AO10)</f>
        <v>227001</v>
      </c>
      <c r="BR10" s="121">
        <f>SUM(N10,AP10)</f>
        <v>109989</v>
      </c>
      <c r="BS10" s="121">
        <f>SUM(O10,AQ10)</f>
        <v>23957</v>
      </c>
      <c r="BT10" s="121">
        <f>SUM(P10,AR10)</f>
        <v>70122</v>
      </c>
      <c r="BU10" s="121">
        <f>SUM(Q10,AS10)</f>
        <v>22933</v>
      </c>
      <c r="BV10" s="121">
        <f>SUM(R10,AT10)</f>
        <v>206890</v>
      </c>
      <c r="BW10" s="121">
        <f>SUM(S10,AU10)</f>
        <v>5848</v>
      </c>
      <c r="BX10" s="121">
        <f>SUM(T10,AV10)</f>
        <v>182459</v>
      </c>
      <c r="BY10" s="121">
        <f>SUM(U10,AW10)</f>
        <v>18583</v>
      </c>
      <c r="BZ10" s="121">
        <f>SUM(V10,AX10)</f>
        <v>0</v>
      </c>
      <c r="CA10" s="121">
        <f>SUM(W10,AY10)</f>
        <v>1477909</v>
      </c>
      <c r="CB10" s="121">
        <f>SUM(X10,AZ10)</f>
        <v>815364</v>
      </c>
      <c r="CC10" s="121">
        <f>SUM(Y10,BA10)</f>
        <v>560608</v>
      </c>
      <c r="CD10" s="121">
        <f>SUM(Z10,BB10)</f>
        <v>14284</v>
      </c>
      <c r="CE10" s="121">
        <f>SUM(AA10,BC10)</f>
        <v>87653</v>
      </c>
      <c r="CF10" s="121">
        <f>SUM(AB10,BD10)</f>
        <v>0</v>
      </c>
      <c r="CG10" s="121">
        <f>SUM(AC10,BE10)</f>
        <v>0</v>
      </c>
      <c r="CH10" s="121">
        <f>SUM(AD10,BF10)</f>
        <v>91905</v>
      </c>
      <c r="CI10" s="121">
        <f>SUM(AE10,BG10)</f>
        <v>2100750</v>
      </c>
    </row>
    <row r="11" spans="1:87" s="136" customFormat="1" ht="13.5" customHeight="1" x14ac:dyDescent="0.15">
      <c r="A11" s="119" t="s">
        <v>10</v>
      </c>
      <c r="B11" s="120" t="s">
        <v>335</v>
      </c>
      <c r="C11" s="119" t="s">
        <v>336</v>
      </c>
      <c r="D11" s="121">
        <f>+SUM(E11,J11)</f>
        <v>17380</v>
      </c>
      <c r="E11" s="121">
        <f>+SUM(F11:I11)</f>
        <v>17380</v>
      </c>
      <c r="F11" s="121">
        <v>0</v>
      </c>
      <c r="G11" s="121">
        <v>0</v>
      </c>
      <c r="H11" s="121">
        <v>17380</v>
      </c>
      <c r="I11" s="121">
        <v>0</v>
      </c>
      <c r="J11" s="121">
        <v>0</v>
      </c>
      <c r="K11" s="121">
        <v>0</v>
      </c>
      <c r="L11" s="121">
        <f>+SUM(M11,R11,V11,W11,AC11)</f>
        <v>965748</v>
      </c>
      <c r="M11" s="121">
        <f>+SUM(N11:Q11)</f>
        <v>83681</v>
      </c>
      <c r="N11" s="121">
        <v>83681</v>
      </c>
      <c r="O11" s="121">
        <v>0</v>
      </c>
      <c r="P11" s="121">
        <v>0</v>
      </c>
      <c r="Q11" s="121">
        <v>0</v>
      </c>
      <c r="R11" s="121">
        <f>+SUM(S11:U11)</f>
        <v>141693</v>
      </c>
      <c r="S11" s="121">
        <v>0</v>
      </c>
      <c r="T11" s="121">
        <v>141693</v>
      </c>
      <c r="U11" s="121">
        <v>0</v>
      </c>
      <c r="V11" s="121">
        <v>0</v>
      </c>
      <c r="W11" s="121">
        <f>+SUM(X11:AA11)</f>
        <v>740374</v>
      </c>
      <c r="X11" s="121">
        <v>424760</v>
      </c>
      <c r="Y11" s="121">
        <v>148713</v>
      </c>
      <c r="Z11" s="121">
        <v>158489</v>
      </c>
      <c r="AA11" s="121">
        <v>8412</v>
      </c>
      <c r="AB11" s="121">
        <v>406480</v>
      </c>
      <c r="AC11" s="121">
        <v>0</v>
      </c>
      <c r="AD11" s="121">
        <v>19608</v>
      </c>
      <c r="AE11" s="121">
        <f>+SUM(D11,L11,AD11)</f>
        <v>1002736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50651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50651</v>
      </c>
      <c r="AZ11" s="121">
        <v>0</v>
      </c>
      <c r="BA11" s="121">
        <v>50401</v>
      </c>
      <c r="BB11" s="121">
        <v>0</v>
      </c>
      <c r="BC11" s="121">
        <v>250</v>
      </c>
      <c r="BD11" s="121">
        <v>129850</v>
      </c>
      <c r="BE11" s="121">
        <v>0</v>
      </c>
      <c r="BF11" s="121">
        <v>2884</v>
      </c>
      <c r="BG11" s="121">
        <f>+SUM(BF11,AN11,AF11)</f>
        <v>53535</v>
      </c>
      <c r="BH11" s="121">
        <f>SUM(D11,AF11)</f>
        <v>17380</v>
      </c>
      <c r="BI11" s="121">
        <f>SUM(E11,AG11)</f>
        <v>17380</v>
      </c>
      <c r="BJ11" s="121">
        <f>SUM(F11,AH11)</f>
        <v>0</v>
      </c>
      <c r="BK11" s="121">
        <f>SUM(G11,AI11)</f>
        <v>0</v>
      </c>
      <c r="BL11" s="121">
        <f>SUM(H11,AJ11)</f>
        <v>17380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1016399</v>
      </c>
      <c r="BQ11" s="121">
        <f>SUM(M11,AO11)</f>
        <v>83681</v>
      </c>
      <c r="BR11" s="121">
        <f>SUM(N11,AP11)</f>
        <v>83681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141693</v>
      </c>
      <c r="BW11" s="121">
        <f>SUM(S11,AU11)</f>
        <v>0</v>
      </c>
      <c r="BX11" s="121">
        <f>SUM(T11,AV11)</f>
        <v>141693</v>
      </c>
      <c r="BY11" s="121">
        <f>SUM(U11,AW11)</f>
        <v>0</v>
      </c>
      <c r="BZ11" s="121">
        <f>SUM(V11,AX11)</f>
        <v>0</v>
      </c>
      <c r="CA11" s="121">
        <f>SUM(W11,AY11)</f>
        <v>791025</v>
      </c>
      <c r="CB11" s="121">
        <f>SUM(X11,AZ11)</f>
        <v>424760</v>
      </c>
      <c r="CC11" s="121">
        <f>SUM(Y11,BA11)</f>
        <v>199114</v>
      </c>
      <c r="CD11" s="121">
        <f>SUM(Z11,BB11)</f>
        <v>158489</v>
      </c>
      <c r="CE11" s="121">
        <f>SUM(AA11,BC11)</f>
        <v>8662</v>
      </c>
      <c r="CF11" s="121">
        <f>SUM(AB11,BD11)</f>
        <v>536330</v>
      </c>
      <c r="CG11" s="121">
        <f>SUM(AC11,BE11)</f>
        <v>0</v>
      </c>
      <c r="CH11" s="121">
        <f>SUM(AD11,BF11)</f>
        <v>22492</v>
      </c>
      <c r="CI11" s="121">
        <f>SUM(AE11,BG11)</f>
        <v>1056271</v>
      </c>
    </row>
    <row r="12" spans="1:87" s="136" customFormat="1" ht="13.5" customHeight="1" x14ac:dyDescent="0.15">
      <c r="A12" s="119" t="s">
        <v>10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140878</v>
      </c>
      <c r="L12" s="121">
        <f>+SUM(M12,R12,V12,W12,AC12)</f>
        <v>277293</v>
      </c>
      <c r="M12" s="121">
        <f>+SUM(N12:Q12)</f>
        <v>68947</v>
      </c>
      <c r="N12" s="121">
        <v>68947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208346</v>
      </c>
      <c r="X12" s="121">
        <v>207035</v>
      </c>
      <c r="Y12" s="121">
        <v>0</v>
      </c>
      <c r="Z12" s="121">
        <v>0</v>
      </c>
      <c r="AA12" s="121">
        <v>1311</v>
      </c>
      <c r="AB12" s="121">
        <v>47395</v>
      </c>
      <c r="AC12" s="121">
        <v>0</v>
      </c>
      <c r="AD12" s="121">
        <v>61549</v>
      </c>
      <c r="AE12" s="121">
        <f>+SUM(D12,L12,AD12)</f>
        <v>338842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216965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140878</v>
      </c>
      <c r="BP12" s="121">
        <f>SUM(L12,AN12)</f>
        <v>277293</v>
      </c>
      <c r="BQ12" s="121">
        <f>SUM(M12,AO12)</f>
        <v>68947</v>
      </c>
      <c r="BR12" s="121">
        <f>SUM(N12,AP12)</f>
        <v>68947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208346</v>
      </c>
      <c r="CB12" s="121">
        <f>SUM(X12,AZ12)</f>
        <v>207035</v>
      </c>
      <c r="CC12" s="121">
        <f>SUM(Y12,BA12)</f>
        <v>0</v>
      </c>
      <c r="CD12" s="121">
        <f>SUM(Z12,BB12)</f>
        <v>0</v>
      </c>
      <c r="CE12" s="121">
        <f>SUM(AA12,BC12)</f>
        <v>1311</v>
      </c>
      <c r="CF12" s="121">
        <f>SUM(AB12,BD12)</f>
        <v>264360</v>
      </c>
      <c r="CG12" s="121">
        <f>SUM(AC12,BE12)</f>
        <v>0</v>
      </c>
      <c r="CH12" s="121">
        <f>SUM(AD12,BF12)</f>
        <v>61549</v>
      </c>
      <c r="CI12" s="121">
        <f>SUM(AE12,BG12)</f>
        <v>338842</v>
      </c>
    </row>
    <row r="13" spans="1:87" s="136" customFormat="1" ht="13.5" customHeight="1" x14ac:dyDescent="0.15">
      <c r="A13" s="119" t="s">
        <v>10</v>
      </c>
      <c r="B13" s="120" t="s">
        <v>345</v>
      </c>
      <c r="C13" s="119" t="s">
        <v>346</v>
      </c>
      <c r="D13" s="121">
        <f>+SUM(E13,J13)</f>
        <v>658</v>
      </c>
      <c r="E13" s="121">
        <f>+SUM(F13:I13)</f>
        <v>658</v>
      </c>
      <c r="F13" s="121">
        <v>0</v>
      </c>
      <c r="G13" s="121">
        <v>658</v>
      </c>
      <c r="H13" s="121">
        <v>0</v>
      </c>
      <c r="I13" s="121">
        <v>0</v>
      </c>
      <c r="J13" s="121">
        <v>0</v>
      </c>
      <c r="K13" s="121">
        <v>23319</v>
      </c>
      <c r="L13" s="121">
        <f>+SUM(M13,R13,V13,W13,AC13)</f>
        <v>151210</v>
      </c>
      <c r="M13" s="121">
        <f>+SUM(N13:Q13)</f>
        <v>26015</v>
      </c>
      <c r="N13" s="121">
        <v>18549</v>
      </c>
      <c r="O13" s="121">
        <v>7466</v>
      </c>
      <c r="P13" s="121">
        <v>0</v>
      </c>
      <c r="Q13" s="121">
        <v>0</v>
      </c>
      <c r="R13" s="121">
        <f>+SUM(S13:U13)</f>
        <v>1839</v>
      </c>
      <c r="S13" s="121">
        <v>1633</v>
      </c>
      <c r="T13" s="121">
        <v>206</v>
      </c>
      <c r="U13" s="121">
        <v>0</v>
      </c>
      <c r="V13" s="121">
        <v>0</v>
      </c>
      <c r="W13" s="121">
        <f>+SUM(X13:AA13)</f>
        <v>123356</v>
      </c>
      <c r="X13" s="121">
        <v>122440</v>
      </c>
      <c r="Y13" s="121">
        <v>916</v>
      </c>
      <c r="Z13" s="121">
        <v>0</v>
      </c>
      <c r="AA13" s="121">
        <v>0</v>
      </c>
      <c r="AB13" s="121">
        <v>296458</v>
      </c>
      <c r="AC13" s="121">
        <v>0</v>
      </c>
      <c r="AD13" s="121">
        <v>0</v>
      </c>
      <c r="AE13" s="121">
        <f>+SUM(D13,L13,AD13)</f>
        <v>151868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3710</v>
      </c>
      <c r="AO13" s="121">
        <f>+SUM(AP13:AS13)</f>
        <v>3710</v>
      </c>
      <c r="AP13" s="121">
        <v>3710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43769</v>
      </c>
      <c r="BE13" s="121">
        <v>0</v>
      </c>
      <c r="BF13" s="121">
        <v>0</v>
      </c>
      <c r="BG13" s="121">
        <f>+SUM(BF13,AN13,AF13)</f>
        <v>3710</v>
      </c>
      <c r="BH13" s="121">
        <f>SUM(D13,AF13)</f>
        <v>658</v>
      </c>
      <c r="BI13" s="121">
        <f>SUM(E13,AG13)</f>
        <v>658</v>
      </c>
      <c r="BJ13" s="121">
        <f>SUM(F13,AH13)</f>
        <v>0</v>
      </c>
      <c r="BK13" s="121">
        <f>SUM(G13,AI13)</f>
        <v>658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23319</v>
      </c>
      <c r="BP13" s="121">
        <f>SUM(L13,AN13)</f>
        <v>154920</v>
      </c>
      <c r="BQ13" s="121">
        <f>SUM(M13,AO13)</f>
        <v>29725</v>
      </c>
      <c r="BR13" s="121">
        <f>SUM(N13,AP13)</f>
        <v>22259</v>
      </c>
      <c r="BS13" s="121">
        <f>SUM(O13,AQ13)</f>
        <v>7466</v>
      </c>
      <c r="BT13" s="121">
        <f>SUM(P13,AR13)</f>
        <v>0</v>
      </c>
      <c r="BU13" s="121">
        <f>SUM(Q13,AS13)</f>
        <v>0</v>
      </c>
      <c r="BV13" s="121">
        <f>SUM(R13,AT13)</f>
        <v>1839</v>
      </c>
      <c r="BW13" s="121">
        <f>SUM(S13,AU13)</f>
        <v>1633</v>
      </c>
      <c r="BX13" s="121">
        <f>SUM(T13,AV13)</f>
        <v>206</v>
      </c>
      <c r="BY13" s="121">
        <f>SUM(U13,AW13)</f>
        <v>0</v>
      </c>
      <c r="BZ13" s="121">
        <f>SUM(V13,AX13)</f>
        <v>0</v>
      </c>
      <c r="CA13" s="121">
        <f>SUM(W13,AY13)</f>
        <v>123356</v>
      </c>
      <c r="CB13" s="121">
        <f>SUM(X13,AZ13)</f>
        <v>122440</v>
      </c>
      <c r="CC13" s="121">
        <f>SUM(Y13,BA13)</f>
        <v>916</v>
      </c>
      <c r="CD13" s="121">
        <f>SUM(Z13,BB13)</f>
        <v>0</v>
      </c>
      <c r="CE13" s="121">
        <f>SUM(AA13,BC13)</f>
        <v>0</v>
      </c>
      <c r="CF13" s="121">
        <f>SUM(AB13,BD13)</f>
        <v>340227</v>
      </c>
      <c r="CG13" s="121">
        <f>SUM(AC13,BE13)</f>
        <v>0</v>
      </c>
      <c r="CH13" s="121">
        <f>SUM(AD13,BF13)</f>
        <v>0</v>
      </c>
      <c r="CI13" s="121">
        <f>SUM(AE13,BG13)</f>
        <v>155578</v>
      </c>
    </row>
    <row r="14" spans="1:87" s="136" customFormat="1" ht="13.5" customHeight="1" x14ac:dyDescent="0.15">
      <c r="A14" s="119" t="s">
        <v>10</v>
      </c>
      <c r="B14" s="120" t="s">
        <v>349</v>
      </c>
      <c r="C14" s="119" t="s">
        <v>350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363201</v>
      </c>
      <c r="M14" s="121">
        <f>+SUM(N14:Q14)</f>
        <v>57581</v>
      </c>
      <c r="N14" s="121">
        <v>35681</v>
      </c>
      <c r="O14" s="121">
        <v>21900</v>
      </c>
      <c r="P14" s="121">
        <v>0</v>
      </c>
      <c r="Q14" s="121">
        <v>0</v>
      </c>
      <c r="R14" s="121">
        <f>+SUM(S14:U14)</f>
        <v>1449</v>
      </c>
      <c r="S14" s="121">
        <v>1449</v>
      </c>
      <c r="T14" s="121">
        <v>0</v>
      </c>
      <c r="U14" s="121">
        <v>0</v>
      </c>
      <c r="V14" s="121">
        <v>0</v>
      </c>
      <c r="W14" s="121">
        <f>+SUM(X14:AA14)</f>
        <v>303181</v>
      </c>
      <c r="X14" s="121">
        <v>249434</v>
      </c>
      <c r="Y14" s="121">
        <v>0</v>
      </c>
      <c r="Z14" s="121">
        <v>0</v>
      </c>
      <c r="AA14" s="121">
        <v>53747</v>
      </c>
      <c r="AB14" s="121">
        <v>692821</v>
      </c>
      <c r="AC14" s="121">
        <v>990</v>
      </c>
      <c r="AD14" s="121">
        <v>0</v>
      </c>
      <c r="AE14" s="121">
        <f>+SUM(D14,L14,AD14)</f>
        <v>363201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61313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363201</v>
      </c>
      <c r="BQ14" s="121">
        <f>SUM(M14,AO14)</f>
        <v>57581</v>
      </c>
      <c r="BR14" s="121">
        <f>SUM(N14,AP14)</f>
        <v>35681</v>
      </c>
      <c r="BS14" s="121">
        <f>SUM(O14,AQ14)</f>
        <v>21900</v>
      </c>
      <c r="BT14" s="121">
        <f>SUM(P14,AR14)</f>
        <v>0</v>
      </c>
      <c r="BU14" s="121">
        <f>SUM(Q14,AS14)</f>
        <v>0</v>
      </c>
      <c r="BV14" s="121">
        <f>SUM(R14,AT14)</f>
        <v>1449</v>
      </c>
      <c r="BW14" s="121">
        <f>SUM(S14,AU14)</f>
        <v>1449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303181</v>
      </c>
      <c r="CB14" s="121">
        <f>SUM(X14,AZ14)</f>
        <v>249434</v>
      </c>
      <c r="CC14" s="121">
        <f>SUM(Y14,BA14)</f>
        <v>0</v>
      </c>
      <c r="CD14" s="121">
        <f>SUM(Z14,BB14)</f>
        <v>0</v>
      </c>
      <c r="CE14" s="121">
        <f>SUM(AA14,BC14)</f>
        <v>53747</v>
      </c>
      <c r="CF14" s="121">
        <f>SUM(AB14,BD14)</f>
        <v>754134</v>
      </c>
      <c r="CG14" s="121">
        <f>SUM(AC14,BE14)</f>
        <v>990</v>
      </c>
      <c r="CH14" s="121">
        <f>SUM(AD14,BF14)</f>
        <v>0</v>
      </c>
      <c r="CI14" s="121">
        <f>SUM(AE14,BG14)</f>
        <v>363201</v>
      </c>
    </row>
    <row r="15" spans="1:87" s="136" customFormat="1" ht="13.5" customHeight="1" x14ac:dyDescent="0.15">
      <c r="A15" s="119" t="s">
        <v>10</v>
      </c>
      <c r="B15" s="120" t="s">
        <v>355</v>
      </c>
      <c r="C15" s="119" t="s">
        <v>356</v>
      </c>
      <c r="D15" s="121">
        <f>+SUM(E15,J15)</f>
        <v>2335</v>
      </c>
      <c r="E15" s="121">
        <f>+SUM(F15:I15)</f>
        <v>2335</v>
      </c>
      <c r="F15" s="121">
        <v>0</v>
      </c>
      <c r="G15" s="121">
        <v>2035</v>
      </c>
      <c r="H15" s="121">
        <v>0</v>
      </c>
      <c r="I15" s="121">
        <v>300</v>
      </c>
      <c r="J15" s="121">
        <v>0</v>
      </c>
      <c r="K15" s="121">
        <v>0</v>
      </c>
      <c r="L15" s="121">
        <f>+SUM(M15,R15,V15,W15,AC15)</f>
        <v>187905</v>
      </c>
      <c r="M15" s="121">
        <f>+SUM(N15:Q15)</f>
        <v>43122</v>
      </c>
      <c r="N15" s="121">
        <v>19711</v>
      </c>
      <c r="O15" s="121">
        <v>16132</v>
      </c>
      <c r="P15" s="121">
        <v>7279</v>
      </c>
      <c r="Q15" s="121">
        <v>0</v>
      </c>
      <c r="R15" s="121">
        <f>+SUM(S15:U15)</f>
        <v>21898</v>
      </c>
      <c r="S15" s="121">
        <v>20647</v>
      </c>
      <c r="T15" s="121">
        <v>1251</v>
      </c>
      <c r="U15" s="121">
        <v>0</v>
      </c>
      <c r="V15" s="121">
        <v>7526</v>
      </c>
      <c r="W15" s="121">
        <f>+SUM(X15:AA15)</f>
        <v>115359</v>
      </c>
      <c r="X15" s="121">
        <v>113229</v>
      </c>
      <c r="Y15" s="121">
        <v>910</v>
      </c>
      <c r="Z15" s="121">
        <v>0</v>
      </c>
      <c r="AA15" s="121">
        <v>1220</v>
      </c>
      <c r="AB15" s="121">
        <v>337717</v>
      </c>
      <c r="AC15" s="121">
        <v>0</v>
      </c>
      <c r="AD15" s="121">
        <v>5603</v>
      </c>
      <c r="AE15" s="121">
        <f>+SUM(D15,L15,AD15)</f>
        <v>195843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74911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2335</v>
      </c>
      <c r="BI15" s="121">
        <f>SUM(E15,AG15)</f>
        <v>2335</v>
      </c>
      <c r="BJ15" s="121">
        <f>SUM(F15,AH15)</f>
        <v>0</v>
      </c>
      <c r="BK15" s="121">
        <f>SUM(G15,AI15)</f>
        <v>2035</v>
      </c>
      <c r="BL15" s="121">
        <f>SUM(H15,AJ15)</f>
        <v>0</v>
      </c>
      <c r="BM15" s="121">
        <f>SUM(I15,AK15)</f>
        <v>300</v>
      </c>
      <c r="BN15" s="121">
        <f>SUM(J15,AL15)</f>
        <v>0</v>
      </c>
      <c r="BO15" s="121">
        <f>SUM(K15,AM15)</f>
        <v>0</v>
      </c>
      <c r="BP15" s="121">
        <f>SUM(L15,AN15)</f>
        <v>187905</v>
      </c>
      <c r="BQ15" s="121">
        <f>SUM(M15,AO15)</f>
        <v>43122</v>
      </c>
      <c r="BR15" s="121">
        <f>SUM(N15,AP15)</f>
        <v>19711</v>
      </c>
      <c r="BS15" s="121">
        <f>SUM(O15,AQ15)</f>
        <v>16132</v>
      </c>
      <c r="BT15" s="121">
        <f>SUM(P15,AR15)</f>
        <v>7279</v>
      </c>
      <c r="BU15" s="121">
        <f>SUM(Q15,AS15)</f>
        <v>0</v>
      </c>
      <c r="BV15" s="121">
        <f>SUM(R15,AT15)</f>
        <v>21898</v>
      </c>
      <c r="BW15" s="121">
        <f>SUM(S15,AU15)</f>
        <v>20647</v>
      </c>
      <c r="BX15" s="121">
        <f>SUM(T15,AV15)</f>
        <v>1251</v>
      </c>
      <c r="BY15" s="121">
        <f>SUM(U15,AW15)</f>
        <v>0</v>
      </c>
      <c r="BZ15" s="121">
        <f>SUM(V15,AX15)</f>
        <v>7526</v>
      </c>
      <c r="CA15" s="121">
        <f>SUM(W15,AY15)</f>
        <v>115359</v>
      </c>
      <c r="CB15" s="121">
        <f>SUM(X15,AZ15)</f>
        <v>113229</v>
      </c>
      <c r="CC15" s="121">
        <f>SUM(Y15,BA15)</f>
        <v>910</v>
      </c>
      <c r="CD15" s="121">
        <f>SUM(Z15,BB15)</f>
        <v>0</v>
      </c>
      <c r="CE15" s="121">
        <f>SUM(AA15,BC15)</f>
        <v>1220</v>
      </c>
      <c r="CF15" s="121">
        <f>SUM(AB15,BD15)</f>
        <v>412628</v>
      </c>
      <c r="CG15" s="121">
        <f>SUM(AC15,BE15)</f>
        <v>0</v>
      </c>
      <c r="CH15" s="121">
        <f>SUM(AD15,BF15)</f>
        <v>5603</v>
      </c>
      <c r="CI15" s="121">
        <f>SUM(AE15,BG15)</f>
        <v>195843</v>
      </c>
    </row>
    <row r="16" spans="1:87" s="136" customFormat="1" ht="13.5" customHeight="1" x14ac:dyDescent="0.15">
      <c r="A16" s="119" t="s">
        <v>10</v>
      </c>
      <c r="B16" s="120" t="s">
        <v>359</v>
      </c>
      <c r="C16" s="119" t="s">
        <v>360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446799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142737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589536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10</v>
      </c>
      <c r="B17" s="120" t="s">
        <v>365</v>
      </c>
      <c r="C17" s="119" t="s">
        <v>366</v>
      </c>
      <c r="D17" s="121">
        <f>+SUM(E17,J17)</f>
        <v>115071</v>
      </c>
      <c r="E17" s="121">
        <f>+SUM(F17:I17)</f>
        <v>114191</v>
      </c>
      <c r="F17" s="121">
        <v>0</v>
      </c>
      <c r="G17" s="121">
        <v>114191</v>
      </c>
      <c r="H17" s="121">
        <v>0</v>
      </c>
      <c r="I17" s="121">
        <v>0</v>
      </c>
      <c r="J17" s="121">
        <v>880</v>
      </c>
      <c r="K17" s="121">
        <v>0</v>
      </c>
      <c r="L17" s="121">
        <f>+SUM(M17,R17,V17,W17,AC17)</f>
        <v>499887</v>
      </c>
      <c r="M17" s="121">
        <f>+SUM(N17:Q17)</f>
        <v>27322</v>
      </c>
      <c r="N17" s="121">
        <v>19759</v>
      </c>
      <c r="O17" s="121">
        <v>0</v>
      </c>
      <c r="P17" s="121">
        <v>7563</v>
      </c>
      <c r="Q17" s="121">
        <v>0</v>
      </c>
      <c r="R17" s="121">
        <f>+SUM(S17:U17)</f>
        <v>111330</v>
      </c>
      <c r="S17" s="121">
        <v>0</v>
      </c>
      <c r="T17" s="121">
        <v>111330</v>
      </c>
      <c r="U17" s="121">
        <v>0</v>
      </c>
      <c r="V17" s="121">
        <v>0</v>
      </c>
      <c r="W17" s="121">
        <f>+SUM(X17:AA17)</f>
        <v>361235</v>
      </c>
      <c r="X17" s="121">
        <v>116052</v>
      </c>
      <c r="Y17" s="121">
        <v>182821</v>
      </c>
      <c r="Z17" s="121">
        <v>54156</v>
      </c>
      <c r="AA17" s="121">
        <v>8206</v>
      </c>
      <c r="AB17" s="121">
        <v>0</v>
      </c>
      <c r="AC17" s="121">
        <v>0</v>
      </c>
      <c r="AD17" s="121">
        <v>103839</v>
      </c>
      <c r="AE17" s="121">
        <f>+SUM(D17,L17,AD17)</f>
        <v>718797</v>
      </c>
      <c r="AF17" s="121">
        <f>+SUM(AG17,AL17)</f>
        <v>52949</v>
      </c>
      <c r="AG17" s="121">
        <f>+SUM(AH17:AK17)</f>
        <v>51420</v>
      </c>
      <c r="AH17" s="121">
        <v>0</v>
      </c>
      <c r="AI17" s="121">
        <v>51420</v>
      </c>
      <c r="AJ17" s="121">
        <v>0</v>
      </c>
      <c r="AK17" s="121">
        <v>0</v>
      </c>
      <c r="AL17" s="121">
        <v>1529</v>
      </c>
      <c r="AM17" s="121">
        <v>0</v>
      </c>
      <c r="AN17" s="121">
        <f>+SUM(AO17,AT17,AX17,AY17,BE17)</f>
        <v>122549</v>
      </c>
      <c r="AO17" s="121">
        <f>+SUM(AP17:AS17)</f>
        <v>9267</v>
      </c>
      <c r="AP17" s="121">
        <v>9267</v>
      </c>
      <c r="AQ17" s="121">
        <v>0</v>
      </c>
      <c r="AR17" s="121">
        <v>0</v>
      </c>
      <c r="AS17" s="121">
        <v>0</v>
      </c>
      <c r="AT17" s="121">
        <f>+SUM(AU17:AW17)</f>
        <v>40584</v>
      </c>
      <c r="AU17" s="121">
        <v>0</v>
      </c>
      <c r="AV17" s="121">
        <v>40584</v>
      </c>
      <c r="AW17" s="121">
        <v>0</v>
      </c>
      <c r="AX17" s="121">
        <v>0</v>
      </c>
      <c r="AY17" s="121">
        <f>+SUM(AZ17:BC17)</f>
        <v>72698</v>
      </c>
      <c r="AZ17" s="121">
        <v>0</v>
      </c>
      <c r="BA17" s="121">
        <v>68640</v>
      </c>
      <c r="BB17" s="121">
        <v>2376</v>
      </c>
      <c r="BC17" s="121">
        <v>1682</v>
      </c>
      <c r="BD17" s="121">
        <v>0</v>
      </c>
      <c r="BE17" s="121">
        <v>0</v>
      </c>
      <c r="BF17" s="121">
        <v>858</v>
      </c>
      <c r="BG17" s="121">
        <f>+SUM(BF17,AN17,AF17)</f>
        <v>176356</v>
      </c>
      <c r="BH17" s="121">
        <f>SUM(D17,AF17)</f>
        <v>168020</v>
      </c>
      <c r="BI17" s="121">
        <f>SUM(E17,AG17)</f>
        <v>165611</v>
      </c>
      <c r="BJ17" s="121">
        <f>SUM(F17,AH17)</f>
        <v>0</v>
      </c>
      <c r="BK17" s="121">
        <f>SUM(G17,AI17)</f>
        <v>165611</v>
      </c>
      <c r="BL17" s="121">
        <f>SUM(H17,AJ17)</f>
        <v>0</v>
      </c>
      <c r="BM17" s="121">
        <f>SUM(I17,AK17)</f>
        <v>0</v>
      </c>
      <c r="BN17" s="121">
        <f>SUM(J17,AL17)</f>
        <v>2409</v>
      </c>
      <c r="BO17" s="121">
        <f>SUM(K17,AM17)</f>
        <v>0</v>
      </c>
      <c r="BP17" s="121">
        <f>SUM(L17,AN17)</f>
        <v>622436</v>
      </c>
      <c r="BQ17" s="121">
        <f>SUM(M17,AO17)</f>
        <v>36589</v>
      </c>
      <c r="BR17" s="121">
        <f>SUM(N17,AP17)</f>
        <v>29026</v>
      </c>
      <c r="BS17" s="121">
        <f>SUM(O17,AQ17)</f>
        <v>0</v>
      </c>
      <c r="BT17" s="121">
        <f>SUM(P17,AR17)</f>
        <v>7563</v>
      </c>
      <c r="BU17" s="121">
        <f>SUM(Q17,AS17)</f>
        <v>0</v>
      </c>
      <c r="BV17" s="121">
        <f>SUM(R17,AT17)</f>
        <v>151914</v>
      </c>
      <c r="BW17" s="121">
        <f>SUM(S17,AU17)</f>
        <v>0</v>
      </c>
      <c r="BX17" s="121">
        <f>SUM(T17,AV17)</f>
        <v>151914</v>
      </c>
      <c r="BY17" s="121">
        <f>SUM(U17,AW17)</f>
        <v>0</v>
      </c>
      <c r="BZ17" s="121">
        <f>SUM(V17,AX17)</f>
        <v>0</v>
      </c>
      <c r="CA17" s="121">
        <f>SUM(W17,AY17)</f>
        <v>433933</v>
      </c>
      <c r="CB17" s="121">
        <f>SUM(X17,AZ17)</f>
        <v>116052</v>
      </c>
      <c r="CC17" s="121">
        <f>SUM(Y17,BA17)</f>
        <v>251461</v>
      </c>
      <c r="CD17" s="121">
        <f>SUM(Z17,BB17)</f>
        <v>56532</v>
      </c>
      <c r="CE17" s="121">
        <f>SUM(AA17,BC17)</f>
        <v>9888</v>
      </c>
      <c r="CF17" s="121">
        <f>SUM(AB17,BD17)</f>
        <v>0</v>
      </c>
      <c r="CG17" s="121">
        <f>SUM(AC17,BE17)</f>
        <v>0</v>
      </c>
      <c r="CH17" s="121">
        <f>SUM(AD17,BF17)</f>
        <v>104697</v>
      </c>
      <c r="CI17" s="121">
        <f>SUM(AE17,BG17)</f>
        <v>895153</v>
      </c>
    </row>
    <row r="18" spans="1:87" s="136" customFormat="1" ht="13.5" customHeight="1" x14ac:dyDescent="0.15">
      <c r="A18" s="119" t="s">
        <v>10</v>
      </c>
      <c r="B18" s="120" t="s">
        <v>367</v>
      </c>
      <c r="C18" s="119" t="s">
        <v>368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413489</v>
      </c>
      <c r="M18" s="121">
        <f>+SUM(N18:Q18)</f>
        <v>25386</v>
      </c>
      <c r="N18" s="121">
        <v>25386</v>
      </c>
      <c r="O18" s="121">
        <v>0</v>
      </c>
      <c r="P18" s="121">
        <v>0</v>
      </c>
      <c r="Q18" s="121">
        <v>0</v>
      </c>
      <c r="R18" s="121">
        <f>+SUM(S18:U18)</f>
        <v>31471</v>
      </c>
      <c r="S18" s="121">
        <v>0</v>
      </c>
      <c r="T18" s="121">
        <v>31214</v>
      </c>
      <c r="U18" s="121">
        <v>257</v>
      </c>
      <c r="V18" s="121">
        <v>0</v>
      </c>
      <c r="W18" s="121">
        <f>+SUM(X18:AA18)</f>
        <v>356382</v>
      </c>
      <c r="X18" s="121">
        <v>112507</v>
      </c>
      <c r="Y18" s="121">
        <v>217371</v>
      </c>
      <c r="Z18" s="121">
        <v>24676</v>
      </c>
      <c r="AA18" s="121">
        <v>1828</v>
      </c>
      <c r="AB18" s="121">
        <v>0</v>
      </c>
      <c r="AC18" s="121">
        <v>250</v>
      </c>
      <c r="AD18" s="121">
        <v>24932</v>
      </c>
      <c r="AE18" s="121">
        <f>+SUM(D18,L18,AD18)</f>
        <v>438421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40543</v>
      </c>
      <c r="AO18" s="121">
        <f>+SUM(AP18:AS18)</f>
        <v>4655</v>
      </c>
      <c r="AP18" s="121">
        <v>4655</v>
      </c>
      <c r="AQ18" s="121">
        <v>0</v>
      </c>
      <c r="AR18" s="121">
        <v>0</v>
      </c>
      <c r="AS18" s="121">
        <v>0</v>
      </c>
      <c r="AT18" s="121">
        <f>+SUM(AU18:AW18)</f>
        <v>22443</v>
      </c>
      <c r="AU18" s="121">
        <v>0</v>
      </c>
      <c r="AV18" s="121">
        <v>22443</v>
      </c>
      <c r="AW18" s="121">
        <v>0</v>
      </c>
      <c r="AX18" s="121">
        <v>0</v>
      </c>
      <c r="AY18" s="121">
        <f>+SUM(AZ18:BC18)</f>
        <v>13445</v>
      </c>
      <c r="AZ18" s="121">
        <v>0</v>
      </c>
      <c r="BA18" s="121">
        <v>11366</v>
      </c>
      <c r="BB18" s="121">
        <v>244</v>
      </c>
      <c r="BC18" s="121">
        <v>1835</v>
      </c>
      <c r="BD18" s="121">
        <v>0</v>
      </c>
      <c r="BE18" s="121">
        <v>0</v>
      </c>
      <c r="BF18" s="121">
        <v>1835</v>
      </c>
      <c r="BG18" s="121">
        <f>+SUM(BF18,AN18,AF18)</f>
        <v>42378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454032</v>
      </c>
      <c r="BQ18" s="121">
        <f>SUM(M18,AO18)</f>
        <v>30041</v>
      </c>
      <c r="BR18" s="121">
        <f>SUM(N18,AP18)</f>
        <v>30041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53914</v>
      </c>
      <c r="BW18" s="121">
        <f>SUM(S18,AU18)</f>
        <v>0</v>
      </c>
      <c r="BX18" s="121">
        <f>SUM(T18,AV18)</f>
        <v>53657</v>
      </c>
      <c r="BY18" s="121">
        <f>SUM(U18,AW18)</f>
        <v>257</v>
      </c>
      <c r="BZ18" s="121">
        <f>SUM(V18,AX18)</f>
        <v>0</v>
      </c>
      <c r="CA18" s="121">
        <f>SUM(W18,AY18)</f>
        <v>369827</v>
      </c>
      <c r="CB18" s="121">
        <f>SUM(X18,AZ18)</f>
        <v>112507</v>
      </c>
      <c r="CC18" s="121">
        <f>SUM(Y18,BA18)</f>
        <v>228737</v>
      </c>
      <c r="CD18" s="121">
        <f>SUM(Z18,BB18)</f>
        <v>24920</v>
      </c>
      <c r="CE18" s="121">
        <f>SUM(AA18,BC18)</f>
        <v>3663</v>
      </c>
      <c r="CF18" s="121">
        <f>SUM(AB18,BD18)</f>
        <v>0</v>
      </c>
      <c r="CG18" s="121">
        <f>SUM(AC18,BE18)</f>
        <v>250</v>
      </c>
      <c r="CH18" s="121">
        <f>SUM(AD18,BF18)</f>
        <v>26767</v>
      </c>
      <c r="CI18" s="121">
        <f>SUM(AE18,BG18)</f>
        <v>480799</v>
      </c>
    </row>
    <row r="19" spans="1:87" s="136" customFormat="1" ht="13.5" customHeight="1" x14ac:dyDescent="0.15">
      <c r="A19" s="119" t="s">
        <v>10</v>
      </c>
      <c r="B19" s="120" t="s">
        <v>369</v>
      </c>
      <c r="C19" s="119" t="s">
        <v>370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388609</v>
      </c>
      <c r="M19" s="121">
        <f>+SUM(N19:Q19)</f>
        <v>75458</v>
      </c>
      <c r="N19" s="121">
        <v>28810</v>
      </c>
      <c r="O19" s="121">
        <v>46648</v>
      </c>
      <c r="P19" s="121">
        <v>0</v>
      </c>
      <c r="Q19" s="121">
        <v>0</v>
      </c>
      <c r="R19" s="121">
        <f>+SUM(S19:U19)</f>
        <v>137693</v>
      </c>
      <c r="S19" s="121">
        <v>0</v>
      </c>
      <c r="T19" s="121">
        <v>118993</v>
      </c>
      <c r="U19" s="121">
        <v>18700</v>
      </c>
      <c r="V19" s="121">
        <v>0</v>
      </c>
      <c r="W19" s="121">
        <f>+SUM(X19:AA19)</f>
        <v>175458</v>
      </c>
      <c r="X19" s="121">
        <v>64086</v>
      </c>
      <c r="Y19" s="121">
        <v>96335</v>
      </c>
      <c r="Z19" s="121">
        <v>15037</v>
      </c>
      <c r="AA19" s="121">
        <v>0</v>
      </c>
      <c r="AB19" s="121">
        <v>0</v>
      </c>
      <c r="AC19" s="121">
        <v>0</v>
      </c>
      <c r="AD19" s="121">
        <v>81957</v>
      </c>
      <c r="AE19" s="121">
        <f>+SUM(D19,L19,AD19)</f>
        <v>470566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177573</v>
      </c>
      <c r="AO19" s="121">
        <f>+SUM(AP19:AS19)</f>
        <v>8002</v>
      </c>
      <c r="AP19" s="121">
        <v>8002</v>
      </c>
      <c r="AQ19" s="121">
        <v>0</v>
      </c>
      <c r="AR19" s="121">
        <v>0</v>
      </c>
      <c r="AS19" s="121">
        <v>0</v>
      </c>
      <c r="AT19" s="121">
        <f>+SUM(AU19:AW19)</f>
        <v>100271</v>
      </c>
      <c r="AU19" s="121">
        <v>0</v>
      </c>
      <c r="AV19" s="121">
        <v>100271</v>
      </c>
      <c r="AW19" s="121">
        <v>0</v>
      </c>
      <c r="AX19" s="121">
        <v>0</v>
      </c>
      <c r="AY19" s="121">
        <f>+SUM(AZ19:BC19)</f>
        <v>69300</v>
      </c>
      <c r="AZ19" s="121">
        <v>0</v>
      </c>
      <c r="BA19" s="121">
        <v>69102</v>
      </c>
      <c r="BB19" s="121">
        <v>0</v>
      </c>
      <c r="BC19" s="121">
        <v>198</v>
      </c>
      <c r="BD19" s="121">
        <v>0</v>
      </c>
      <c r="BE19" s="121">
        <v>0</v>
      </c>
      <c r="BF19" s="121">
        <v>0</v>
      </c>
      <c r="BG19" s="121">
        <f>+SUM(BF19,AN19,AF19)</f>
        <v>177573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566182</v>
      </c>
      <c r="BQ19" s="121">
        <f>SUM(M19,AO19)</f>
        <v>83460</v>
      </c>
      <c r="BR19" s="121">
        <f>SUM(N19,AP19)</f>
        <v>36812</v>
      </c>
      <c r="BS19" s="121">
        <f>SUM(O19,AQ19)</f>
        <v>46648</v>
      </c>
      <c r="BT19" s="121">
        <f>SUM(P19,AR19)</f>
        <v>0</v>
      </c>
      <c r="BU19" s="121">
        <f>SUM(Q19,AS19)</f>
        <v>0</v>
      </c>
      <c r="BV19" s="121">
        <f>SUM(R19,AT19)</f>
        <v>237964</v>
      </c>
      <c r="BW19" s="121">
        <f>SUM(S19,AU19)</f>
        <v>0</v>
      </c>
      <c r="BX19" s="121">
        <f>SUM(T19,AV19)</f>
        <v>219264</v>
      </c>
      <c r="BY19" s="121">
        <f>SUM(U19,AW19)</f>
        <v>18700</v>
      </c>
      <c r="BZ19" s="121">
        <f>SUM(V19,AX19)</f>
        <v>0</v>
      </c>
      <c r="CA19" s="121">
        <f>SUM(W19,AY19)</f>
        <v>244758</v>
      </c>
      <c r="CB19" s="121">
        <f>SUM(X19,AZ19)</f>
        <v>64086</v>
      </c>
      <c r="CC19" s="121">
        <f>SUM(Y19,BA19)</f>
        <v>165437</v>
      </c>
      <c r="CD19" s="121">
        <f>SUM(Z19,BB19)</f>
        <v>15037</v>
      </c>
      <c r="CE19" s="121">
        <f>SUM(AA19,BC19)</f>
        <v>198</v>
      </c>
      <c r="CF19" s="121">
        <f>SUM(AB19,BD19)</f>
        <v>0</v>
      </c>
      <c r="CG19" s="121">
        <f>SUM(AC19,BE19)</f>
        <v>0</v>
      </c>
      <c r="CH19" s="121">
        <f>SUM(AD19,BF19)</f>
        <v>81957</v>
      </c>
      <c r="CI19" s="121">
        <f>SUM(AE19,BG19)</f>
        <v>648139</v>
      </c>
    </row>
    <row r="20" spans="1:87" s="136" customFormat="1" ht="13.5" customHeight="1" x14ac:dyDescent="0.15">
      <c r="A20" s="119" t="s">
        <v>10</v>
      </c>
      <c r="B20" s="120" t="s">
        <v>371</v>
      </c>
      <c r="C20" s="119" t="s">
        <v>372</v>
      </c>
      <c r="D20" s="121">
        <f>+SUM(E20,J20)</f>
        <v>273696</v>
      </c>
      <c r="E20" s="121">
        <f>+SUM(F20:I20)</f>
        <v>273696</v>
      </c>
      <c r="F20" s="121">
        <v>0</v>
      </c>
      <c r="G20" s="121">
        <v>66576</v>
      </c>
      <c r="H20" s="121">
        <v>207120</v>
      </c>
      <c r="I20" s="121">
        <v>0</v>
      </c>
      <c r="J20" s="121">
        <v>0</v>
      </c>
      <c r="K20" s="121">
        <v>0</v>
      </c>
      <c r="L20" s="121">
        <f>+SUM(M20,R20,V20,W20,AC20)</f>
        <v>758461</v>
      </c>
      <c r="M20" s="121">
        <f>+SUM(N20:Q20)</f>
        <v>55640</v>
      </c>
      <c r="N20" s="121">
        <v>55640</v>
      </c>
      <c r="O20" s="121">
        <v>0</v>
      </c>
      <c r="P20" s="121">
        <v>0</v>
      </c>
      <c r="Q20" s="121">
        <v>0</v>
      </c>
      <c r="R20" s="121">
        <f>+SUM(S20:U20)</f>
        <v>98875</v>
      </c>
      <c r="S20" s="121">
        <v>0</v>
      </c>
      <c r="T20" s="121">
        <v>87743</v>
      </c>
      <c r="U20" s="121">
        <v>11132</v>
      </c>
      <c r="V20" s="121">
        <v>0</v>
      </c>
      <c r="W20" s="121">
        <f>+SUM(X20:AA20)</f>
        <v>603946</v>
      </c>
      <c r="X20" s="121">
        <v>256681</v>
      </c>
      <c r="Y20" s="121">
        <v>325365</v>
      </c>
      <c r="Z20" s="121">
        <v>21900</v>
      </c>
      <c r="AA20" s="121">
        <v>0</v>
      </c>
      <c r="AB20" s="121">
        <v>0</v>
      </c>
      <c r="AC20" s="121">
        <v>0</v>
      </c>
      <c r="AD20" s="121">
        <v>0</v>
      </c>
      <c r="AE20" s="121">
        <f>+SUM(D20,L20,AD20)</f>
        <v>1032157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17188</v>
      </c>
      <c r="AO20" s="121">
        <f>+SUM(AP20:AS20)</f>
        <v>17188</v>
      </c>
      <c r="AP20" s="121">
        <v>17188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160564</v>
      </c>
      <c r="BE20" s="121">
        <v>0</v>
      </c>
      <c r="BF20" s="121">
        <v>0</v>
      </c>
      <c r="BG20" s="121">
        <f>+SUM(BF20,AN20,AF20)</f>
        <v>17188</v>
      </c>
      <c r="BH20" s="121">
        <f>SUM(D20,AF20)</f>
        <v>273696</v>
      </c>
      <c r="BI20" s="121">
        <f>SUM(E20,AG20)</f>
        <v>273696</v>
      </c>
      <c r="BJ20" s="121">
        <f>SUM(F20,AH20)</f>
        <v>0</v>
      </c>
      <c r="BK20" s="121">
        <f>SUM(G20,AI20)</f>
        <v>66576</v>
      </c>
      <c r="BL20" s="121">
        <f>SUM(H20,AJ20)</f>
        <v>207120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775649</v>
      </c>
      <c r="BQ20" s="121">
        <f>SUM(M20,AO20)</f>
        <v>72828</v>
      </c>
      <c r="BR20" s="121">
        <f>SUM(N20,AP20)</f>
        <v>72828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98875</v>
      </c>
      <c r="BW20" s="121">
        <f>SUM(S20,AU20)</f>
        <v>0</v>
      </c>
      <c r="BX20" s="121">
        <f>SUM(T20,AV20)</f>
        <v>87743</v>
      </c>
      <c r="BY20" s="121">
        <f>SUM(U20,AW20)</f>
        <v>11132</v>
      </c>
      <c r="BZ20" s="121">
        <f>SUM(V20,AX20)</f>
        <v>0</v>
      </c>
      <c r="CA20" s="121">
        <f>SUM(W20,AY20)</f>
        <v>603946</v>
      </c>
      <c r="CB20" s="121">
        <f>SUM(X20,AZ20)</f>
        <v>256681</v>
      </c>
      <c r="CC20" s="121">
        <f>SUM(Y20,BA20)</f>
        <v>325365</v>
      </c>
      <c r="CD20" s="121">
        <f>SUM(Z20,BB20)</f>
        <v>21900</v>
      </c>
      <c r="CE20" s="121">
        <f>SUM(AA20,BC20)</f>
        <v>0</v>
      </c>
      <c r="CF20" s="121">
        <f>SUM(AB20,BD20)</f>
        <v>160564</v>
      </c>
      <c r="CG20" s="121">
        <f>SUM(AC20,BE20)</f>
        <v>0</v>
      </c>
      <c r="CH20" s="121">
        <f>SUM(AD20,BF20)</f>
        <v>0</v>
      </c>
      <c r="CI20" s="121">
        <f>SUM(AE20,BG20)</f>
        <v>1049345</v>
      </c>
    </row>
    <row r="21" spans="1:87" s="136" customFormat="1" ht="13.5" customHeight="1" x14ac:dyDescent="0.15">
      <c r="A21" s="119" t="s">
        <v>10</v>
      </c>
      <c r="B21" s="120" t="s">
        <v>376</v>
      </c>
      <c r="C21" s="119" t="s">
        <v>377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389863</v>
      </c>
      <c r="M21" s="121">
        <f>+SUM(N21:Q21)</f>
        <v>29583</v>
      </c>
      <c r="N21" s="121">
        <v>23842</v>
      </c>
      <c r="O21" s="121">
        <v>5741</v>
      </c>
      <c r="P21" s="121">
        <v>0</v>
      </c>
      <c r="Q21" s="121">
        <v>0</v>
      </c>
      <c r="R21" s="121">
        <f>+SUM(S21:U21)</f>
        <v>4870</v>
      </c>
      <c r="S21" s="121">
        <v>4870</v>
      </c>
      <c r="T21" s="121">
        <v>0</v>
      </c>
      <c r="U21" s="121">
        <v>0</v>
      </c>
      <c r="V21" s="121">
        <v>0</v>
      </c>
      <c r="W21" s="121">
        <f>+SUM(X21:AA21)</f>
        <v>355410</v>
      </c>
      <c r="X21" s="121">
        <v>355410</v>
      </c>
      <c r="Y21" s="121">
        <v>0</v>
      </c>
      <c r="Z21" s="121">
        <v>0</v>
      </c>
      <c r="AA21" s="121">
        <v>0</v>
      </c>
      <c r="AB21" s="121">
        <v>735836</v>
      </c>
      <c r="AC21" s="121">
        <v>0</v>
      </c>
      <c r="AD21" s="121">
        <v>0</v>
      </c>
      <c r="AE21" s="121">
        <f>+SUM(D21,L21,AD21)</f>
        <v>389863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42947</v>
      </c>
      <c r="AO21" s="121">
        <f>+SUM(AP21:AS21)</f>
        <v>18587</v>
      </c>
      <c r="AP21" s="121">
        <v>18587</v>
      </c>
      <c r="AQ21" s="121">
        <v>0</v>
      </c>
      <c r="AR21" s="121">
        <v>0</v>
      </c>
      <c r="AS21" s="121">
        <v>0</v>
      </c>
      <c r="AT21" s="121">
        <f>+SUM(AU21:AW21)</f>
        <v>24360</v>
      </c>
      <c r="AU21" s="121">
        <v>24360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96667</v>
      </c>
      <c r="BE21" s="121">
        <v>0</v>
      </c>
      <c r="BF21" s="121">
        <v>0</v>
      </c>
      <c r="BG21" s="121">
        <f>+SUM(BF21,AN21,AF21)</f>
        <v>42947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432810</v>
      </c>
      <c r="BQ21" s="121">
        <f>SUM(M21,AO21)</f>
        <v>48170</v>
      </c>
      <c r="BR21" s="121">
        <f>SUM(N21,AP21)</f>
        <v>42429</v>
      </c>
      <c r="BS21" s="121">
        <f>SUM(O21,AQ21)</f>
        <v>5741</v>
      </c>
      <c r="BT21" s="121">
        <f>SUM(P21,AR21)</f>
        <v>0</v>
      </c>
      <c r="BU21" s="121">
        <f>SUM(Q21,AS21)</f>
        <v>0</v>
      </c>
      <c r="BV21" s="121">
        <f>SUM(R21,AT21)</f>
        <v>29230</v>
      </c>
      <c r="BW21" s="121">
        <f>SUM(S21,AU21)</f>
        <v>29230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355410</v>
      </c>
      <c r="CB21" s="121">
        <f>SUM(X21,AZ21)</f>
        <v>355410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832503</v>
      </c>
      <c r="CG21" s="121">
        <f>SUM(AC21,BE21)</f>
        <v>0</v>
      </c>
      <c r="CH21" s="121">
        <f>SUM(AD21,BF21)</f>
        <v>0</v>
      </c>
      <c r="CI21" s="121">
        <f>SUM(AE21,BG21)</f>
        <v>432810</v>
      </c>
    </row>
    <row r="22" spans="1:87" s="136" customFormat="1" ht="13.5" customHeight="1" x14ac:dyDescent="0.15">
      <c r="A22" s="119" t="s">
        <v>10</v>
      </c>
      <c r="B22" s="120" t="s">
        <v>379</v>
      </c>
      <c r="C22" s="119" t="s">
        <v>380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1209226</v>
      </c>
      <c r="M22" s="121">
        <f>+SUM(N22:Q22)</f>
        <v>91561</v>
      </c>
      <c r="N22" s="121">
        <v>88862</v>
      </c>
      <c r="O22" s="121">
        <v>0</v>
      </c>
      <c r="P22" s="121">
        <v>2699</v>
      </c>
      <c r="Q22" s="121">
        <v>0</v>
      </c>
      <c r="R22" s="121">
        <f>+SUM(S22:U22)</f>
        <v>341111</v>
      </c>
      <c r="S22" s="121">
        <v>0</v>
      </c>
      <c r="T22" s="121">
        <v>341111</v>
      </c>
      <c r="U22" s="121">
        <v>0</v>
      </c>
      <c r="V22" s="121">
        <v>0</v>
      </c>
      <c r="W22" s="121">
        <f>+SUM(X22:AA22)</f>
        <v>776554</v>
      </c>
      <c r="X22" s="121">
        <v>221551</v>
      </c>
      <c r="Y22" s="121">
        <v>465997</v>
      </c>
      <c r="Z22" s="121">
        <v>19761</v>
      </c>
      <c r="AA22" s="121">
        <v>69245</v>
      </c>
      <c r="AB22" s="121">
        <v>0</v>
      </c>
      <c r="AC22" s="121">
        <v>0</v>
      </c>
      <c r="AD22" s="121">
        <v>21042</v>
      </c>
      <c r="AE22" s="121">
        <f>+SUM(D22,L22,AD22)</f>
        <v>1230268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6458</v>
      </c>
      <c r="AO22" s="121">
        <f>+SUM(AP22:AS22)</f>
        <v>6458</v>
      </c>
      <c r="AP22" s="121">
        <v>6458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36660</v>
      </c>
      <c r="BE22" s="121">
        <v>0</v>
      </c>
      <c r="BF22" s="121">
        <v>10662</v>
      </c>
      <c r="BG22" s="121">
        <f>+SUM(BF22,AN22,AF22)</f>
        <v>17120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1215684</v>
      </c>
      <c r="BQ22" s="121">
        <f>SUM(M22,AO22)</f>
        <v>98019</v>
      </c>
      <c r="BR22" s="121">
        <f>SUM(N22,AP22)</f>
        <v>95320</v>
      </c>
      <c r="BS22" s="121">
        <f>SUM(O22,AQ22)</f>
        <v>0</v>
      </c>
      <c r="BT22" s="121">
        <f>SUM(P22,AR22)</f>
        <v>2699</v>
      </c>
      <c r="BU22" s="121">
        <f>SUM(Q22,AS22)</f>
        <v>0</v>
      </c>
      <c r="BV22" s="121">
        <f>SUM(R22,AT22)</f>
        <v>341111</v>
      </c>
      <c r="BW22" s="121">
        <f>SUM(S22,AU22)</f>
        <v>0</v>
      </c>
      <c r="BX22" s="121">
        <f>SUM(T22,AV22)</f>
        <v>341111</v>
      </c>
      <c r="BY22" s="121">
        <f>SUM(U22,AW22)</f>
        <v>0</v>
      </c>
      <c r="BZ22" s="121">
        <f>SUM(V22,AX22)</f>
        <v>0</v>
      </c>
      <c r="CA22" s="121">
        <f>SUM(W22,AY22)</f>
        <v>776554</v>
      </c>
      <c r="CB22" s="121">
        <f>SUM(X22,AZ22)</f>
        <v>221551</v>
      </c>
      <c r="CC22" s="121">
        <f>SUM(Y22,BA22)</f>
        <v>465997</v>
      </c>
      <c r="CD22" s="121">
        <f>SUM(Z22,BB22)</f>
        <v>19761</v>
      </c>
      <c r="CE22" s="121">
        <f>SUM(AA22,BC22)</f>
        <v>69245</v>
      </c>
      <c r="CF22" s="121">
        <f>SUM(AB22,BD22)</f>
        <v>36660</v>
      </c>
      <c r="CG22" s="121">
        <f>SUM(AC22,BE22)</f>
        <v>0</v>
      </c>
      <c r="CH22" s="121">
        <f>SUM(AD22,BF22)</f>
        <v>31704</v>
      </c>
      <c r="CI22" s="121">
        <f>SUM(AE22,BG22)</f>
        <v>1247388</v>
      </c>
    </row>
    <row r="23" spans="1:87" s="136" customFormat="1" ht="13.5" customHeight="1" x14ac:dyDescent="0.15">
      <c r="A23" s="119" t="s">
        <v>10</v>
      </c>
      <c r="B23" s="120" t="s">
        <v>381</v>
      </c>
      <c r="C23" s="119" t="s">
        <v>382</v>
      </c>
      <c r="D23" s="121">
        <f>+SUM(E23,J23)</f>
        <v>6653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6653</v>
      </c>
      <c r="K23" s="121">
        <v>0</v>
      </c>
      <c r="L23" s="121">
        <f>+SUM(M23,R23,V23,W23,AC23)</f>
        <v>2277293</v>
      </c>
      <c r="M23" s="121">
        <f>+SUM(N23:Q23)</f>
        <v>191456</v>
      </c>
      <c r="N23" s="121">
        <v>166825</v>
      </c>
      <c r="O23" s="121">
        <v>0</v>
      </c>
      <c r="P23" s="121">
        <v>24631</v>
      </c>
      <c r="Q23" s="121">
        <v>0</v>
      </c>
      <c r="R23" s="121">
        <f>+SUM(S23:U23)</f>
        <v>43619</v>
      </c>
      <c r="S23" s="121">
        <v>2420</v>
      </c>
      <c r="T23" s="121">
        <v>41199</v>
      </c>
      <c r="U23" s="121">
        <v>0</v>
      </c>
      <c r="V23" s="121">
        <v>0</v>
      </c>
      <c r="W23" s="121">
        <f>+SUM(X23:AA23)</f>
        <v>2041624</v>
      </c>
      <c r="X23" s="121">
        <v>672158</v>
      </c>
      <c r="Y23" s="121">
        <v>1028200</v>
      </c>
      <c r="Z23" s="121">
        <v>324370</v>
      </c>
      <c r="AA23" s="121">
        <v>16896</v>
      </c>
      <c r="AB23" s="121">
        <v>0</v>
      </c>
      <c r="AC23" s="121">
        <v>594</v>
      </c>
      <c r="AD23" s="121">
        <v>7715</v>
      </c>
      <c r="AE23" s="121">
        <f>+SUM(D23,L23,AD23)</f>
        <v>2291661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96490</v>
      </c>
      <c r="AO23" s="121">
        <f>+SUM(AP23:AS23)</f>
        <v>24688</v>
      </c>
      <c r="AP23" s="121">
        <v>22211</v>
      </c>
      <c r="AQ23" s="121">
        <v>0</v>
      </c>
      <c r="AR23" s="121">
        <v>2477</v>
      </c>
      <c r="AS23" s="121">
        <v>0</v>
      </c>
      <c r="AT23" s="121">
        <f>+SUM(AU23:AW23)</f>
        <v>65832</v>
      </c>
      <c r="AU23" s="121">
        <v>0</v>
      </c>
      <c r="AV23" s="121">
        <v>65832</v>
      </c>
      <c r="AW23" s="121">
        <v>0</v>
      </c>
      <c r="AX23" s="121">
        <v>0</v>
      </c>
      <c r="AY23" s="121">
        <f>+SUM(AZ23:BC23)</f>
        <v>5035</v>
      </c>
      <c r="AZ23" s="121">
        <v>0</v>
      </c>
      <c r="BA23" s="121">
        <v>5035</v>
      </c>
      <c r="BB23" s="121">
        <v>0</v>
      </c>
      <c r="BC23" s="121">
        <v>0</v>
      </c>
      <c r="BD23" s="121">
        <v>0</v>
      </c>
      <c r="BE23" s="121">
        <v>935</v>
      </c>
      <c r="BF23" s="121">
        <v>0</v>
      </c>
      <c r="BG23" s="121">
        <f>+SUM(BF23,AN23,AF23)</f>
        <v>96490</v>
      </c>
      <c r="BH23" s="121">
        <f>SUM(D23,AF23)</f>
        <v>6653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6653</v>
      </c>
      <c r="BO23" s="121">
        <f>SUM(K23,AM23)</f>
        <v>0</v>
      </c>
      <c r="BP23" s="121">
        <f>SUM(L23,AN23)</f>
        <v>2373783</v>
      </c>
      <c r="BQ23" s="121">
        <f>SUM(M23,AO23)</f>
        <v>216144</v>
      </c>
      <c r="BR23" s="121">
        <f>SUM(N23,AP23)</f>
        <v>189036</v>
      </c>
      <c r="BS23" s="121">
        <f>SUM(O23,AQ23)</f>
        <v>0</v>
      </c>
      <c r="BT23" s="121">
        <f>SUM(P23,AR23)</f>
        <v>27108</v>
      </c>
      <c r="BU23" s="121">
        <f>SUM(Q23,AS23)</f>
        <v>0</v>
      </c>
      <c r="BV23" s="121">
        <f>SUM(R23,AT23)</f>
        <v>109451</v>
      </c>
      <c r="BW23" s="121">
        <f>SUM(S23,AU23)</f>
        <v>2420</v>
      </c>
      <c r="BX23" s="121">
        <f>SUM(T23,AV23)</f>
        <v>107031</v>
      </c>
      <c r="BY23" s="121">
        <f>SUM(U23,AW23)</f>
        <v>0</v>
      </c>
      <c r="BZ23" s="121">
        <f>SUM(V23,AX23)</f>
        <v>0</v>
      </c>
      <c r="CA23" s="121">
        <f>SUM(W23,AY23)</f>
        <v>2046659</v>
      </c>
      <c r="CB23" s="121">
        <f>SUM(X23,AZ23)</f>
        <v>672158</v>
      </c>
      <c r="CC23" s="121">
        <f>SUM(Y23,BA23)</f>
        <v>1033235</v>
      </c>
      <c r="CD23" s="121">
        <f>SUM(Z23,BB23)</f>
        <v>324370</v>
      </c>
      <c r="CE23" s="121">
        <f>SUM(AA23,BC23)</f>
        <v>16896</v>
      </c>
      <c r="CF23" s="121">
        <f>SUM(AB23,BD23)</f>
        <v>0</v>
      </c>
      <c r="CG23" s="121">
        <f>SUM(AC23,BE23)</f>
        <v>1529</v>
      </c>
      <c r="CH23" s="121">
        <f>SUM(AD23,BF23)</f>
        <v>7715</v>
      </c>
      <c r="CI23" s="121">
        <f>SUM(AE23,BG23)</f>
        <v>2388151</v>
      </c>
    </row>
    <row r="24" spans="1:87" s="136" customFormat="1" ht="13.5" customHeight="1" x14ac:dyDescent="0.15">
      <c r="A24" s="119" t="s">
        <v>10</v>
      </c>
      <c r="B24" s="120" t="s">
        <v>383</v>
      </c>
      <c r="C24" s="119" t="s">
        <v>384</v>
      </c>
      <c r="D24" s="121">
        <f>+SUM(E24,J24)</f>
        <v>106894</v>
      </c>
      <c r="E24" s="121">
        <f>+SUM(F24:I24)</f>
        <v>97654</v>
      </c>
      <c r="F24" s="121">
        <v>0</v>
      </c>
      <c r="G24" s="121">
        <v>73920</v>
      </c>
      <c r="H24" s="121">
        <v>23650</v>
      </c>
      <c r="I24" s="121">
        <v>84</v>
      </c>
      <c r="J24" s="121">
        <v>9240</v>
      </c>
      <c r="K24" s="121">
        <v>0</v>
      </c>
      <c r="L24" s="121">
        <f>+SUM(M24,R24,V24,W24,AC24)</f>
        <v>833445</v>
      </c>
      <c r="M24" s="121">
        <f>+SUM(N24:Q24)</f>
        <v>164515</v>
      </c>
      <c r="N24" s="121">
        <v>132365</v>
      </c>
      <c r="O24" s="121">
        <v>11926</v>
      </c>
      <c r="P24" s="121">
        <v>20224</v>
      </c>
      <c r="Q24" s="121">
        <v>0</v>
      </c>
      <c r="R24" s="121">
        <f>+SUM(S24:U24)</f>
        <v>156494</v>
      </c>
      <c r="S24" s="121">
        <v>99749</v>
      </c>
      <c r="T24" s="121">
        <v>12959</v>
      </c>
      <c r="U24" s="121">
        <v>43786</v>
      </c>
      <c r="V24" s="121">
        <v>6688</v>
      </c>
      <c r="W24" s="121">
        <f>+SUM(X24:AA24)</f>
        <v>505748</v>
      </c>
      <c r="X24" s="121">
        <v>352711</v>
      </c>
      <c r="Y24" s="121">
        <v>127055</v>
      </c>
      <c r="Z24" s="121">
        <v>25982</v>
      </c>
      <c r="AA24" s="121">
        <v>0</v>
      </c>
      <c r="AB24" s="121">
        <v>243356</v>
      </c>
      <c r="AC24" s="121">
        <v>0</v>
      </c>
      <c r="AD24" s="121">
        <v>46471</v>
      </c>
      <c r="AE24" s="121">
        <f>+SUM(D24,L24,AD24)</f>
        <v>986810</v>
      </c>
      <c r="AF24" s="121">
        <f>+SUM(AG24,AL24)</f>
        <v>65340</v>
      </c>
      <c r="AG24" s="121">
        <f>+SUM(AH24:AK24)</f>
        <v>65340</v>
      </c>
      <c r="AH24" s="121">
        <v>0</v>
      </c>
      <c r="AI24" s="121">
        <v>65340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353776</v>
      </c>
      <c r="AO24" s="121">
        <f>+SUM(AP24:AS24)</f>
        <v>31057</v>
      </c>
      <c r="AP24" s="121">
        <v>31057</v>
      </c>
      <c r="AQ24" s="121">
        <v>0</v>
      </c>
      <c r="AR24" s="121">
        <v>0</v>
      </c>
      <c r="AS24" s="121">
        <v>0</v>
      </c>
      <c r="AT24" s="121">
        <f>+SUM(AU24:AW24)</f>
        <v>150566</v>
      </c>
      <c r="AU24" s="121">
        <v>0</v>
      </c>
      <c r="AV24" s="121">
        <v>150566</v>
      </c>
      <c r="AW24" s="121">
        <v>0</v>
      </c>
      <c r="AX24" s="121">
        <v>0</v>
      </c>
      <c r="AY24" s="121">
        <f>+SUM(AZ24:BC24)</f>
        <v>172153</v>
      </c>
      <c r="AZ24" s="121">
        <v>78653</v>
      </c>
      <c r="BA24" s="121">
        <v>93500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419116</v>
      </c>
      <c r="BH24" s="121">
        <f>SUM(D24,AF24)</f>
        <v>172234</v>
      </c>
      <c r="BI24" s="121">
        <f>SUM(E24,AG24)</f>
        <v>162994</v>
      </c>
      <c r="BJ24" s="121">
        <f>SUM(F24,AH24)</f>
        <v>0</v>
      </c>
      <c r="BK24" s="121">
        <f>SUM(G24,AI24)</f>
        <v>139260</v>
      </c>
      <c r="BL24" s="121">
        <f>SUM(H24,AJ24)</f>
        <v>23650</v>
      </c>
      <c r="BM24" s="121">
        <f>SUM(I24,AK24)</f>
        <v>84</v>
      </c>
      <c r="BN24" s="121">
        <f>SUM(J24,AL24)</f>
        <v>9240</v>
      </c>
      <c r="BO24" s="121">
        <f>SUM(K24,AM24)</f>
        <v>0</v>
      </c>
      <c r="BP24" s="121">
        <f>SUM(L24,AN24)</f>
        <v>1187221</v>
      </c>
      <c r="BQ24" s="121">
        <f>SUM(M24,AO24)</f>
        <v>195572</v>
      </c>
      <c r="BR24" s="121">
        <f>SUM(N24,AP24)</f>
        <v>163422</v>
      </c>
      <c r="BS24" s="121">
        <f>SUM(O24,AQ24)</f>
        <v>11926</v>
      </c>
      <c r="BT24" s="121">
        <f>SUM(P24,AR24)</f>
        <v>20224</v>
      </c>
      <c r="BU24" s="121">
        <f>SUM(Q24,AS24)</f>
        <v>0</v>
      </c>
      <c r="BV24" s="121">
        <f>SUM(R24,AT24)</f>
        <v>307060</v>
      </c>
      <c r="BW24" s="121">
        <f>SUM(S24,AU24)</f>
        <v>99749</v>
      </c>
      <c r="BX24" s="121">
        <f>SUM(T24,AV24)</f>
        <v>163525</v>
      </c>
      <c r="BY24" s="121">
        <f>SUM(U24,AW24)</f>
        <v>43786</v>
      </c>
      <c r="BZ24" s="121">
        <f>SUM(V24,AX24)</f>
        <v>6688</v>
      </c>
      <c r="CA24" s="121">
        <f>SUM(W24,AY24)</f>
        <v>677901</v>
      </c>
      <c r="CB24" s="121">
        <f>SUM(X24,AZ24)</f>
        <v>431364</v>
      </c>
      <c r="CC24" s="121">
        <f>SUM(Y24,BA24)</f>
        <v>220555</v>
      </c>
      <c r="CD24" s="121">
        <f>SUM(Z24,BB24)</f>
        <v>25982</v>
      </c>
      <c r="CE24" s="121">
        <f>SUM(AA24,BC24)</f>
        <v>0</v>
      </c>
      <c r="CF24" s="121">
        <f>SUM(AB24,BD24)</f>
        <v>243356</v>
      </c>
      <c r="CG24" s="121">
        <f>SUM(AC24,BE24)</f>
        <v>0</v>
      </c>
      <c r="CH24" s="121">
        <f>SUM(AD24,BF24)</f>
        <v>46471</v>
      </c>
      <c r="CI24" s="121">
        <f>SUM(AE24,BG24)</f>
        <v>1405926</v>
      </c>
    </row>
    <row r="25" spans="1:87" s="136" customFormat="1" ht="13.5" customHeight="1" x14ac:dyDescent="0.15">
      <c r="A25" s="119" t="s">
        <v>10</v>
      </c>
      <c r="B25" s="120" t="s">
        <v>387</v>
      </c>
      <c r="C25" s="119" t="s">
        <v>388</v>
      </c>
      <c r="D25" s="121">
        <f>+SUM(E25,J25)</f>
        <v>37479</v>
      </c>
      <c r="E25" s="121">
        <f>+SUM(F25:I25)</f>
        <v>37479</v>
      </c>
      <c r="F25" s="121">
        <v>0</v>
      </c>
      <c r="G25" s="121">
        <v>37479</v>
      </c>
      <c r="H25" s="121">
        <v>0</v>
      </c>
      <c r="I25" s="121">
        <v>0</v>
      </c>
      <c r="J25" s="121">
        <v>0</v>
      </c>
      <c r="K25" s="121">
        <v>929210</v>
      </c>
      <c r="L25" s="121">
        <f>+SUM(M25,R25,V25,W25,AC25)</f>
        <v>559599</v>
      </c>
      <c r="M25" s="121">
        <f>+SUM(N25:Q25)</f>
        <v>46742</v>
      </c>
      <c r="N25" s="121">
        <v>46742</v>
      </c>
      <c r="O25" s="121">
        <v>0</v>
      </c>
      <c r="P25" s="121">
        <v>0</v>
      </c>
      <c r="Q25" s="121">
        <v>0</v>
      </c>
      <c r="R25" s="121">
        <f>+SUM(S25:U25)</f>
        <v>19269</v>
      </c>
      <c r="S25" s="121">
        <v>0</v>
      </c>
      <c r="T25" s="121">
        <v>19269</v>
      </c>
      <c r="U25" s="121">
        <v>0</v>
      </c>
      <c r="V25" s="121">
        <v>0</v>
      </c>
      <c r="W25" s="121">
        <f>+SUM(X25:AA25)</f>
        <v>493588</v>
      </c>
      <c r="X25" s="121">
        <v>153725</v>
      </c>
      <c r="Y25" s="121">
        <v>321569</v>
      </c>
      <c r="Z25" s="121">
        <v>15862</v>
      </c>
      <c r="AA25" s="121">
        <v>2432</v>
      </c>
      <c r="AB25" s="121">
        <v>558384</v>
      </c>
      <c r="AC25" s="121">
        <v>0</v>
      </c>
      <c r="AD25" s="121">
        <v>0</v>
      </c>
      <c r="AE25" s="121">
        <f>+SUM(D25,L25,AD25)</f>
        <v>597078</v>
      </c>
      <c r="AF25" s="121">
        <f>+SUM(AG25,AL25)</f>
        <v>2122</v>
      </c>
      <c r="AG25" s="121">
        <f>+SUM(AH25:AK25)</f>
        <v>2122</v>
      </c>
      <c r="AH25" s="121">
        <v>0</v>
      </c>
      <c r="AI25" s="121">
        <v>2122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99610</v>
      </c>
      <c r="AO25" s="121">
        <f>+SUM(AP25:AS25)</f>
        <v>5194</v>
      </c>
      <c r="AP25" s="121">
        <v>5194</v>
      </c>
      <c r="AQ25" s="121">
        <v>0</v>
      </c>
      <c r="AR25" s="121">
        <v>0</v>
      </c>
      <c r="AS25" s="121">
        <v>0</v>
      </c>
      <c r="AT25" s="121">
        <f>+SUM(AU25:AW25)</f>
        <v>40455</v>
      </c>
      <c r="AU25" s="121">
        <v>0</v>
      </c>
      <c r="AV25" s="121">
        <v>40455</v>
      </c>
      <c r="AW25" s="121">
        <v>0</v>
      </c>
      <c r="AX25" s="121">
        <v>0</v>
      </c>
      <c r="AY25" s="121">
        <f>+SUM(AZ25:BC25)</f>
        <v>53961</v>
      </c>
      <c r="AZ25" s="121">
        <v>3220</v>
      </c>
      <c r="BA25" s="121">
        <v>47478</v>
      </c>
      <c r="BB25" s="121">
        <v>0</v>
      </c>
      <c r="BC25" s="121">
        <v>3263</v>
      </c>
      <c r="BD25" s="121">
        <v>0</v>
      </c>
      <c r="BE25" s="121">
        <v>0</v>
      </c>
      <c r="BF25" s="121">
        <v>0</v>
      </c>
      <c r="BG25" s="121">
        <f>+SUM(BF25,AN25,AF25)</f>
        <v>101732</v>
      </c>
      <c r="BH25" s="121">
        <f>SUM(D25,AF25)</f>
        <v>39601</v>
      </c>
      <c r="BI25" s="121">
        <f>SUM(E25,AG25)</f>
        <v>39601</v>
      </c>
      <c r="BJ25" s="121">
        <f>SUM(F25,AH25)</f>
        <v>0</v>
      </c>
      <c r="BK25" s="121">
        <f>SUM(G25,AI25)</f>
        <v>39601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929210</v>
      </c>
      <c r="BP25" s="121">
        <f>SUM(L25,AN25)</f>
        <v>659209</v>
      </c>
      <c r="BQ25" s="121">
        <f>SUM(M25,AO25)</f>
        <v>51936</v>
      </c>
      <c r="BR25" s="121">
        <f>SUM(N25,AP25)</f>
        <v>51936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59724</v>
      </c>
      <c r="BW25" s="121">
        <f>SUM(S25,AU25)</f>
        <v>0</v>
      </c>
      <c r="BX25" s="121">
        <f>SUM(T25,AV25)</f>
        <v>59724</v>
      </c>
      <c r="BY25" s="121">
        <f>SUM(U25,AW25)</f>
        <v>0</v>
      </c>
      <c r="BZ25" s="121">
        <f>SUM(V25,AX25)</f>
        <v>0</v>
      </c>
      <c r="CA25" s="121">
        <f>SUM(W25,AY25)</f>
        <v>547549</v>
      </c>
      <c r="CB25" s="121">
        <f>SUM(X25,AZ25)</f>
        <v>156945</v>
      </c>
      <c r="CC25" s="121">
        <f>SUM(Y25,BA25)</f>
        <v>369047</v>
      </c>
      <c r="CD25" s="121">
        <f>SUM(Z25,BB25)</f>
        <v>15862</v>
      </c>
      <c r="CE25" s="121">
        <f>SUM(AA25,BC25)</f>
        <v>5695</v>
      </c>
      <c r="CF25" s="121">
        <f>SUM(AB25,BD25)</f>
        <v>558384</v>
      </c>
      <c r="CG25" s="121">
        <f>SUM(AC25,BE25)</f>
        <v>0</v>
      </c>
      <c r="CH25" s="121">
        <f>SUM(AD25,BF25)</f>
        <v>0</v>
      </c>
      <c r="CI25" s="121">
        <f>SUM(AE25,BG25)</f>
        <v>698810</v>
      </c>
    </row>
    <row r="26" spans="1:87" s="136" customFormat="1" ht="13.5" customHeight="1" x14ac:dyDescent="0.15">
      <c r="A26" s="119" t="s">
        <v>10</v>
      </c>
      <c r="B26" s="120" t="s">
        <v>391</v>
      </c>
      <c r="C26" s="119" t="s">
        <v>392</v>
      </c>
      <c r="D26" s="121">
        <f>+SUM(E26,J26)</f>
        <v>230901</v>
      </c>
      <c r="E26" s="121">
        <f>+SUM(F26:I26)</f>
        <v>230901</v>
      </c>
      <c r="F26" s="121">
        <v>0</v>
      </c>
      <c r="G26" s="121">
        <v>230901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510993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66672</v>
      </c>
      <c r="S26" s="121">
        <v>0</v>
      </c>
      <c r="T26" s="121">
        <v>66672</v>
      </c>
      <c r="U26" s="121">
        <v>0</v>
      </c>
      <c r="V26" s="121">
        <v>0</v>
      </c>
      <c r="W26" s="121">
        <f>+SUM(X26:AA26)</f>
        <v>444321</v>
      </c>
      <c r="X26" s="121">
        <v>74844</v>
      </c>
      <c r="Y26" s="121">
        <v>261243</v>
      </c>
      <c r="Z26" s="121">
        <v>65371</v>
      </c>
      <c r="AA26" s="121">
        <v>42863</v>
      </c>
      <c r="AB26" s="121">
        <v>0</v>
      </c>
      <c r="AC26" s="121">
        <v>0</v>
      </c>
      <c r="AD26" s="121">
        <v>110000</v>
      </c>
      <c r="AE26" s="121">
        <f>+SUM(D26,L26,AD26)</f>
        <v>851894</v>
      </c>
      <c r="AF26" s="121">
        <f>+SUM(AG26,AL26)</f>
        <v>31062</v>
      </c>
      <c r="AG26" s="121">
        <f>+SUM(AH26:AK26)</f>
        <v>31062</v>
      </c>
      <c r="AH26" s="121">
        <v>0</v>
      </c>
      <c r="AI26" s="121">
        <v>31062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63596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24743</v>
      </c>
      <c r="AU26" s="121">
        <v>0</v>
      </c>
      <c r="AV26" s="121">
        <v>24743</v>
      </c>
      <c r="AW26" s="121">
        <v>0</v>
      </c>
      <c r="AX26" s="121">
        <v>0</v>
      </c>
      <c r="AY26" s="121">
        <f>+SUM(AZ26:BC26)</f>
        <v>38853</v>
      </c>
      <c r="AZ26" s="121">
        <v>0</v>
      </c>
      <c r="BA26" s="121">
        <v>32241</v>
      </c>
      <c r="BB26" s="121">
        <v>0</v>
      </c>
      <c r="BC26" s="121">
        <v>6612</v>
      </c>
      <c r="BD26" s="121">
        <v>0</v>
      </c>
      <c r="BE26" s="121">
        <v>0</v>
      </c>
      <c r="BF26" s="121">
        <v>0</v>
      </c>
      <c r="BG26" s="121">
        <f>+SUM(BF26,AN26,AF26)</f>
        <v>94658</v>
      </c>
      <c r="BH26" s="121">
        <f>SUM(D26,AF26)</f>
        <v>261963</v>
      </c>
      <c r="BI26" s="121">
        <f>SUM(E26,AG26)</f>
        <v>261963</v>
      </c>
      <c r="BJ26" s="121">
        <f>SUM(F26,AH26)</f>
        <v>0</v>
      </c>
      <c r="BK26" s="121">
        <f>SUM(G26,AI26)</f>
        <v>261963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574589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91415</v>
      </c>
      <c r="BW26" s="121">
        <f>SUM(S26,AU26)</f>
        <v>0</v>
      </c>
      <c r="BX26" s="121">
        <f>SUM(T26,AV26)</f>
        <v>91415</v>
      </c>
      <c r="BY26" s="121">
        <f>SUM(U26,AW26)</f>
        <v>0</v>
      </c>
      <c r="BZ26" s="121">
        <f>SUM(V26,AX26)</f>
        <v>0</v>
      </c>
      <c r="CA26" s="121">
        <f>SUM(W26,AY26)</f>
        <v>483174</v>
      </c>
      <c r="CB26" s="121">
        <f>SUM(X26,AZ26)</f>
        <v>74844</v>
      </c>
      <c r="CC26" s="121">
        <f>SUM(Y26,BA26)</f>
        <v>293484</v>
      </c>
      <c r="CD26" s="121">
        <f>SUM(Z26,BB26)</f>
        <v>65371</v>
      </c>
      <c r="CE26" s="121">
        <f>SUM(AA26,BC26)</f>
        <v>49475</v>
      </c>
      <c r="CF26" s="121">
        <f>SUM(AB26,BD26)</f>
        <v>0</v>
      </c>
      <c r="CG26" s="121">
        <f>SUM(AC26,BE26)</f>
        <v>0</v>
      </c>
      <c r="CH26" s="121">
        <f>SUM(AD26,BF26)</f>
        <v>110000</v>
      </c>
      <c r="CI26" s="121">
        <f>SUM(AE26,BG26)</f>
        <v>946552</v>
      </c>
    </row>
    <row r="27" spans="1:87" s="136" customFormat="1" ht="13.5" customHeight="1" x14ac:dyDescent="0.15">
      <c r="A27" s="119" t="s">
        <v>10</v>
      </c>
      <c r="B27" s="120" t="s">
        <v>393</v>
      </c>
      <c r="C27" s="119" t="s">
        <v>394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252341</v>
      </c>
      <c r="M27" s="121">
        <f>+SUM(N27:Q27)</f>
        <v>11400</v>
      </c>
      <c r="N27" s="121">
        <v>11400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240941</v>
      </c>
      <c r="X27" s="121">
        <v>240941</v>
      </c>
      <c r="Y27" s="121">
        <v>0</v>
      </c>
      <c r="Z27" s="121">
        <v>0</v>
      </c>
      <c r="AA27" s="121">
        <v>0</v>
      </c>
      <c r="AB27" s="121">
        <v>472333</v>
      </c>
      <c r="AC27" s="121">
        <v>0</v>
      </c>
      <c r="AD27" s="121">
        <v>0</v>
      </c>
      <c r="AE27" s="121">
        <f>+SUM(D27,L27,AD27)</f>
        <v>252341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12563</v>
      </c>
      <c r="AO27" s="121">
        <f>+SUM(AP27:AS27)</f>
        <v>310</v>
      </c>
      <c r="AP27" s="121">
        <v>310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12253</v>
      </c>
      <c r="AZ27" s="121">
        <v>2018</v>
      </c>
      <c r="BA27" s="121">
        <v>10235</v>
      </c>
      <c r="BB27" s="121">
        <v>0</v>
      </c>
      <c r="BC27" s="121">
        <v>0</v>
      </c>
      <c r="BD27" s="121">
        <v>13095</v>
      </c>
      <c r="BE27" s="121">
        <v>0</v>
      </c>
      <c r="BF27" s="121">
        <v>0</v>
      </c>
      <c r="BG27" s="121">
        <f>+SUM(BF27,AN27,AF27)</f>
        <v>12563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264904</v>
      </c>
      <c r="BQ27" s="121">
        <f>SUM(M27,AO27)</f>
        <v>11710</v>
      </c>
      <c r="BR27" s="121">
        <f>SUM(N27,AP27)</f>
        <v>11710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253194</v>
      </c>
      <c r="CB27" s="121">
        <f>SUM(X27,AZ27)</f>
        <v>242959</v>
      </c>
      <c r="CC27" s="121">
        <f>SUM(Y27,BA27)</f>
        <v>10235</v>
      </c>
      <c r="CD27" s="121">
        <f>SUM(Z27,BB27)</f>
        <v>0</v>
      </c>
      <c r="CE27" s="121">
        <f>SUM(AA27,BC27)</f>
        <v>0</v>
      </c>
      <c r="CF27" s="121">
        <f>SUM(AB27,BD27)</f>
        <v>485428</v>
      </c>
      <c r="CG27" s="121">
        <f>SUM(AC27,BE27)</f>
        <v>0</v>
      </c>
      <c r="CH27" s="121">
        <f>SUM(AD27,BF27)</f>
        <v>0</v>
      </c>
      <c r="CI27" s="121">
        <f>SUM(AE27,BG27)</f>
        <v>264904</v>
      </c>
    </row>
    <row r="28" spans="1:87" s="136" customFormat="1" ht="13.5" customHeight="1" x14ac:dyDescent="0.15">
      <c r="A28" s="119" t="s">
        <v>10</v>
      </c>
      <c r="B28" s="120" t="s">
        <v>396</v>
      </c>
      <c r="C28" s="119" t="s">
        <v>397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350148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4172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103521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4172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453669</v>
      </c>
      <c r="CG28" s="121">
        <f>SUM(AC28,BE28)</f>
        <v>0</v>
      </c>
      <c r="CH28" s="121">
        <f>SUM(AD28,BF28)</f>
        <v>0</v>
      </c>
      <c r="CI28" s="121">
        <f>SUM(AE28,BG28)</f>
        <v>0</v>
      </c>
    </row>
    <row r="29" spans="1:87" s="136" customFormat="1" ht="13.5" customHeight="1" x14ac:dyDescent="0.15">
      <c r="A29" s="119" t="s">
        <v>10</v>
      </c>
      <c r="B29" s="120" t="s">
        <v>400</v>
      </c>
      <c r="C29" s="119" t="s">
        <v>401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134032</v>
      </c>
      <c r="M29" s="121">
        <f>+SUM(N29:Q29)</f>
        <v>16465</v>
      </c>
      <c r="N29" s="121">
        <v>12577</v>
      </c>
      <c r="O29" s="121">
        <v>3888</v>
      </c>
      <c r="P29" s="121">
        <v>0</v>
      </c>
      <c r="Q29" s="121">
        <v>0</v>
      </c>
      <c r="R29" s="121">
        <f>+SUM(S29:U29)</f>
        <v>87</v>
      </c>
      <c r="S29" s="121">
        <v>87</v>
      </c>
      <c r="T29" s="121">
        <v>0</v>
      </c>
      <c r="U29" s="121">
        <v>0</v>
      </c>
      <c r="V29" s="121">
        <v>0</v>
      </c>
      <c r="W29" s="121">
        <f>+SUM(X29:AA29)</f>
        <v>117480</v>
      </c>
      <c r="X29" s="121">
        <v>117480</v>
      </c>
      <c r="Y29" s="121">
        <v>0</v>
      </c>
      <c r="Z29" s="121">
        <v>0</v>
      </c>
      <c r="AA29" s="121">
        <v>0</v>
      </c>
      <c r="AB29" s="121">
        <v>391433</v>
      </c>
      <c r="AC29" s="121">
        <v>0</v>
      </c>
      <c r="AD29" s="121">
        <v>0</v>
      </c>
      <c r="AE29" s="121">
        <f>+SUM(D29,L29,AD29)</f>
        <v>134032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4821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92415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4821</v>
      </c>
      <c r="BP29" s="121">
        <f>SUM(L29,AN29)</f>
        <v>134032</v>
      </c>
      <c r="BQ29" s="121">
        <f>SUM(M29,AO29)</f>
        <v>16465</v>
      </c>
      <c r="BR29" s="121">
        <f>SUM(N29,AP29)</f>
        <v>12577</v>
      </c>
      <c r="BS29" s="121">
        <f>SUM(O29,AQ29)</f>
        <v>3888</v>
      </c>
      <c r="BT29" s="121">
        <f>SUM(P29,AR29)</f>
        <v>0</v>
      </c>
      <c r="BU29" s="121">
        <f>SUM(Q29,AS29)</f>
        <v>0</v>
      </c>
      <c r="BV29" s="121">
        <f>SUM(R29,AT29)</f>
        <v>87</v>
      </c>
      <c r="BW29" s="121">
        <f>SUM(S29,AU29)</f>
        <v>87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117480</v>
      </c>
      <c r="CB29" s="121">
        <f>SUM(X29,AZ29)</f>
        <v>117480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483848</v>
      </c>
      <c r="CG29" s="121">
        <f>SUM(AC29,BE29)</f>
        <v>0</v>
      </c>
      <c r="CH29" s="121">
        <f>SUM(AD29,BF29)</f>
        <v>0</v>
      </c>
      <c r="CI29" s="121">
        <f>SUM(AE29,BG29)</f>
        <v>134032</v>
      </c>
    </row>
    <row r="30" spans="1:87" s="136" customFormat="1" ht="13.5" customHeight="1" x14ac:dyDescent="0.15">
      <c r="A30" s="119" t="s">
        <v>10</v>
      </c>
      <c r="B30" s="120" t="s">
        <v>402</v>
      </c>
      <c r="C30" s="119" t="s">
        <v>403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44944</v>
      </c>
      <c r="L30" s="121">
        <f>+SUM(M30,R30,V30,W30,AC30)</f>
        <v>259464</v>
      </c>
      <c r="M30" s="121">
        <f>+SUM(N30:Q30)</f>
        <v>29615</v>
      </c>
      <c r="N30" s="121">
        <v>26360</v>
      </c>
      <c r="O30" s="121">
        <v>3255</v>
      </c>
      <c r="P30" s="121">
        <v>0</v>
      </c>
      <c r="Q30" s="121">
        <v>0</v>
      </c>
      <c r="R30" s="121">
        <f>+SUM(S30:U30)</f>
        <v>1129</v>
      </c>
      <c r="S30" s="121">
        <v>1129</v>
      </c>
      <c r="T30" s="121">
        <v>0</v>
      </c>
      <c r="U30" s="121">
        <v>0</v>
      </c>
      <c r="V30" s="121">
        <v>0</v>
      </c>
      <c r="W30" s="121">
        <f>+SUM(X30:AA30)</f>
        <v>228720</v>
      </c>
      <c r="X30" s="121">
        <v>227737</v>
      </c>
      <c r="Y30" s="121">
        <v>983</v>
      </c>
      <c r="Z30" s="121">
        <v>0</v>
      </c>
      <c r="AA30" s="121">
        <v>0</v>
      </c>
      <c r="AB30" s="121">
        <v>604178</v>
      </c>
      <c r="AC30" s="121">
        <v>0</v>
      </c>
      <c r="AD30" s="121">
        <v>2502</v>
      </c>
      <c r="AE30" s="121">
        <f>+SUM(D30,L30,AD30)</f>
        <v>261966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127898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44944</v>
      </c>
      <c r="BP30" s="121">
        <f>SUM(L30,AN30)</f>
        <v>259464</v>
      </c>
      <c r="BQ30" s="121">
        <f>SUM(M30,AO30)</f>
        <v>29615</v>
      </c>
      <c r="BR30" s="121">
        <f>SUM(N30,AP30)</f>
        <v>26360</v>
      </c>
      <c r="BS30" s="121">
        <f>SUM(O30,AQ30)</f>
        <v>3255</v>
      </c>
      <c r="BT30" s="121">
        <f>SUM(P30,AR30)</f>
        <v>0</v>
      </c>
      <c r="BU30" s="121">
        <f>SUM(Q30,AS30)</f>
        <v>0</v>
      </c>
      <c r="BV30" s="121">
        <f>SUM(R30,AT30)</f>
        <v>1129</v>
      </c>
      <c r="BW30" s="121">
        <f>SUM(S30,AU30)</f>
        <v>1129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228720</v>
      </c>
      <c r="CB30" s="121">
        <f>SUM(X30,AZ30)</f>
        <v>227737</v>
      </c>
      <c r="CC30" s="121">
        <f>SUM(Y30,BA30)</f>
        <v>983</v>
      </c>
      <c r="CD30" s="121">
        <f>SUM(Z30,BB30)</f>
        <v>0</v>
      </c>
      <c r="CE30" s="121">
        <f>SUM(AA30,BC30)</f>
        <v>0</v>
      </c>
      <c r="CF30" s="121">
        <f>SUM(AB30,BD30)</f>
        <v>732076</v>
      </c>
      <c r="CG30" s="121">
        <f>SUM(AC30,BE30)</f>
        <v>0</v>
      </c>
      <c r="CH30" s="121">
        <f>SUM(AD30,BF30)</f>
        <v>2502</v>
      </c>
      <c r="CI30" s="121">
        <f>SUM(AE30,BG30)</f>
        <v>261966</v>
      </c>
    </row>
    <row r="31" spans="1:87" s="136" customFormat="1" ht="13.5" customHeight="1" x14ac:dyDescent="0.15">
      <c r="A31" s="119" t="s">
        <v>10</v>
      </c>
      <c r="B31" s="120" t="s">
        <v>405</v>
      </c>
      <c r="C31" s="119" t="s">
        <v>406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207126</v>
      </c>
      <c r="M31" s="121">
        <f>+SUM(N31:Q31)</f>
        <v>52095</v>
      </c>
      <c r="N31" s="121">
        <v>52095</v>
      </c>
      <c r="O31" s="121">
        <v>0</v>
      </c>
      <c r="P31" s="121">
        <v>0</v>
      </c>
      <c r="Q31" s="121">
        <v>0</v>
      </c>
      <c r="R31" s="121">
        <f>+SUM(S31:U31)</f>
        <v>209</v>
      </c>
      <c r="S31" s="121">
        <v>209</v>
      </c>
      <c r="T31" s="121">
        <v>0</v>
      </c>
      <c r="U31" s="121">
        <v>0</v>
      </c>
      <c r="V31" s="121">
        <v>0</v>
      </c>
      <c r="W31" s="121">
        <f>+SUM(X31:AA31)</f>
        <v>154822</v>
      </c>
      <c r="X31" s="121">
        <v>154038</v>
      </c>
      <c r="Y31" s="121">
        <v>784</v>
      </c>
      <c r="Z31" s="121">
        <v>0</v>
      </c>
      <c r="AA31" s="121">
        <v>0</v>
      </c>
      <c r="AB31" s="121">
        <v>265132</v>
      </c>
      <c r="AC31" s="121">
        <v>0</v>
      </c>
      <c r="AD31" s="121">
        <v>0</v>
      </c>
      <c r="AE31" s="121">
        <f>+SUM(D31,L31,AD31)</f>
        <v>207126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17365</v>
      </c>
      <c r="AO31" s="121">
        <f>+SUM(AP31:AS31)</f>
        <v>17365</v>
      </c>
      <c r="AP31" s="121">
        <v>17365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117813</v>
      </c>
      <c r="BE31" s="121">
        <v>0</v>
      </c>
      <c r="BF31" s="121">
        <v>0</v>
      </c>
      <c r="BG31" s="121">
        <f>+SUM(BF31,AN31,AF31)</f>
        <v>17365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224491</v>
      </c>
      <c r="BQ31" s="121">
        <f>SUM(M31,AO31)</f>
        <v>69460</v>
      </c>
      <c r="BR31" s="121">
        <f>SUM(N31,AP31)</f>
        <v>69460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209</v>
      </c>
      <c r="BW31" s="121">
        <f>SUM(S31,AU31)</f>
        <v>209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154822</v>
      </c>
      <c r="CB31" s="121">
        <f>SUM(X31,AZ31)</f>
        <v>154038</v>
      </c>
      <c r="CC31" s="121">
        <f>SUM(Y31,BA31)</f>
        <v>784</v>
      </c>
      <c r="CD31" s="121">
        <f>SUM(Z31,BB31)</f>
        <v>0</v>
      </c>
      <c r="CE31" s="121">
        <f>SUM(AA31,BC31)</f>
        <v>0</v>
      </c>
      <c r="CF31" s="121">
        <f>SUM(AB31,BD31)</f>
        <v>382945</v>
      </c>
      <c r="CG31" s="121">
        <f>SUM(AC31,BE31)</f>
        <v>0</v>
      </c>
      <c r="CH31" s="121">
        <f>SUM(AD31,BF31)</f>
        <v>0</v>
      </c>
      <c r="CI31" s="121">
        <f>SUM(AE31,BG31)</f>
        <v>224491</v>
      </c>
    </row>
    <row r="32" spans="1:87" s="136" customFormat="1" ht="13.5" customHeight="1" x14ac:dyDescent="0.15">
      <c r="A32" s="119" t="s">
        <v>10</v>
      </c>
      <c r="B32" s="120" t="s">
        <v>407</v>
      </c>
      <c r="C32" s="119" t="s">
        <v>408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985651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604108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57177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985651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661285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10</v>
      </c>
      <c r="B33" s="120" t="s">
        <v>411</v>
      </c>
      <c r="C33" s="119" t="s">
        <v>412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32517</v>
      </c>
      <c r="L33" s="121">
        <f>+SUM(M33,R33,V33,W33,AC33)</f>
        <v>147002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147002</v>
      </c>
      <c r="X33" s="121">
        <v>139986</v>
      </c>
      <c r="Y33" s="121">
        <v>6941</v>
      </c>
      <c r="Z33" s="121">
        <v>0</v>
      </c>
      <c r="AA33" s="121">
        <v>75</v>
      </c>
      <c r="AB33" s="121">
        <v>89791</v>
      </c>
      <c r="AC33" s="121">
        <v>0</v>
      </c>
      <c r="AD33" s="121">
        <v>0</v>
      </c>
      <c r="AE33" s="121">
        <f>+SUM(D33,L33,AD33)</f>
        <v>147002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80504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32517</v>
      </c>
      <c r="BP33" s="121">
        <f>SUM(L33,AN33)</f>
        <v>147002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147002</v>
      </c>
      <c r="CB33" s="121">
        <f>SUM(X33,AZ33)</f>
        <v>139986</v>
      </c>
      <c r="CC33" s="121">
        <f>SUM(Y33,BA33)</f>
        <v>6941</v>
      </c>
      <c r="CD33" s="121">
        <f>SUM(Z33,BB33)</f>
        <v>0</v>
      </c>
      <c r="CE33" s="121">
        <f>SUM(AA33,BC33)</f>
        <v>75</v>
      </c>
      <c r="CF33" s="121">
        <f>SUM(AB33,BD33)</f>
        <v>170295</v>
      </c>
      <c r="CG33" s="121">
        <f>SUM(AC33,BE33)</f>
        <v>0</v>
      </c>
      <c r="CH33" s="121">
        <f>SUM(AD33,BF33)</f>
        <v>0</v>
      </c>
      <c r="CI33" s="121">
        <f>SUM(AE33,BG33)</f>
        <v>147002</v>
      </c>
    </row>
    <row r="34" spans="1:87" s="136" customFormat="1" ht="13.5" customHeight="1" x14ac:dyDescent="0.15">
      <c r="A34" s="119" t="s">
        <v>10</v>
      </c>
      <c r="B34" s="120" t="s">
        <v>413</v>
      </c>
      <c r="C34" s="119" t="s">
        <v>414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186207</v>
      </c>
      <c r="M34" s="121">
        <f>+SUM(N34:Q34)</f>
        <v>36338</v>
      </c>
      <c r="N34" s="121">
        <v>36338</v>
      </c>
      <c r="O34" s="121">
        <v>0</v>
      </c>
      <c r="P34" s="121">
        <v>0</v>
      </c>
      <c r="Q34" s="121">
        <v>0</v>
      </c>
      <c r="R34" s="121">
        <f>+SUM(S34:U34)</f>
        <v>1480</v>
      </c>
      <c r="S34" s="121">
        <v>0</v>
      </c>
      <c r="T34" s="121">
        <v>1480</v>
      </c>
      <c r="U34" s="121">
        <v>0</v>
      </c>
      <c r="V34" s="121">
        <v>0</v>
      </c>
      <c r="W34" s="121">
        <f>+SUM(X34:AA34)</f>
        <v>148389</v>
      </c>
      <c r="X34" s="121">
        <v>124787</v>
      </c>
      <c r="Y34" s="121">
        <v>0</v>
      </c>
      <c r="Z34" s="121">
        <v>0</v>
      </c>
      <c r="AA34" s="121">
        <v>23602</v>
      </c>
      <c r="AB34" s="121">
        <v>242091</v>
      </c>
      <c r="AC34" s="121">
        <v>0</v>
      </c>
      <c r="AD34" s="121">
        <v>11842</v>
      </c>
      <c r="AE34" s="121">
        <f>+SUM(D34,L34,AD34)</f>
        <v>198049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109934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186207</v>
      </c>
      <c r="BQ34" s="121">
        <f>SUM(M34,AO34)</f>
        <v>36338</v>
      </c>
      <c r="BR34" s="121">
        <f>SUM(N34,AP34)</f>
        <v>36338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1480</v>
      </c>
      <c r="BW34" s="121">
        <f>SUM(S34,AU34)</f>
        <v>0</v>
      </c>
      <c r="BX34" s="121">
        <f>SUM(T34,AV34)</f>
        <v>1480</v>
      </c>
      <c r="BY34" s="121">
        <f>SUM(U34,AW34)</f>
        <v>0</v>
      </c>
      <c r="BZ34" s="121">
        <f>SUM(V34,AX34)</f>
        <v>0</v>
      </c>
      <c r="CA34" s="121">
        <f>SUM(W34,AY34)</f>
        <v>148389</v>
      </c>
      <c r="CB34" s="121">
        <f>SUM(X34,AZ34)</f>
        <v>124787</v>
      </c>
      <c r="CC34" s="121">
        <f>SUM(Y34,BA34)</f>
        <v>0</v>
      </c>
      <c r="CD34" s="121">
        <f>SUM(Z34,BB34)</f>
        <v>0</v>
      </c>
      <c r="CE34" s="121">
        <f>SUM(AA34,BC34)</f>
        <v>23602</v>
      </c>
      <c r="CF34" s="121">
        <f>SUM(AB34,BD34)</f>
        <v>352025</v>
      </c>
      <c r="CG34" s="121">
        <f>SUM(AC34,BE34)</f>
        <v>0</v>
      </c>
      <c r="CH34" s="121">
        <f>SUM(AD34,BF34)</f>
        <v>11842</v>
      </c>
      <c r="CI34" s="121">
        <f>SUM(AE34,BG34)</f>
        <v>198049</v>
      </c>
    </row>
    <row r="35" spans="1:87" s="136" customFormat="1" ht="13.5" customHeight="1" x14ac:dyDescent="0.15">
      <c r="A35" s="119" t="s">
        <v>10</v>
      </c>
      <c r="B35" s="120" t="s">
        <v>415</v>
      </c>
      <c r="C35" s="119" t="s">
        <v>416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1083054</v>
      </c>
      <c r="M35" s="121">
        <f>+SUM(N35:Q35)</f>
        <v>63970</v>
      </c>
      <c r="N35" s="121">
        <v>63970</v>
      </c>
      <c r="O35" s="121">
        <v>0</v>
      </c>
      <c r="P35" s="121">
        <v>0</v>
      </c>
      <c r="Q35" s="121">
        <v>0</v>
      </c>
      <c r="R35" s="121">
        <f>+SUM(S35:U35)</f>
        <v>60438</v>
      </c>
      <c r="S35" s="121">
        <v>342</v>
      </c>
      <c r="T35" s="121">
        <v>60096</v>
      </c>
      <c r="U35" s="121">
        <v>0</v>
      </c>
      <c r="V35" s="121">
        <v>0</v>
      </c>
      <c r="W35" s="121">
        <f>+SUM(X35:AA35)</f>
        <v>958426</v>
      </c>
      <c r="X35" s="121">
        <v>322380</v>
      </c>
      <c r="Y35" s="121">
        <v>350288</v>
      </c>
      <c r="Z35" s="121">
        <v>285758</v>
      </c>
      <c r="AA35" s="121">
        <v>0</v>
      </c>
      <c r="AB35" s="121">
        <v>1975036</v>
      </c>
      <c r="AC35" s="121">
        <v>220</v>
      </c>
      <c r="AD35" s="121">
        <v>36754</v>
      </c>
      <c r="AE35" s="121">
        <f>+SUM(D35,L35,AD35)</f>
        <v>1119808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225151</v>
      </c>
      <c r="AO35" s="121">
        <f>+SUM(AP35:AS35)</f>
        <v>27596</v>
      </c>
      <c r="AP35" s="121">
        <v>27596</v>
      </c>
      <c r="AQ35" s="121">
        <v>0</v>
      </c>
      <c r="AR35" s="121">
        <v>0</v>
      </c>
      <c r="AS35" s="121">
        <v>0</v>
      </c>
      <c r="AT35" s="121">
        <f>+SUM(AU35:AW35)</f>
        <v>138387</v>
      </c>
      <c r="AU35" s="121">
        <v>0</v>
      </c>
      <c r="AV35" s="121">
        <v>138387</v>
      </c>
      <c r="AW35" s="121">
        <v>0</v>
      </c>
      <c r="AX35" s="121">
        <v>0</v>
      </c>
      <c r="AY35" s="121">
        <f>+SUM(AZ35:BC35)</f>
        <v>59168</v>
      </c>
      <c r="AZ35" s="121">
        <v>0</v>
      </c>
      <c r="BA35" s="121">
        <v>59168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f>+SUM(BF35,AN35,AF35)</f>
        <v>225151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1308205</v>
      </c>
      <c r="BQ35" s="121">
        <f>SUM(M35,AO35)</f>
        <v>91566</v>
      </c>
      <c r="BR35" s="121">
        <f>SUM(N35,AP35)</f>
        <v>91566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198825</v>
      </c>
      <c r="BW35" s="121">
        <f>SUM(S35,AU35)</f>
        <v>342</v>
      </c>
      <c r="BX35" s="121">
        <f>SUM(T35,AV35)</f>
        <v>198483</v>
      </c>
      <c r="BY35" s="121">
        <f>SUM(U35,AW35)</f>
        <v>0</v>
      </c>
      <c r="BZ35" s="121">
        <f>SUM(V35,AX35)</f>
        <v>0</v>
      </c>
      <c r="CA35" s="121">
        <f>SUM(W35,AY35)</f>
        <v>1017594</v>
      </c>
      <c r="CB35" s="121">
        <f>SUM(X35,AZ35)</f>
        <v>322380</v>
      </c>
      <c r="CC35" s="121">
        <f>SUM(Y35,BA35)</f>
        <v>409456</v>
      </c>
      <c r="CD35" s="121">
        <f>SUM(Z35,BB35)</f>
        <v>285758</v>
      </c>
      <c r="CE35" s="121">
        <f>SUM(AA35,BC35)</f>
        <v>0</v>
      </c>
      <c r="CF35" s="121">
        <f>SUM(AB35,BD35)</f>
        <v>1975036</v>
      </c>
      <c r="CG35" s="121">
        <f>SUM(AC35,BE35)</f>
        <v>220</v>
      </c>
      <c r="CH35" s="121">
        <f>SUM(AD35,BF35)</f>
        <v>36754</v>
      </c>
      <c r="CI35" s="121">
        <f>SUM(AE35,BG35)</f>
        <v>1344959</v>
      </c>
    </row>
    <row r="36" spans="1:87" s="136" customFormat="1" ht="13.5" customHeight="1" x14ac:dyDescent="0.15">
      <c r="A36" s="119" t="s">
        <v>10</v>
      </c>
      <c r="B36" s="120" t="s">
        <v>417</v>
      </c>
      <c r="C36" s="119" t="s">
        <v>418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258271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120579</v>
      </c>
      <c r="S36" s="121">
        <v>0</v>
      </c>
      <c r="T36" s="121">
        <v>116793</v>
      </c>
      <c r="U36" s="121">
        <v>3786</v>
      </c>
      <c r="V36" s="121">
        <v>0</v>
      </c>
      <c r="W36" s="121">
        <f>+SUM(X36:AA36)</f>
        <v>137692</v>
      </c>
      <c r="X36" s="121">
        <v>0</v>
      </c>
      <c r="Y36" s="121">
        <v>130707</v>
      </c>
      <c r="Z36" s="121">
        <v>6985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258271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122097</v>
      </c>
      <c r="AO36" s="121">
        <f>+SUM(AP36:AS36)</f>
        <v>49012</v>
      </c>
      <c r="AP36" s="121">
        <v>0</v>
      </c>
      <c r="AQ36" s="121">
        <v>0</v>
      </c>
      <c r="AR36" s="121">
        <v>49012</v>
      </c>
      <c r="AS36" s="121">
        <v>0</v>
      </c>
      <c r="AT36" s="121">
        <f>+SUM(AU36:AW36)</f>
        <v>73085</v>
      </c>
      <c r="AU36" s="121">
        <v>0</v>
      </c>
      <c r="AV36" s="121">
        <v>73085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v>5335</v>
      </c>
      <c r="BG36" s="121">
        <f>+SUM(BF36,AN36,AF36)</f>
        <v>127432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380368</v>
      </c>
      <c r="BQ36" s="121">
        <f>SUM(M36,AO36)</f>
        <v>49012</v>
      </c>
      <c r="BR36" s="121">
        <f>SUM(N36,AP36)</f>
        <v>0</v>
      </c>
      <c r="BS36" s="121">
        <f>SUM(O36,AQ36)</f>
        <v>0</v>
      </c>
      <c r="BT36" s="121">
        <f>SUM(P36,AR36)</f>
        <v>49012</v>
      </c>
      <c r="BU36" s="121">
        <f>SUM(Q36,AS36)</f>
        <v>0</v>
      </c>
      <c r="BV36" s="121">
        <f>SUM(R36,AT36)</f>
        <v>193664</v>
      </c>
      <c r="BW36" s="121">
        <f>SUM(S36,AU36)</f>
        <v>0</v>
      </c>
      <c r="BX36" s="121">
        <f>SUM(T36,AV36)</f>
        <v>189878</v>
      </c>
      <c r="BY36" s="121">
        <f>SUM(U36,AW36)</f>
        <v>3786</v>
      </c>
      <c r="BZ36" s="121">
        <f>SUM(V36,AX36)</f>
        <v>0</v>
      </c>
      <c r="CA36" s="121">
        <f>SUM(W36,AY36)</f>
        <v>137692</v>
      </c>
      <c r="CB36" s="121">
        <f>SUM(X36,AZ36)</f>
        <v>0</v>
      </c>
      <c r="CC36" s="121">
        <f>SUM(Y36,BA36)</f>
        <v>130707</v>
      </c>
      <c r="CD36" s="121">
        <f>SUM(Z36,BB36)</f>
        <v>6985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5335</v>
      </c>
      <c r="CI36" s="121">
        <f>SUM(AE36,BG36)</f>
        <v>385703</v>
      </c>
    </row>
    <row r="37" spans="1:87" s="136" customFormat="1" ht="13.5" customHeight="1" x14ac:dyDescent="0.15">
      <c r="A37" s="119" t="s">
        <v>10</v>
      </c>
      <c r="B37" s="120" t="s">
        <v>419</v>
      </c>
      <c r="C37" s="119" t="s">
        <v>420</v>
      </c>
      <c r="D37" s="121">
        <f>+SUM(E37,J37)</f>
        <v>141854</v>
      </c>
      <c r="E37" s="121">
        <f>+SUM(F37:I37)</f>
        <v>141854</v>
      </c>
      <c r="F37" s="121">
        <v>141854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341218</v>
      </c>
      <c r="M37" s="121">
        <f>+SUM(N37:Q37)</f>
        <v>58747</v>
      </c>
      <c r="N37" s="121">
        <v>17376</v>
      </c>
      <c r="O37" s="121">
        <v>0</v>
      </c>
      <c r="P37" s="121">
        <v>41371</v>
      </c>
      <c r="Q37" s="121">
        <v>0</v>
      </c>
      <c r="R37" s="121">
        <f>+SUM(S37:U37)</f>
        <v>67825</v>
      </c>
      <c r="S37" s="121">
        <v>0</v>
      </c>
      <c r="T37" s="121">
        <v>67825</v>
      </c>
      <c r="U37" s="121">
        <v>0</v>
      </c>
      <c r="V37" s="121">
        <v>0</v>
      </c>
      <c r="W37" s="121">
        <f>+SUM(X37:AA37)</f>
        <v>214646</v>
      </c>
      <c r="X37" s="121">
        <v>101563</v>
      </c>
      <c r="Y37" s="121">
        <v>19756</v>
      </c>
      <c r="Z37" s="121">
        <v>93327</v>
      </c>
      <c r="AA37" s="121">
        <v>0</v>
      </c>
      <c r="AB37" s="121">
        <v>126599</v>
      </c>
      <c r="AC37" s="121">
        <v>0</v>
      </c>
      <c r="AD37" s="121">
        <v>0</v>
      </c>
      <c r="AE37" s="121">
        <f>+SUM(D37,L37,AD37)</f>
        <v>483072</v>
      </c>
      <c r="AF37" s="121">
        <f>+SUM(AG37,AL37)</f>
        <v>81331</v>
      </c>
      <c r="AG37" s="121">
        <f>+SUM(AH37:AK37)</f>
        <v>81331</v>
      </c>
      <c r="AH37" s="121">
        <v>81331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145808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78076</v>
      </c>
      <c r="AU37" s="121">
        <v>0</v>
      </c>
      <c r="AV37" s="121">
        <v>78076</v>
      </c>
      <c r="AW37" s="121">
        <v>0</v>
      </c>
      <c r="AX37" s="121">
        <v>0</v>
      </c>
      <c r="AY37" s="121">
        <f>+SUM(AZ37:BC37)</f>
        <v>67732</v>
      </c>
      <c r="AZ37" s="121">
        <v>0</v>
      </c>
      <c r="BA37" s="121">
        <v>66193</v>
      </c>
      <c r="BB37" s="121">
        <v>1539</v>
      </c>
      <c r="BC37" s="121">
        <v>0</v>
      </c>
      <c r="BD37" s="121">
        <v>45050</v>
      </c>
      <c r="BE37" s="121">
        <v>0</v>
      </c>
      <c r="BF37" s="121">
        <v>0</v>
      </c>
      <c r="BG37" s="121">
        <f>+SUM(BF37,AN37,AF37)</f>
        <v>227139</v>
      </c>
      <c r="BH37" s="121">
        <f>SUM(D37,AF37)</f>
        <v>223185</v>
      </c>
      <c r="BI37" s="121">
        <f>SUM(E37,AG37)</f>
        <v>223185</v>
      </c>
      <c r="BJ37" s="121">
        <f>SUM(F37,AH37)</f>
        <v>223185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487026</v>
      </c>
      <c r="BQ37" s="121">
        <f>SUM(M37,AO37)</f>
        <v>58747</v>
      </c>
      <c r="BR37" s="121">
        <f>SUM(N37,AP37)</f>
        <v>17376</v>
      </c>
      <c r="BS37" s="121">
        <f>SUM(O37,AQ37)</f>
        <v>0</v>
      </c>
      <c r="BT37" s="121">
        <f>SUM(P37,AR37)</f>
        <v>41371</v>
      </c>
      <c r="BU37" s="121">
        <f>SUM(Q37,AS37)</f>
        <v>0</v>
      </c>
      <c r="BV37" s="121">
        <f>SUM(R37,AT37)</f>
        <v>145901</v>
      </c>
      <c r="BW37" s="121">
        <f>SUM(S37,AU37)</f>
        <v>0</v>
      </c>
      <c r="BX37" s="121">
        <f>SUM(T37,AV37)</f>
        <v>145901</v>
      </c>
      <c r="BY37" s="121">
        <f>SUM(U37,AW37)</f>
        <v>0</v>
      </c>
      <c r="BZ37" s="121">
        <f>SUM(V37,AX37)</f>
        <v>0</v>
      </c>
      <c r="CA37" s="121">
        <f>SUM(W37,AY37)</f>
        <v>282378</v>
      </c>
      <c r="CB37" s="121">
        <f>SUM(X37,AZ37)</f>
        <v>101563</v>
      </c>
      <c r="CC37" s="121">
        <f>SUM(Y37,BA37)</f>
        <v>85949</v>
      </c>
      <c r="CD37" s="121">
        <f>SUM(Z37,BB37)</f>
        <v>94866</v>
      </c>
      <c r="CE37" s="121">
        <f>SUM(AA37,BC37)</f>
        <v>0</v>
      </c>
      <c r="CF37" s="121">
        <f>SUM(AB37,BD37)</f>
        <v>171649</v>
      </c>
      <c r="CG37" s="121">
        <f>SUM(AC37,BE37)</f>
        <v>0</v>
      </c>
      <c r="CH37" s="121">
        <f>SUM(AD37,BF37)</f>
        <v>0</v>
      </c>
      <c r="CI37" s="121">
        <f>SUM(AE37,BG37)</f>
        <v>710211</v>
      </c>
    </row>
    <row r="38" spans="1:87" s="136" customFormat="1" ht="13.5" customHeight="1" x14ac:dyDescent="0.15">
      <c r="A38" s="119" t="s">
        <v>10</v>
      </c>
      <c r="B38" s="120" t="s">
        <v>422</v>
      </c>
      <c r="C38" s="119" t="s">
        <v>423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342476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54119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0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396595</v>
      </c>
      <c r="CG38" s="121">
        <f>SUM(AC38,BE38)</f>
        <v>0</v>
      </c>
      <c r="CH38" s="121">
        <f>SUM(AD38,BF38)</f>
        <v>0</v>
      </c>
      <c r="CI38" s="121">
        <f>SUM(AE38,BG38)</f>
        <v>0</v>
      </c>
    </row>
    <row r="39" spans="1:87" s="136" customFormat="1" ht="13.5" customHeight="1" x14ac:dyDescent="0.15">
      <c r="A39" s="119" t="s">
        <v>10</v>
      </c>
      <c r="B39" s="120" t="s">
        <v>424</v>
      </c>
      <c r="C39" s="119" t="s">
        <v>425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40936</v>
      </c>
      <c r="L39" s="121">
        <f>+SUM(M39,R39,V39,W39,AC39)</f>
        <v>118520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118520</v>
      </c>
      <c r="X39" s="121">
        <v>118520</v>
      </c>
      <c r="Y39" s="121">
        <v>0</v>
      </c>
      <c r="Z39" s="121">
        <v>0</v>
      </c>
      <c r="AA39" s="121">
        <v>0</v>
      </c>
      <c r="AB39" s="121">
        <v>94365</v>
      </c>
      <c r="AC39" s="121">
        <v>0</v>
      </c>
      <c r="AD39" s="121">
        <v>315992</v>
      </c>
      <c r="AE39" s="121">
        <f>+SUM(D39,L39,AD39)</f>
        <v>434512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164011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40936</v>
      </c>
      <c r="BP39" s="121">
        <f>SUM(L39,AN39)</f>
        <v>118520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118520</v>
      </c>
      <c r="CB39" s="121">
        <f>SUM(X39,AZ39)</f>
        <v>118520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258376</v>
      </c>
      <c r="CG39" s="121">
        <f>SUM(AC39,BE39)</f>
        <v>0</v>
      </c>
      <c r="CH39" s="121">
        <f>SUM(AD39,BF39)</f>
        <v>315992</v>
      </c>
      <c r="CI39" s="121">
        <f>SUM(AE39,BG39)</f>
        <v>434512</v>
      </c>
    </row>
    <row r="40" spans="1:87" s="136" customFormat="1" ht="13.5" customHeight="1" x14ac:dyDescent="0.15">
      <c r="A40" s="119" t="s">
        <v>10</v>
      </c>
      <c r="B40" s="120" t="s">
        <v>427</v>
      </c>
      <c r="C40" s="119" t="s">
        <v>428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33849</v>
      </c>
      <c r="L40" s="121">
        <f>+SUM(M40,R40,V40,W40,AC40)</f>
        <v>115788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115788</v>
      </c>
      <c r="X40" s="121">
        <v>115788</v>
      </c>
      <c r="Y40" s="121">
        <v>0</v>
      </c>
      <c r="Z40" s="121">
        <v>0</v>
      </c>
      <c r="AA40" s="121">
        <v>0</v>
      </c>
      <c r="AB40" s="121">
        <v>36973</v>
      </c>
      <c r="AC40" s="121">
        <v>0</v>
      </c>
      <c r="AD40" s="121">
        <v>0</v>
      </c>
      <c r="AE40" s="121">
        <f>+SUM(D40,L40,AD40)</f>
        <v>115788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76689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33849</v>
      </c>
      <c r="BP40" s="121">
        <f>SUM(L40,AN40)</f>
        <v>115788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115788</v>
      </c>
      <c r="CB40" s="121">
        <f>SUM(X40,AZ40)</f>
        <v>115788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113662</v>
      </c>
      <c r="CG40" s="121">
        <f>SUM(AC40,BE40)</f>
        <v>0</v>
      </c>
      <c r="CH40" s="121">
        <f>SUM(AD40,BF40)</f>
        <v>0</v>
      </c>
      <c r="CI40" s="121">
        <f>SUM(AE40,BG40)</f>
        <v>115788</v>
      </c>
    </row>
    <row r="41" spans="1:87" s="136" customFormat="1" ht="13.5" customHeight="1" x14ac:dyDescent="0.15">
      <c r="A41" s="119" t="s">
        <v>10</v>
      </c>
      <c r="B41" s="120" t="s">
        <v>429</v>
      </c>
      <c r="C41" s="119" t="s">
        <v>430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135642</v>
      </c>
      <c r="M41" s="121">
        <f>+SUM(N41:Q41)</f>
        <v>26011</v>
      </c>
      <c r="N41" s="121">
        <v>26011</v>
      </c>
      <c r="O41" s="121">
        <v>0</v>
      </c>
      <c r="P41" s="121">
        <v>0</v>
      </c>
      <c r="Q41" s="121">
        <v>0</v>
      </c>
      <c r="R41" s="121">
        <f>+SUM(S41:U41)</f>
        <v>12290</v>
      </c>
      <c r="S41" s="121">
        <v>0</v>
      </c>
      <c r="T41" s="121">
        <v>12290</v>
      </c>
      <c r="U41" s="121">
        <v>0</v>
      </c>
      <c r="V41" s="121">
        <v>0</v>
      </c>
      <c r="W41" s="121">
        <f>+SUM(X41:AA41)</f>
        <v>97341</v>
      </c>
      <c r="X41" s="121">
        <v>95002</v>
      </c>
      <c r="Y41" s="121">
        <v>0</v>
      </c>
      <c r="Z41" s="121">
        <v>0</v>
      </c>
      <c r="AA41" s="121">
        <v>2339</v>
      </c>
      <c r="AB41" s="121">
        <v>195947</v>
      </c>
      <c r="AC41" s="121">
        <v>0</v>
      </c>
      <c r="AD41" s="121">
        <v>0</v>
      </c>
      <c r="AE41" s="121">
        <f>+SUM(D41,L41,AD41)</f>
        <v>135642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56106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135642</v>
      </c>
      <c r="BQ41" s="121">
        <f>SUM(M41,AO41)</f>
        <v>26011</v>
      </c>
      <c r="BR41" s="121">
        <f>SUM(N41,AP41)</f>
        <v>26011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12290</v>
      </c>
      <c r="BW41" s="121">
        <f>SUM(S41,AU41)</f>
        <v>0</v>
      </c>
      <c r="BX41" s="121">
        <f>SUM(T41,AV41)</f>
        <v>12290</v>
      </c>
      <c r="BY41" s="121">
        <f>SUM(U41,AW41)</f>
        <v>0</v>
      </c>
      <c r="BZ41" s="121">
        <f>SUM(V41,AX41)</f>
        <v>0</v>
      </c>
      <c r="CA41" s="121">
        <f>SUM(W41,AY41)</f>
        <v>97341</v>
      </c>
      <c r="CB41" s="121">
        <f>SUM(X41,AZ41)</f>
        <v>95002</v>
      </c>
      <c r="CC41" s="121">
        <f>SUM(Y41,BA41)</f>
        <v>0</v>
      </c>
      <c r="CD41" s="121">
        <f>SUM(Z41,BB41)</f>
        <v>0</v>
      </c>
      <c r="CE41" s="121">
        <f>SUM(AA41,BC41)</f>
        <v>2339</v>
      </c>
      <c r="CF41" s="121">
        <f>SUM(AB41,BD41)</f>
        <v>252053</v>
      </c>
      <c r="CG41" s="121">
        <f>SUM(AC41,BE41)</f>
        <v>0</v>
      </c>
      <c r="CH41" s="121">
        <f>SUM(AD41,BF41)</f>
        <v>0</v>
      </c>
      <c r="CI41" s="121">
        <f>SUM(AE41,BG41)</f>
        <v>135642</v>
      </c>
    </row>
    <row r="42" spans="1:87" s="136" customFormat="1" ht="13.5" customHeight="1" x14ac:dyDescent="0.15">
      <c r="A42" s="119" t="s">
        <v>10</v>
      </c>
      <c r="B42" s="120" t="s">
        <v>432</v>
      </c>
      <c r="C42" s="119" t="s">
        <v>433</v>
      </c>
      <c r="D42" s="121">
        <f>+SUM(E42,J42)</f>
        <v>310970</v>
      </c>
      <c r="E42" s="121">
        <f>+SUM(F42:I42)</f>
        <v>272019</v>
      </c>
      <c r="F42" s="121">
        <v>0</v>
      </c>
      <c r="G42" s="121">
        <v>272019</v>
      </c>
      <c r="H42" s="121">
        <v>0</v>
      </c>
      <c r="I42" s="121">
        <v>0</v>
      </c>
      <c r="J42" s="121">
        <v>38951</v>
      </c>
      <c r="K42" s="121">
        <v>0</v>
      </c>
      <c r="L42" s="121">
        <f>+SUM(M42,R42,V42,W42,AC42)</f>
        <v>186346</v>
      </c>
      <c r="M42" s="121">
        <f>+SUM(N42:Q42)</f>
        <v>66374</v>
      </c>
      <c r="N42" s="121">
        <v>9302</v>
      </c>
      <c r="O42" s="121">
        <v>0</v>
      </c>
      <c r="P42" s="121">
        <v>57072</v>
      </c>
      <c r="Q42" s="121">
        <v>0</v>
      </c>
      <c r="R42" s="121">
        <f>+SUM(S42:U42)</f>
        <v>31385</v>
      </c>
      <c r="S42" s="121">
        <v>0</v>
      </c>
      <c r="T42" s="121">
        <v>31385</v>
      </c>
      <c r="U42" s="121">
        <v>0</v>
      </c>
      <c r="V42" s="121">
        <v>0</v>
      </c>
      <c r="W42" s="121">
        <f>+SUM(X42:AA42)</f>
        <v>86497</v>
      </c>
      <c r="X42" s="121">
        <v>36379</v>
      </c>
      <c r="Y42" s="121">
        <v>14699</v>
      </c>
      <c r="Z42" s="121">
        <v>26953</v>
      </c>
      <c r="AA42" s="121">
        <v>8466</v>
      </c>
      <c r="AB42" s="121">
        <v>0</v>
      </c>
      <c r="AC42" s="121">
        <v>2090</v>
      </c>
      <c r="AD42" s="121">
        <v>0</v>
      </c>
      <c r="AE42" s="121">
        <f>+SUM(D42,L42,AD42)</f>
        <v>497316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81164</v>
      </c>
      <c r="AO42" s="121">
        <f>+SUM(AP42:AS42)</f>
        <v>15126</v>
      </c>
      <c r="AP42" s="121">
        <v>0</v>
      </c>
      <c r="AQ42" s="121">
        <v>0</v>
      </c>
      <c r="AR42" s="121">
        <v>15126</v>
      </c>
      <c r="AS42" s="121">
        <v>0</v>
      </c>
      <c r="AT42" s="121">
        <f>+SUM(AU42:AW42)</f>
        <v>22421</v>
      </c>
      <c r="AU42" s="121">
        <v>0</v>
      </c>
      <c r="AV42" s="121">
        <v>22421</v>
      </c>
      <c r="AW42" s="121">
        <v>0</v>
      </c>
      <c r="AX42" s="121">
        <v>0</v>
      </c>
      <c r="AY42" s="121">
        <f>+SUM(AZ42:BC42)</f>
        <v>42803</v>
      </c>
      <c r="AZ42" s="121">
        <v>0</v>
      </c>
      <c r="BA42" s="121">
        <v>24035</v>
      </c>
      <c r="BB42" s="121">
        <v>0</v>
      </c>
      <c r="BC42" s="121">
        <v>18768</v>
      </c>
      <c r="BD42" s="121">
        <v>0</v>
      </c>
      <c r="BE42" s="121">
        <v>814</v>
      </c>
      <c r="BF42" s="121">
        <v>0</v>
      </c>
      <c r="BG42" s="121">
        <f>+SUM(BF42,AN42,AF42)</f>
        <v>81164</v>
      </c>
      <c r="BH42" s="121">
        <f>SUM(D42,AF42)</f>
        <v>310970</v>
      </c>
      <c r="BI42" s="121">
        <f>SUM(E42,AG42)</f>
        <v>272019</v>
      </c>
      <c r="BJ42" s="121">
        <f>SUM(F42,AH42)</f>
        <v>0</v>
      </c>
      <c r="BK42" s="121">
        <f>SUM(G42,AI42)</f>
        <v>272019</v>
      </c>
      <c r="BL42" s="121">
        <f>SUM(H42,AJ42)</f>
        <v>0</v>
      </c>
      <c r="BM42" s="121">
        <f>SUM(I42,AK42)</f>
        <v>0</v>
      </c>
      <c r="BN42" s="121">
        <f>SUM(J42,AL42)</f>
        <v>38951</v>
      </c>
      <c r="BO42" s="121">
        <f>SUM(K42,AM42)</f>
        <v>0</v>
      </c>
      <c r="BP42" s="121">
        <f>SUM(L42,AN42)</f>
        <v>267510</v>
      </c>
      <c r="BQ42" s="121">
        <f>SUM(M42,AO42)</f>
        <v>81500</v>
      </c>
      <c r="BR42" s="121">
        <f>SUM(N42,AP42)</f>
        <v>9302</v>
      </c>
      <c r="BS42" s="121">
        <f>SUM(O42,AQ42)</f>
        <v>0</v>
      </c>
      <c r="BT42" s="121">
        <f>SUM(P42,AR42)</f>
        <v>72198</v>
      </c>
      <c r="BU42" s="121">
        <f>SUM(Q42,AS42)</f>
        <v>0</v>
      </c>
      <c r="BV42" s="121">
        <f>SUM(R42,AT42)</f>
        <v>53806</v>
      </c>
      <c r="BW42" s="121">
        <f>SUM(S42,AU42)</f>
        <v>0</v>
      </c>
      <c r="BX42" s="121">
        <f>SUM(T42,AV42)</f>
        <v>53806</v>
      </c>
      <c r="BY42" s="121">
        <f>SUM(U42,AW42)</f>
        <v>0</v>
      </c>
      <c r="BZ42" s="121">
        <f>SUM(V42,AX42)</f>
        <v>0</v>
      </c>
      <c r="CA42" s="121">
        <f>SUM(W42,AY42)</f>
        <v>129300</v>
      </c>
      <c r="CB42" s="121">
        <f>SUM(X42,AZ42)</f>
        <v>36379</v>
      </c>
      <c r="CC42" s="121">
        <f>SUM(Y42,BA42)</f>
        <v>38734</v>
      </c>
      <c r="CD42" s="121">
        <f>SUM(Z42,BB42)</f>
        <v>26953</v>
      </c>
      <c r="CE42" s="121">
        <f>SUM(AA42,BC42)</f>
        <v>27234</v>
      </c>
      <c r="CF42" s="121">
        <f>SUM(AB42,BD42)</f>
        <v>0</v>
      </c>
      <c r="CG42" s="121">
        <f>SUM(AC42,BE42)</f>
        <v>2904</v>
      </c>
      <c r="CH42" s="121">
        <f>SUM(AD42,BF42)</f>
        <v>0</v>
      </c>
      <c r="CI42" s="121">
        <f>SUM(AE42,BG42)</f>
        <v>578480</v>
      </c>
    </row>
    <row r="43" spans="1:87" s="136" customFormat="1" ht="13.5" customHeight="1" x14ac:dyDescent="0.15">
      <c r="A43" s="119" t="s">
        <v>10</v>
      </c>
      <c r="B43" s="120" t="s">
        <v>434</v>
      </c>
      <c r="C43" s="119" t="s">
        <v>435</v>
      </c>
      <c r="D43" s="121">
        <f>+SUM(E43,J43)</f>
        <v>16453</v>
      </c>
      <c r="E43" s="121">
        <f>+SUM(F43:I43)</f>
        <v>8151</v>
      </c>
      <c r="F43" s="121">
        <v>0</v>
      </c>
      <c r="G43" s="121">
        <v>2238</v>
      </c>
      <c r="H43" s="121">
        <v>5913</v>
      </c>
      <c r="I43" s="121">
        <v>0</v>
      </c>
      <c r="J43" s="121">
        <v>8302</v>
      </c>
      <c r="K43" s="121">
        <v>0</v>
      </c>
      <c r="L43" s="121">
        <f>+SUM(M43,R43,V43,W43,AC43)</f>
        <v>340122</v>
      </c>
      <c r="M43" s="121">
        <f>+SUM(N43:Q43)</f>
        <v>54433</v>
      </c>
      <c r="N43" s="121">
        <v>46124</v>
      </c>
      <c r="O43" s="121">
        <v>0</v>
      </c>
      <c r="P43" s="121">
        <v>8309</v>
      </c>
      <c r="Q43" s="121">
        <v>0</v>
      </c>
      <c r="R43" s="121">
        <f>+SUM(S43:U43)</f>
        <v>22465</v>
      </c>
      <c r="S43" s="121">
        <v>1467</v>
      </c>
      <c r="T43" s="121">
        <v>9663</v>
      </c>
      <c r="U43" s="121">
        <v>11335</v>
      </c>
      <c r="V43" s="121">
        <v>0</v>
      </c>
      <c r="W43" s="121">
        <f>+SUM(X43:AA43)</f>
        <v>263224</v>
      </c>
      <c r="X43" s="121">
        <v>156479</v>
      </c>
      <c r="Y43" s="121">
        <v>84344</v>
      </c>
      <c r="Z43" s="121">
        <v>15675</v>
      </c>
      <c r="AA43" s="121">
        <v>6726</v>
      </c>
      <c r="AB43" s="121">
        <v>94404</v>
      </c>
      <c r="AC43" s="121">
        <v>0</v>
      </c>
      <c r="AD43" s="121">
        <v>0</v>
      </c>
      <c r="AE43" s="121">
        <f>+SUM(D43,L43,AD43)</f>
        <v>356575</v>
      </c>
      <c r="AF43" s="121">
        <f>+SUM(AG43,AL43)</f>
        <v>394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394</v>
      </c>
      <c r="AM43" s="121">
        <v>0</v>
      </c>
      <c r="AN43" s="121">
        <f>+SUM(AO43,AT43,AX43,AY43,BE43)</f>
        <v>109673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13029</v>
      </c>
      <c r="AU43" s="121">
        <v>0</v>
      </c>
      <c r="AV43" s="121">
        <v>13029</v>
      </c>
      <c r="AW43" s="121">
        <v>0</v>
      </c>
      <c r="AX43" s="121">
        <v>0</v>
      </c>
      <c r="AY43" s="121">
        <f>+SUM(AZ43:BC43)</f>
        <v>96644</v>
      </c>
      <c r="AZ43" s="121">
        <v>0</v>
      </c>
      <c r="BA43" s="121">
        <v>83453</v>
      </c>
      <c r="BB43" s="121">
        <v>10219</v>
      </c>
      <c r="BC43" s="121">
        <v>2972</v>
      </c>
      <c r="BD43" s="121">
        <v>0</v>
      </c>
      <c r="BE43" s="121">
        <v>0</v>
      </c>
      <c r="BF43" s="121">
        <v>0</v>
      </c>
      <c r="BG43" s="121">
        <f>+SUM(BF43,AN43,AF43)</f>
        <v>110067</v>
      </c>
      <c r="BH43" s="121">
        <f>SUM(D43,AF43)</f>
        <v>16847</v>
      </c>
      <c r="BI43" s="121">
        <f>SUM(E43,AG43)</f>
        <v>8151</v>
      </c>
      <c r="BJ43" s="121">
        <f>SUM(F43,AH43)</f>
        <v>0</v>
      </c>
      <c r="BK43" s="121">
        <f>SUM(G43,AI43)</f>
        <v>2238</v>
      </c>
      <c r="BL43" s="121">
        <f>SUM(H43,AJ43)</f>
        <v>5913</v>
      </c>
      <c r="BM43" s="121">
        <f>SUM(I43,AK43)</f>
        <v>0</v>
      </c>
      <c r="BN43" s="121">
        <f>SUM(J43,AL43)</f>
        <v>8696</v>
      </c>
      <c r="BO43" s="121">
        <f>SUM(K43,AM43)</f>
        <v>0</v>
      </c>
      <c r="BP43" s="121">
        <f>SUM(L43,AN43)</f>
        <v>449795</v>
      </c>
      <c r="BQ43" s="121">
        <f>SUM(M43,AO43)</f>
        <v>54433</v>
      </c>
      <c r="BR43" s="121">
        <f>SUM(N43,AP43)</f>
        <v>46124</v>
      </c>
      <c r="BS43" s="121">
        <f>SUM(O43,AQ43)</f>
        <v>0</v>
      </c>
      <c r="BT43" s="121">
        <f>SUM(P43,AR43)</f>
        <v>8309</v>
      </c>
      <c r="BU43" s="121">
        <f>SUM(Q43,AS43)</f>
        <v>0</v>
      </c>
      <c r="BV43" s="121">
        <f>SUM(R43,AT43)</f>
        <v>35494</v>
      </c>
      <c r="BW43" s="121">
        <f>SUM(S43,AU43)</f>
        <v>1467</v>
      </c>
      <c r="BX43" s="121">
        <f>SUM(T43,AV43)</f>
        <v>22692</v>
      </c>
      <c r="BY43" s="121">
        <f>SUM(U43,AW43)</f>
        <v>11335</v>
      </c>
      <c r="BZ43" s="121">
        <f>SUM(V43,AX43)</f>
        <v>0</v>
      </c>
      <c r="CA43" s="121">
        <f>SUM(W43,AY43)</f>
        <v>359868</v>
      </c>
      <c r="CB43" s="121">
        <f>SUM(X43,AZ43)</f>
        <v>156479</v>
      </c>
      <c r="CC43" s="121">
        <f>SUM(Y43,BA43)</f>
        <v>167797</v>
      </c>
      <c r="CD43" s="121">
        <f>SUM(Z43,BB43)</f>
        <v>25894</v>
      </c>
      <c r="CE43" s="121">
        <f>SUM(AA43,BC43)</f>
        <v>9698</v>
      </c>
      <c r="CF43" s="121">
        <f>SUM(AB43,BD43)</f>
        <v>94404</v>
      </c>
      <c r="CG43" s="121">
        <f>SUM(AC43,BE43)</f>
        <v>0</v>
      </c>
      <c r="CH43" s="121">
        <f>SUM(AD43,BF43)</f>
        <v>0</v>
      </c>
      <c r="CI43" s="121">
        <f>SUM(AE43,BG43)</f>
        <v>466642</v>
      </c>
    </row>
    <row r="44" spans="1:87" s="136" customFormat="1" ht="13.5" customHeight="1" x14ac:dyDescent="0.15">
      <c r="A44" s="119" t="s">
        <v>10</v>
      </c>
      <c r="B44" s="120" t="s">
        <v>436</v>
      </c>
      <c r="C44" s="119" t="s">
        <v>437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228286</v>
      </c>
      <c r="M44" s="121">
        <f>+SUM(N44:Q44)</f>
        <v>109849</v>
      </c>
      <c r="N44" s="121">
        <v>26054</v>
      </c>
      <c r="O44" s="121">
        <v>50238</v>
      </c>
      <c r="P44" s="121">
        <v>30916</v>
      </c>
      <c r="Q44" s="121">
        <v>2641</v>
      </c>
      <c r="R44" s="121">
        <f>+SUM(S44:U44)</f>
        <v>75423</v>
      </c>
      <c r="S44" s="121">
        <v>8598</v>
      </c>
      <c r="T44" s="121">
        <v>65133</v>
      </c>
      <c r="U44" s="121">
        <v>1692</v>
      </c>
      <c r="V44" s="121">
        <v>0</v>
      </c>
      <c r="W44" s="121">
        <f>+SUM(X44:AA44)</f>
        <v>43014</v>
      </c>
      <c r="X44" s="121">
        <v>23470</v>
      </c>
      <c r="Y44" s="121">
        <v>10546</v>
      </c>
      <c r="Z44" s="121">
        <v>2013</v>
      </c>
      <c r="AA44" s="121">
        <v>6985</v>
      </c>
      <c r="AB44" s="121">
        <v>0</v>
      </c>
      <c r="AC44" s="121">
        <v>0</v>
      </c>
      <c r="AD44" s="121">
        <v>6845</v>
      </c>
      <c r="AE44" s="121">
        <f>+SUM(D44,L44,AD44)</f>
        <v>235131</v>
      </c>
      <c r="AF44" s="121">
        <f>+SUM(AG44,AL44)</f>
        <v>52</v>
      </c>
      <c r="AG44" s="121">
        <f>+SUM(AH44:AK44)</f>
        <v>52</v>
      </c>
      <c r="AH44" s="121">
        <v>0</v>
      </c>
      <c r="AI44" s="121">
        <v>0</v>
      </c>
      <c r="AJ44" s="121">
        <v>0</v>
      </c>
      <c r="AK44" s="121">
        <v>52</v>
      </c>
      <c r="AL44" s="121">
        <v>0</v>
      </c>
      <c r="AM44" s="121">
        <v>0</v>
      </c>
      <c r="AN44" s="121">
        <f>+SUM(AO44,AT44,AX44,AY44,BE44)</f>
        <v>174007</v>
      </c>
      <c r="AO44" s="121">
        <f>+SUM(AP44:AS44)</f>
        <v>70707</v>
      </c>
      <c r="AP44" s="121">
        <v>27955</v>
      </c>
      <c r="AQ44" s="121">
        <v>42752</v>
      </c>
      <c r="AR44" s="121">
        <v>0</v>
      </c>
      <c r="AS44" s="121">
        <v>0</v>
      </c>
      <c r="AT44" s="121">
        <f>+SUM(AU44:AW44)</f>
        <v>8872</v>
      </c>
      <c r="AU44" s="121">
        <v>5481</v>
      </c>
      <c r="AV44" s="121">
        <v>3391</v>
      </c>
      <c r="AW44" s="121">
        <v>0</v>
      </c>
      <c r="AX44" s="121">
        <v>0</v>
      </c>
      <c r="AY44" s="121">
        <f>+SUM(AZ44:BC44)</f>
        <v>94428</v>
      </c>
      <c r="AZ44" s="121">
        <v>54120</v>
      </c>
      <c r="BA44" s="121">
        <v>39837</v>
      </c>
      <c r="BB44" s="121">
        <v>0</v>
      </c>
      <c r="BC44" s="121">
        <v>471</v>
      </c>
      <c r="BD44" s="121">
        <v>0</v>
      </c>
      <c r="BE44" s="121">
        <v>0</v>
      </c>
      <c r="BF44" s="121">
        <v>98</v>
      </c>
      <c r="BG44" s="121">
        <f>+SUM(BF44,AN44,AF44)</f>
        <v>174157</v>
      </c>
      <c r="BH44" s="121">
        <f>SUM(D44,AF44)</f>
        <v>52</v>
      </c>
      <c r="BI44" s="121">
        <f>SUM(E44,AG44)</f>
        <v>52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52</v>
      </c>
      <c r="BN44" s="121">
        <f>SUM(J44,AL44)</f>
        <v>0</v>
      </c>
      <c r="BO44" s="121">
        <f>SUM(K44,AM44)</f>
        <v>0</v>
      </c>
      <c r="BP44" s="121">
        <f>SUM(L44,AN44)</f>
        <v>402293</v>
      </c>
      <c r="BQ44" s="121">
        <f>SUM(M44,AO44)</f>
        <v>180556</v>
      </c>
      <c r="BR44" s="121">
        <f>SUM(N44,AP44)</f>
        <v>54009</v>
      </c>
      <c r="BS44" s="121">
        <f>SUM(O44,AQ44)</f>
        <v>92990</v>
      </c>
      <c r="BT44" s="121">
        <f>SUM(P44,AR44)</f>
        <v>30916</v>
      </c>
      <c r="BU44" s="121">
        <f>SUM(Q44,AS44)</f>
        <v>2641</v>
      </c>
      <c r="BV44" s="121">
        <f>SUM(R44,AT44)</f>
        <v>84295</v>
      </c>
      <c r="BW44" s="121">
        <f>SUM(S44,AU44)</f>
        <v>14079</v>
      </c>
      <c r="BX44" s="121">
        <f>SUM(T44,AV44)</f>
        <v>68524</v>
      </c>
      <c r="BY44" s="121">
        <f>SUM(U44,AW44)</f>
        <v>1692</v>
      </c>
      <c r="BZ44" s="121">
        <f>SUM(V44,AX44)</f>
        <v>0</v>
      </c>
      <c r="CA44" s="121">
        <f>SUM(W44,AY44)</f>
        <v>137442</v>
      </c>
      <c r="CB44" s="121">
        <f>SUM(X44,AZ44)</f>
        <v>77590</v>
      </c>
      <c r="CC44" s="121">
        <f>SUM(Y44,BA44)</f>
        <v>50383</v>
      </c>
      <c r="CD44" s="121">
        <f>SUM(Z44,BB44)</f>
        <v>2013</v>
      </c>
      <c r="CE44" s="121">
        <f>SUM(AA44,BC44)</f>
        <v>7456</v>
      </c>
      <c r="CF44" s="121">
        <f>SUM(AB44,BD44)</f>
        <v>0</v>
      </c>
      <c r="CG44" s="121">
        <f>SUM(AC44,BE44)</f>
        <v>0</v>
      </c>
      <c r="CH44" s="121">
        <f>SUM(AD44,BF44)</f>
        <v>6943</v>
      </c>
      <c r="CI44" s="121">
        <f>SUM(AE44,BG44)</f>
        <v>409288</v>
      </c>
    </row>
    <row r="45" spans="1:87" s="136" customFormat="1" ht="13.5" customHeight="1" x14ac:dyDescent="0.15">
      <c r="A45" s="119" t="s">
        <v>10</v>
      </c>
      <c r="B45" s="120" t="s">
        <v>438</v>
      </c>
      <c r="C45" s="119" t="s">
        <v>439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409083</v>
      </c>
      <c r="L45" s="121">
        <f>+SUM(M45,R45,V45,W45,AC45)</f>
        <v>0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240255</v>
      </c>
      <c r="AC45" s="121">
        <v>0</v>
      </c>
      <c r="AD45" s="121">
        <v>0</v>
      </c>
      <c r="AE45" s="121">
        <f>+SUM(D45,L45,AD45)</f>
        <v>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15848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409083</v>
      </c>
      <c r="BP45" s="121">
        <f>SUM(L45,AN45)</f>
        <v>0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256103</v>
      </c>
      <c r="CG45" s="121">
        <f>SUM(AC45,BE45)</f>
        <v>0</v>
      </c>
      <c r="CH45" s="121">
        <f>SUM(AD45,BF45)</f>
        <v>0</v>
      </c>
      <c r="CI45" s="121">
        <f>SUM(AE45,BG45)</f>
        <v>0</v>
      </c>
    </row>
    <row r="46" spans="1:87" s="136" customFormat="1" ht="13.5" customHeight="1" x14ac:dyDescent="0.15">
      <c r="A46" s="119" t="s">
        <v>10</v>
      </c>
      <c r="B46" s="120" t="s">
        <v>441</v>
      </c>
      <c r="C46" s="119" t="s">
        <v>442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654514</v>
      </c>
      <c r="M46" s="121">
        <f>+SUM(N46:Q46)</f>
        <v>42514</v>
      </c>
      <c r="N46" s="121">
        <v>42514</v>
      </c>
      <c r="O46" s="121">
        <v>0</v>
      </c>
      <c r="P46" s="121">
        <v>0</v>
      </c>
      <c r="Q46" s="121">
        <v>0</v>
      </c>
      <c r="R46" s="121">
        <f>+SUM(S46:U46)</f>
        <v>364122</v>
      </c>
      <c r="S46" s="121">
        <v>0</v>
      </c>
      <c r="T46" s="121">
        <v>356936</v>
      </c>
      <c r="U46" s="121">
        <v>7186</v>
      </c>
      <c r="V46" s="121">
        <v>0</v>
      </c>
      <c r="W46" s="121">
        <f>+SUM(X46:AA46)</f>
        <v>247878</v>
      </c>
      <c r="X46" s="121">
        <v>102363</v>
      </c>
      <c r="Y46" s="121">
        <v>132660</v>
      </c>
      <c r="Z46" s="121">
        <v>12855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654514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41387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654514</v>
      </c>
      <c r="BQ46" s="121">
        <f>SUM(M46,AO46)</f>
        <v>42514</v>
      </c>
      <c r="BR46" s="121">
        <f>SUM(N46,AP46)</f>
        <v>42514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364122</v>
      </c>
      <c r="BW46" s="121">
        <f>SUM(S46,AU46)</f>
        <v>0</v>
      </c>
      <c r="BX46" s="121">
        <f>SUM(T46,AV46)</f>
        <v>356936</v>
      </c>
      <c r="BY46" s="121">
        <f>SUM(U46,AW46)</f>
        <v>7186</v>
      </c>
      <c r="BZ46" s="121">
        <f>SUM(V46,AX46)</f>
        <v>0</v>
      </c>
      <c r="CA46" s="121">
        <f>SUM(W46,AY46)</f>
        <v>247878</v>
      </c>
      <c r="CB46" s="121">
        <f>SUM(X46,AZ46)</f>
        <v>102363</v>
      </c>
      <c r="CC46" s="121">
        <f>SUM(Y46,BA46)</f>
        <v>132660</v>
      </c>
      <c r="CD46" s="121">
        <f>SUM(Z46,BB46)</f>
        <v>12855</v>
      </c>
      <c r="CE46" s="121">
        <f>SUM(AA46,BC46)</f>
        <v>0</v>
      </c>
      <c r="CF46" s="121">
        <f>SUM(AB46,BD46)</f>
        <v>41387</v>
      </c>
      <c r="CG46" s="121">
        <f>SUM(AC46,BE46)</f>
        <v>0</v>
      </c>
      <c r="CH46" s="121">
        <f>SUM(AD46,BF46)</f>
        <v>0</v>
      </c>
      <c r="CI46" s="121">
        <f>SUM(AE46,BG46)</f>
        <v>654514</v>
      </c>
    </row>
    <row r="47" spans="1:87" s="136" customFormat="1" ht="13.5" customHeight="1" x14ac:dyDescent="0.15">
      <c r="A47" s="119" t="s">
        <v>10</v>
      </c>
      <c r="B47" s="120" t="s">
        <v>444</v>
      </c>
      <c r="C47" s="119" t="s">
        <v>445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9611</v>
      </c>
      <c r="L47" s="121">
        <f>+SUM(M47,R47,V47,W47,AC47)</f>
        <v>23481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23481</v>
      </c>
      <c r="X47" s="121">
        <v>20247</v>
      </c>
      <c r="Y47" s="121">
        <v>84</v>
      </c>
      <c r="Z47" s="121">
        <v>0</v>
      </c>
      <c r="AA47" s="121">
        <v>3150</v>
      </c>
      <c r="AB47" s="121">
        <v>97188</v>
      </c>
      <c r="AC47" s="121">
        <v>0</v>
      </c>
      <c r="AD47" s="121">
        <v>3150</v>
      </c>
      <c r="AE47" s="121">
        <f>+SUM(D47,L47,AD47)</f>
        <v>26631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1658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1658</v>
      </c>
      <c r="AU47" s="121">
        <v>0</v>
      </c>
      <c r="AV47" s="121">
        <v>1658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24055</v>
      </c>
      <c r="BE47" s="121">
        <v>0</v>
      </c>
      <c r="BF47" s="121">
        <v>0</v>
      </c>
      <c r="BG47" s="121">
        <f>+SUM(BF47,AN47,AF47)</f>
        <v>1658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9611</v>
      </c>
      <c r="BP47" s="121">
        <f>SUM(L47,AN47)</f>
        <v>25139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1658</v>
      </c>
      <c r="BW47" s="121">
        <f>SUM(S47,AU47)</f>
        <v>0</v>
      </c>
      <c r="BX47" s="121">
        <f>SUM(T47,AV47)</f>
        <v>1658</v>
      </c>
      <c r="BY47" s="121">
        <f>SUM(U47,AW47)</f>
        <v>0</v>
      </c>
      <c r="BZ47" s="121">
        <f>SUM(V47,AX47)</f>
        <v>0</v>
      </c>
      <c r="CA47" s="121">
        <f>SUM(W47,AY47)</f>
        <v>23481</v>
      </c>
      <c r="CB47" s="121">
        <f>SUM(X47,AZ47)</f>
        <v>20247</v>
      </c>
      <c r="CC47" s="121">
        <f>SUM(Y47,BA47)</f>
        <v>84</v>
      </c>
      <c r="CD47" s="121">
        <f>SUM(Z47,BB47)</f>
        <v>0</v>
      </c>
      <c r="CE47" s="121">
        <f>SUM(AA47,BC47)</f>
        <v>3150</v>
      </c>
      <c r="CF47" s="121">
        <f>SUM(AB47,BD47)</f>
        <v>121243</v>
      </c>
      <c r="CG47" s="121">
        <f>SUM(AC47,BE47)</f>
        <v>0</v>
      </c>
      <c r="CH47" s="121">
        <f>SUM(AD47,BF47)</f>
        <v>3150</v>
      </c>
      <c r="CI47" s="121">
        <f>SUM(AE47,BG47)</f>
        <v>28289</v>
      </c>
    </row>
    <row r="48" spans="1:87" s="136" customFormat="1" ht="13.5" customHeight="1" x14ac:dyDescent="0.15">
      <c r="A48" s="119" t="s">
        <v>10</v>
      </c>
      <c r="B48" s="120" t="s">
        <v>446</v>
      </c>
      <c r="C48" s="119" t="s">
        <v>447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33880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33880</v>
      </c>
      <c r="X48" s="121">
        <v>33322</v>
      </c>
      <c r="Y48" s="121">
        <v>558</v>
      </c>
      <c r="Z48" s="121">
        <v>0</v>
      </c>
      <c r="AA48" s="121">
        <v>0</v>
      </c>
      <c r="AB48" s="121">
        <v>127348</v>
      </c>
      <c r="AC48" s="121">
        <v>0</v>
      </c>
      <c r="AD48" s="121">
        <v>13419</v>
      </c>
      <c r="AE48" s="121">
        <f>+SUM(D48,L48,AD48)</f>
        <v>47299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34209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33880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33880</v>
      </c>
      <c r="CB48" s="121">
        <f>SUM(X48,AZ48)</f>
        <v>33322</v>
      </c>
      <c r="CC48" s="121">
        <f>SUM(Y48,BA48)</f>
        <v>558</v>
      </c>
      <c r="CD48" s="121">
        <f>SUM(Z48,BB48)</f>
        <v>0</v>
      </c>
      <c r="CE48" s="121">
        <f>SUM(AA48,BC48)</f>
        <v>0</v>
      </c>
      <c r="CF48" s="121">
        <f>SUM(AB48,BD48)</f>
        <v>161557</v>
      </c>
      <c r="CG48" s="121">
        <f>SUM(AC48,BE48)</f>
        <v>0</v>
      </c>
      <c r="CH48" s="121">
        <f>SUM(AD48,BF48)</f>
        <v>13419</v>
      </c>
      <c r="CI48" s="121">
        <f>SUM(AE48,BG48)</f>
        <v>47299</v>
      </c>
    </row>
    <row r="49" spans="1:87" s="136" customFormat="1" ht="13.5" customHeight="1" x14ac:dyDescent="0.15">
      <c r="A49" s="119" t="s">
        <v>10</v>
      </c>
      <c r="B49" s="120" t="s">
        <v>448</v>
      </c>
      <c r="C49" s="119" t="s">
        <v>449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27995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27995</v>
      </c>
      <c r="X49" s="121">
        <v>27995</v>
      </c>
      <c r="Y49" s="121">
        <v>0</v>
      </c>
      <c r="Z49" s="121">
        <v>0</v>
      </c>
      <c r="AA49" s="121">
        <v>0</v>
      </c>
      <c r="AB49" s="121">
        <v>57460</v>
      </c>
      <c r="AC49" s="121">
        <v>0</v>
      </c>
      <c r="AD49" s="121">
        <v>0</v>
      </c>
      <c r="AE49" s="121">
        <f>+SUM(D49,L49,AD49)</f>
        <v>27995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20498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27995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27995</v>
      </c>
      <c r="CB49" s="121">
        <f>SUM(X49,AZ49)</f>
        <v>27995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77958</v>
      </c>
      <c r="CG49" s="121">
        <f>SUM(AC49,BE49)</f>
        <v>0</v>
      </c>
      <c r="CH49" s="121">
        <f>SUM(AD49,BF49)</f>
        <v>0</v>
      </c>
      <c r="CI49" s="121">
        <f>SUM(AE49,BG49)</f>
        <v>27995</v>
      </c>
    </row>
    <row r="50" spans="1:87" s="136" customFormat="1" ht="13.5" customHeight="1" x14ac:dyDescent="0.15">
      <c r="A50" s="119" t="s">
        <v>10</v>
      </c>
      <c r="B50" s="120" t="s">
        <v>451</v>
      </c>
      <c r="C50" s="119" t="s">
        <v>452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68526</v>
      </c>
      <c r="M50" s="121">
        <f>+SUM(N50:Q50)</f>
        <v>9528</v>
      </c>
      <c r="N50" s="121">
        <v>9528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58998</v>
      </c>
      <c r="X50" s="121">
        <v>58998</v>
      </c>
      <c r="Y50" s="121">
        <v>0</v>
      </c>
      <c r="Z50" s="121">
        <v>0</v>
      </c>
      <c r="AA50" s="121">
        <v>0</v>
      </c>
      <c r="AB50" s="121">
        <v>123444</v>
      </c>
      <c r="AC50" s="121">
        <v>0</v>
      </c>
      <c r="AD50" s="121">
        <v>0</v>
      </c>
      <c r="AE50" s="121">
        <f>+SUM(D50,L50,AD50)</f>
        <v>68526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39194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68526</v>
      </c>
      <c r="BQ50" s="121">
        <f>SUM(M50,AO50)</f>
        <v>9528</v>
      </c>
      <c r="BR50" s="121">
        <f>SUM(N50,AP50)</f>
        <v>9528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58998</v>
      </c>
      <c r="CB50" s="121">
        <f>SUM(X50,AZ50)</f>
        <v>58998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162638</v>
      </c>
      <c r="CG50" s="121">
        <f>SUM(AC50,BE50)</f>
        <v>0</v>
      </c>
      <c r="CH50" s="121">
        <f>SUM(AD50,BF50)</f>
        <v>0</v>
      </c>
      <c r="CI50" s="121">
        <f>SUM(AE50,BG50)</f>
        <v>68526</v>
      </c>
    </row>
    <row r="51" spans="1:87" s="136" customFormat="1" ht="13.5" customHeight="1" x14ac:dyDescent="0.15">
      <c r="A51" s="119" t="s">
        <v>10</v>
      </c>
      <c r="B51" s="120" t="s">
        <v>453</v>
      </c>
      <c r="C51" s="119" t="s">
        <v>454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172223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0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12435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172223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12435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10</v>
      </c>
      <c r="B52" s="120" t="s">
        <v>398</v>
      </c>
      <c r="C52" s="119" t="s">
        <v>399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913557</v>
      </c>
      <c r="M52" s="121">
        <f>+SUM(N52:Q52)</f>
        <v>75085</v>
      </c>
      <c r="N52" s="121">
        <v>60052</v>
      </c>
      <c r="O52" s="121">
        <v>0</v>
      </c>
      <c r="P52" s="121">
        <v>15033</v>
      </c>
      <c r="Q52" s="121">
        <v>0</v>
      </c>
      <c r="R52" s="121">
        <f>+SUM(S52:U52)</f>
        <v>314872</v>
      </c>
      <c r="S52" s="121">
        <v>874</v>
      </c>
      <c r="T52" s="121">
        <v>313192</v>
      </c>
      <c r="U52" s="121">
        <v>806</v>
      </c>
      <c r="V52" s="121">
        <v>0</v>
      </c>
      <c r="W52" s="121">
        <f>+SUM(X52:AA52)</f>
        <v>523600</v>
      </c>
      <c r="X52" s="121">
        <v>101239</v>
      </c>
      <c r="Y52" s="121">
        <v>280336</v>
      </c>
      <c r="Z52" s="121">
        <v>140583</v>
      </c>
      <c r="AA52" s="121">
        <v>1442</v>
      </c>
      <c r="AB52" s="121"/>
      <c r="AC52" s="121">
        <v>0</v>
      </c>
      <c r="AD52" s="121">
        <v>93953</v>
      </c>
      <c r="AE52" s="121">
        <f>+SUM(D52,L52,AD52)</f>
        <v>1007510</v>
      </c>
      <c r="AF52" s="121">
        <f>+SUM(AG52,AL52)</f>
        <v>9528</v>
      </c>
      <c r="AG52" s="121">
        <f>+SUM(AH52:AK52)</f>
        <v>9528</v>
      </c>
      <c r="AH52" s="121">
        <v>0</v>
      </c>
      <c r="AI52" s="121">
        <v>9528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203752</v>
      </c>
      <c r="AO52" s="121">
        <f>+SUM(AP52:AS52)</f>
        <v>50187</v>
      </c>
      <c r="AP52" s="121">
        <v>43814</v>
      </c>
      <c r="AQ52" s="121">
        <v>0</v>
      </c>
      <c r="AR52" s="121">
        <v>6373</v>
      </c>
      <c r="AS52" s="121">
        <v>0</v>
      </c>
      <c r="AT52" s="121">
        <f>+SUM(AU52:AW52)</f>
        <v>80195</v>
      </c>
      <c r="AU52" s="121">
        <v>186</v>
      </c>
      <c r="AV52" s="121">
        <v>80009</v>
      </c>
      <c r="AW52" s="121">
        <v>0</v>
      </c>
      <c r="AX52" s="121">
        <v>0</v>
      </c>
      <c r="AY52" s="121">
        <f>+SUM(AZ52:BC52)</f>
        <v>73370</v>
      </c>
      <c r="AZ52" s="121">
        <v>0</v>
      </c>
      <c r="BA52" s="121">
        <v>70145</v>
      </c>
      <c r="BB52" s="121">
        <v>1808</v>
      </c>
      <c r="BC52" s="121">
        <v>1417</v>
      </c>
      <c r="BD52" s="121"/>
      <c r="BE52" s="121">
        <v>0</v>
      </c>
      <c r="BF52" s="121">
        <v>66260</v>
      </c>
      <c r="BG52" s="121">
        <f>+SUM(BF52,AN52,AF52)</f>
        <v>279540</v>
      </c>
      <c r="BH52" s="121">
        <f>SUM(D52,AF52)</f>
        <v>9528</v>
      </c>
      <c r="BI52" s="121">
        <f>SUM(E52,AG52)</f>
        <v>9528</v>
      </c>
      <c r="BJ52" s="121">
        <f>SUM(F52,AH52)</f>
        <v>0</v>
      </c>
      <c r="BK52" s="121">
        <f>SUM(G52,AI52)</f>
        <v>9528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1117309</v>
      </c>
      <c r="BQ52" s="121">
        <f>SUM(M52,AO52)</f>
        <v>125272</v>
      </c>
      <c r="BR52" s="121">
        <f>SUM(N52,AP52)</f>
        <v>103866</v>
      </c>
      <c r="BS52" s="121">
        <f>SUM(O52,AQ52)</f>
        <v>0</v>
      </c>
      <c r="BT52" s="121">
        <f>SUM(P52,AR52)</f>
        <v>21406</v>
      </c>
      <c r="BU52" s="121">
        <f>SUM(Q52,AS52)</f>
        <v>0</v>
      </c>
      <c r="BV52" s="121">
        <f>SUM(R52,AT52)</f>
        <v>395067</v>
      </c>
      <c r="BW52" s="121">
        <f>SUM(S52,AU52)</f>
        <v>1060</v>
      </c>
      <c r="BX52" s="121">
        <f>SUM(T52,AV52)</f>
        <v>393201</v>
      </c>
      <c r="BY52" s="121">
        <f>SUM(U52,AW52)</f>
        <v>806</v>
      </c>
      <c r="BZ52" s="121">
        <f>SUM(V52,AX52)</f>
        <v>0</v>
      </c>
      <c r="CA52" s="121">
        <f>SUM(W52,AY52)</f>
        <v>596970</v>
      </c>
      <c r="CB52" s="121">
        <f>SUM(X52,AZ52)</f>
        <v>101239</v>
      </c>
      <c r="CC52" s="121">
        <f>SUM(Y52,BA52)</f>
        <v>350481</v>
      </c>
      <c r="CD52" s="121">
        <f>SUM(Z52,BB52)</f>
        <v>142391</v>
      </c>
      <c r="CE52" s="121">
        <f>SUM(AA52,BC52)</f>
        <v>2859</v>
      </c>
      <c r="CF52" s="121">
        <f>SUM(AB52,BD52)</f>
        <v>0</v>
      </c>
      <c r="CG52" s="121">
        <f>SUM(AC52,BE52)</f>
        <v>0</v>
      </c>
      <c r="CH52" s="121">
        <f>SUM(AD52,BF52)</f>
        <v>160213</v>
      </c>
      <c r="CI52" s="121">
        <f>SUM(AE52,BG52)</f>
        <v>1287050</v>
      </c>
    </row>
    <row r="53" spans="1:87" s="136" customFormat="1" ht="13.5" customHeight="1" x14ac:dyDescent="0.15">
      <c r="A53" s="119" t="s">
        <v>10</v>
      </c>
      <c r="B53" s="120" t="s">
        <v>363</v>
      </c>
      <c r="C53" s="119" t="s">
        <v>364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/>
      <c r="L53" s="121">
        <f>+SUM(M53,R53,V53,W53,AC53)</f>
        <v>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/>
      <c r="AC53" s="121">
        <v>0</v>
      </c>
      <c r="AD53" s="121">
        <v>0</v>
      </c>
      <c r="AE53" s="121">
        <f>+SUM(D53,L53,AD53)</f>
        <v>0</v>
      </c>
      <c r="AF53" s="121">
        <f>+SUM(AG53,AL53)</f>
        <v>21285</v>
      </c>
      <c r="AG53" s="121">
        <f>+SUM(AH53:AK53)</f>
        <v>21285</v>
      </c>
      <c r="AH53" s="121">
        <v>0</v>
      </c>
      <c r="AI53" s="121">
        <v>21285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230315</v>
      </c>
      <c r="AO53" s="121">
        <f>+SUM(AP53:AS53)</f>
        <v>87258</v>
      </c>
      <c r="AP53" s="121">
        <v>87258</v>
      </c>
      <c r="AQ53" s="121">
        <v>0</v>
      </c>
      <c r="AR53" s="121">
        <v>0</v>
      </c>
      <c r="AS53" s="121">
        <v>0</v>
      </c>
      <c r="AT53" s="121">
        <f>+SUM(AU53:AW53)</f>
        <v>135077</v>
      </c>
      <c r="AU53" s="121">
        <v>644</v>
      </c>
      <c r="AV53" s="121">
        <v>134433</v>
      </c>
      <c r="AW53" s="121">
        <v>0</v>
      </c>
      <c r="AX53" s="121">
        <v>0</v>
      </c>
      <c r="AY53" s="121">
        <f>+SUM(AZ53:BC53)</f>
        <v>7980</v>
      </c>
      <c r="AZ53" s="121">
        <v>0</v>
      </c>
      <c r="BA53" s="121">
        <v>0</v>
      </c>
      <c r="BB53" s="121">
        <v>2623</v>
      </c>
      <c r="BC53" s="121">
        <v>5357</v>
      </c>
      <c r="BD53" s="121"/>
      <c r="BE53" s="121">
        <v>0</v>
      </c>
      <c r="BF53" s="121">
        <v>82573</v>
      </c>
      <c r="BG53" s="121">
        <f>+SUM(BF53,AN53,AF53)</f>
        <v>334173</v>
      </c>
      <c r="BH53" s="121">
        <f>SUM(D53,AF53)</f>
        <v>21285</v>
      </c>
      <c r="BI53" s="121">
        <f>SUM(E53,AG53)</f>
        <v>21285</v>
      </c>
      <c r="BJ53" s="121">
        <f>SUM(F53,AH53)</f>
        <v>0</v>
      </c>
      <c r="BK53" s="121">
        <f>SUM(G53,AI53)</f>
        <v>21285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230315</v>
      </c>
      <c r="BQ53" s="121">
        <f>SUM(M53,AO53)</f>
        <v>87258</v>
      </c>
      <c r="BR53" s="121">
        <f>SUM(N53,AP53)</f>
        <v>87258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135077</v>
      </c>
      <c r="BW53" s="121">
        <f>SUM(S53,AU53)</f>
        <v>644</v>
      </c>
      <c r="BX53" s="121">
        <f>SUM(T53,AV53)</f>
        <v>134433</v>
      </c>
      <c r="BY53" s="121">
        <f>SUM(U53,AW53)</f>
        <v>0</v>
      </c>
      <c r="BZ53" s="121">
        <f>SUM(V53,AX53)</f>
        <v>0</v>
      </c>
      <c r="CA53" s="121">
        <f>SUM(W53,AY53)</f>
        <v>7980</v>
      </c>
      <c r="CB53" s="121">
        <f>SUM(X53,AZ53)</f>
        <v>0</v>
      </c>
      <c r="CC53" s="121">
        <f>SUM(Y53,BA53)</f>
        <v>0</v>
      </c>
      <c r="CD53" s="121">
        <f>SUM(Z53,BB53)</f>
        <v>2623</v>
      </c>
      <c r="CE53" s="121">
        <f>SUM(AA53,BC53)</f>
        <v>5357</v>
      </c>
      <c r="CF53" s="121">
        <f>SUM(AB53,BD53)</f>
        <v>0</v>
      </c>
      <c r="CG53" s="121">
        <f>SUM(AC53,BE53)</f>
        <v>0</v>
      </c>
      <c r="CH53" s="121">
        <f>SUM(AD53,BF53)</f>
        <v>82573</v>
      </c>
      <c r="CI53" s="121">
        <f>SUM(AE53,BG53)</f>
        <v>334173</v>
      </c>
    </row>
    <row r="54" spans="1:87" s="136" customFormat="1" ht="13.5" customHeight="1" x14ac:dyDescent="0.15">
      <c r="A54" s="119" t="s">
        <v>10</v>
      </c>
      <c r="B54" s="120" t="s">
        <v>351</v>
      </c>
      <c r="C54" s="119" t="s">
        <v>352</v>
      </c>
      <c r="D54" s="121">
        <f>+SUM(E54,J54)</f>
        <v>109978</v>
      </c>
      <c r="E54" s="121">
        <f>+SUM(F54:I54)</f>
        <v>109978</v>
      </c>
      <c r="F54" s="121">
        <v>0</v>
      </c>
      <c r="G54" s="121">
        <v>109978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1062202</v>
      </c>
      <c r="M54" s="121">
        <f>+SUM(N54:Q54)</f>
        <v>138015</v>
      </c>
      <c r="N54" s="121">
        <v>120691</v>
      </c>
      <c r="O54" s="121">
        <v>17324</v>
      </c>
      <c r="P54" s="121">
        <v>0</v>
      </c>
      <c r="Q54" s="121">
        <v>0</v>
      </c>
      <c r="R54" s="121">
        <f>+SUM(S54:U54)</f>
        <v>316155</v>
      </c>
      <c r="S54" s="121">
        <v>0</v>
      </c>
      <c r="T54" s="121">
        <v>311523</v>
      </c>
      <c r="U54" s="121">
        <v>4632</v>
      </c>
      <c r="V54" s="121">
        <v>0</v>
      </c>
      <c r="W54" s="121">
        <f>+SUM(X54:AA54)</f>
        <v>608032</v>
      </c>
      <c r="X54" s="121">
        <v>0</v>
      </c>
      <c r="Y54" s="121">
        <v>354398</v>
      </c>
      <c r="Z54" s="121">
        <v>0</v>
      </c>
      <c r="AA54" s="121">
        <v>253634</v>
      </c>
      <c r="AB54" s="121"/>
      <c r="AC54" s="121">
        <v>0</v>
      </c>
      <c r="AD54" s="121">
        <v>105923</v>
      </c>
      <c r="AE54" s="121">
        <f>+SUM(D54,L54,AD54)</f>
        <v>1278103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0</v>
      </c>
      <c r="BH54" s="121">
        <f>SUM(D54,AF54)</f>
        <v>109978</v>
      </c>
      <c r="BI54" s="121">
        <f>SUM(E54,AG54)</f>
        <v>109978</v>
      </c>
      <c r="BJ54" s="121">
        <f>SUM(F54,AH54)</f>
        <v>0</v>
      </c>
      <c r="BK54" s="121">
        <f>SUM(G54,AI54)</f>
        <v>109978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1062202</v>
      </c>
      <c r="BQ54" s="121">
        <f>SUM(M54,AO54)</f>
        <v>138015</v>
      </c>
      <c r="BR54" s="121">
        <f>SUM(N54,AP54)</f>
        <v>120691</v>
      </c>
      <c r="BS54" s="121">
        <f>SUM(O54,AQ54)</f>
        <v>17324</v>
      </c>
      <c r="BT54" s="121">
        <f>SUM(P54,AR54)</f>
        <v>0</v>
      </c>
      <c r="BU54" s="121">
        <f>SUM(Q54,AS54)</f>
        <v>0</v>
      </c>
      <c r="BV54" s="121">
        <f>SUM(R54,AT54)</f>
        <v>316155</v>
      </c>
      <c r="BW54" s="121">
        <f>SUM(S54,AU54)</f>
        <v>0</v>
      </c>
      <c r="BX54" s="121">
        <f>SUM(T54,AV54)</f>
        <v>311523</v>
      </c>
      <c r="BY54" s="121">
        <f>SUM(U54,AW54)</f>
        <v>4632</v>
      </c>
      <c r="BZ54" s="121">
        <f>SUM(V54,AX54)</f>
        <v>0</v>
      </c>
      <c r="CA54" s="121">
        <f>SUM(W54,AY54)</f>
        <v>608032</v>
      </c>
      <c r="CB54" s="121">
        <f>SUM(X54,AZ54)</f>
        <v>0</v>
      </c>
      <c r="CC54" s="121">
        <f>SUM(Y54,BA54)</f>
        <v>354398</v>
      </c>
      <c r="CD54" s="121">
        <f>SUM(Z54,BB54)</f>
        <v>0</v>
      </c>
      <c r="CE54" s="121">
        <f>SUM(AA54,BC54)</f>
        <v>253634</v>
      </c>
      <c r="CF54" s="121">
        <f>SUM(AB54,BD54)</f>
        <v>0</v>
      </c>
      <c r="CG54" s="121">
        <f>SUM(AC54,BE54)</f>
        <v>0</v>
      </c>
      <c r="CH54" s="121">
        <f>SUM(AD54,BF54)</f>
        <v>105923</v>
      </c>
      <c r="CI54" s="121">
        <f>SUM(AE54,BG54)</f>
        <v>1278103</v>
      </c>
    </row>
    <row r="55" spans="1:87" s="136" customFormat="1" ht="13.5" customHeight="1" x14ac:dyDescent="0.15">
      <c r="A55" s="119" t="s">
        <v>10</v>
      </c>
      <c r="B55" s="120" t="s">
        <v>353</v>
      </c>
      <c r="C55" s="119" t="s">
        <v>354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/>
      <c r="L55" s="121">
        <f>+SUM(M55,R55,V55,W55,AC55)</f>
        <v>0</v>
      </c>
      <c r="M55" s="121">
        <f>+SUM(N55:Q55)</f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f>+SUM(S55:U55)</f>
        <v>0</v>
      </c>
      <c r="S55" s="121">
        <v>0</v>
      </c>
      <c r="T55" s="121">
        <v>0</v>
      </c>
      <c r="U55" s="121">
        <v>0</v>
      </c>
      <c r="V55" s="121">
        <v>0</v>
      </c>
      <c r="W55" s="121">
        <f>+SUM(X55:AA55)</f>
        <v>0</v>
      </c>
      <c r="X55" s="121">
        <v>0</v>
      </c>
      <c r="Y55" s="121">
        <v>0</v>
      </c>
      <c r="Z55" s="121">
        <v>0</v>
      </c>
      <c r="AA55" s="121">
        <v>0</v>
      </c>
      <c r="AB55" s="121"/>
      <c r="AC55" s="121">
        <v>0</v>
      </c>
      <c r="AD55" s="121">
        <v>0</v>
      </c>
      <c r="AE55" s="121">
        <f>+SUM(D55,L55,AD55)</f>
        <v>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347969</v>
      </c>
      <c r="AO55" s="121">
        <f>+SUM(AP55:AS55)</f>
        <v>137399</v>
      </c>
      <c r="AP55" s="121">
        <v>137399</v>
      </c>
      <c r="AQ55" s="121">
        <v>0</v>
      </c>
      <c r="AR55" s="121">
        <v>0</v>
      </c>
      <c r="AS55" s="121">
        <v>0</v>
      </c>
      <c r="AT55" s="121">
        <f>+SUM(AU55:AW55)</f>
        <v>136591</v>
      </c>
      <c r="AU55" s="121">
        <v>0</v>
      </c>
      <c r="AV55" s="121">
        <v>136591</v>
      </c>
      <c r="AW55" s="121">
        <v>0</v>
      </c>
      <c r="AX55" s="121">
        <v>0</v>
      </c>
      <c r="AY55" s="121">
        <f>+SUM(AZ55:BC55)</f>
        <v>73979</v>
      </c>
      <c r="AZ55" s="121">
        <v>0</v>
      </c>
      <c r="BA55" s="121">
        <v>55361</v>
      </c>
      <c r="BB55" s="121">
        <v>18618</v>
      </c>
      <c r="BC55" s="121">
        <v>0</v>
      </c>
      <c r="BD55" s="121"/>
      <c r="BE55" s="121">
        <v>0</v>
      </c>
      <c r="BF55" s="121">
        <v>42433</v>
      </c>
      <c r="BG55" s="121">
        <f>+SUM(BF55,AN55,AF55)</f>
        <v>390402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347969</v>
      </c>
      <c r="BQ55" s="121">
        <f>SUM(M55,AO55)</f>
        <v>137399</v>
      </c>
      <c r="BR55" s="121">
        <f>SUM(N55,AP55)</f>
        <v>137399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136591</v>
      </c>
      <c r="BW55" s="121">
        <f>SUM(S55,AU55)</f>
        <v>0</v>
      </c>
      <c r="BX55" s="121">
        <f>SUM(T55,AV55)</f>
        <v>136591</v>
      </c>
      <c r="BY55" s="121">
        <f>SUM(U55,AW55)</f>
        <v>0</v>
      </c>
      <c r="BZ55" s="121">
        <f>SUM(V55,AX55)</f>
        <v>0</v>
      </c>
      <c r="CA55" s="121">
        <f>SUM(W55,AY55)</f>
        <v>73979</v>
      </c>
      <c r="CB55" s="121">
        <f>SUM(X55,AZ55)</f>
        <v>0</v>
      </c>
      <c r="CC55" s="121">
        <f>SUM(Y55,BA55)</f>
        <v>55361</v>
      </c>
      <c r="CD55" s="121">
        <f>SUM(Z55,BB55)</f>
        <v>18618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42433</v>
      </c>
      <c r="CI55" s="121">
        <f>SUM(AE55,BG55)</f>
        <v>390402</v>
      </c>
    </row>
    <row r="56" spans="1:87" s="136" customFormat="1" ht="13.5" customHeight="1" x14ac:dyDescent="0.15">
      <c r="A56" s="119" t="s">
        <v>10</v>
      </c>
      <c r="B56" s="120" t="s">
        <v>337</v>
      </c>
      <c r="C56" s="119" t="s">
        <v>338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/>
      <c r="L56" s="121">
        <f>+SUM(M56,R56,V56,W56,AC56)</f>
        <v>1100744</v>
      </c>
      <c r="M56" s="121">
        <f>+SUM(N56:Q56)</f>
        <v>265738</v>
      </c>
      <c r="N56" s="121">
        <v>265738</v>
      </c>
      <c r="O56" s="121">
        <v>0</v>
      </c>
      <c r="P56" s="121">
        <v>0</v>
      </c>
      <c r="Q56" s="121">
        <v>0</v>
      </c>
      <c r="R56" s="121">
        <f>+SUM(S56:U56)</f>
        <v>113563</v>
      </c>
      <c r="S56" s="121">
        <v>0</v>
      </c>
      <c r="T56" s="121">
        <v>80039</v>
      </c>
      <c r="U56" s="121">
        <v>33524</v>
      </c>
      <c r="V56" s="121">
        <v>0</v>
      </c>
      <c r="W56" s="121">
        <f>+SUM(X56:AA56)</f>
        <v>721443</v>
      </c>
      <c r="X56" s="121">
        <v>29949</v>
      </c>
      <c r="Y56" s="121">
        <v>656170</v>
      </c>
      <c r="Z56" s="121">
        <v>35324</v>
      </c>
      <c r="AA56" s="121">
        <v>0</v>
      </c>
      <c r="AB56" s="121"/>
      <c r="AC56" s="121">
        <v>0</v>
      </c>
      <c r="AD56" s="121">
        <v>146108</v>
      </c>
      <c r="AE56" s="121">
        <f>+SUM(D56,L56,AD56)</f>
        <v>1246852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201651</v>
      </c>
      <c r="AO56" s="121">
        <f>+SUM(AP56:AS56)</f>
        <v>67851</v>
      </c>
      <c r="AP56" s="121">
        <v>67851</v>
      </c>
      <c r="AQ56" s="121">
        <v>0</v>
      </c>
      <c r="AR56" s="121">
        <v>0</v>
      </c>
      <c r="AS56" s="121">
        <v>0</v>
      </c>
      <c r="AT56" s="121">
        <f>+SUM(AU56:AW56)</f>
        <v>124817</v>
      </c>
      <c r="AU56" s="121">
        <v>0</v>
      </c>
      <c r="AV56" s="121">
        <v>124817</v>
      </c>
      <c r="AW56" s="121">
        <v>0</v>
      </c>
      <c r="AX56" s="121">
        <v>0</v>
      </c>
      <c r="AY56" s="121">
        <f>+SUM(AZ56:BC56)</f>
        <v>8983</v>
      </c>
      <c r="AZ56" s="121">
        <v>0</v>
      </c>
      <c r="BA56" s="121">
        <v>8983</v>
      </c>
      <c r="BB56" s="121">
        <v>0</v>
      </c>
      <c r="BC56" s="121">
        <v>0</v>
      </c>
      <c r="BD56" s="121"/>
      <c r="BE56" s="121">
        <v>0</v>
      </c>
      <c r="BF56" s="121">
        <v>113464</v>
      </c>
      <c r="BG56" s="121">
        <f>+SUM(BF56,AN56,AF56)</f>
        <v>315115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1302395</v>
      </c>
      <c r="BQ56" s="121">
        <f>SUM(M56,AO56)</f>
        <v>333589</v>
      </c>
      <c r="BR56" s="121">
        <f>SUM(N56,AP56)</f>
        <v>333589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238380</v>
      </c>
      <c r="BW56" s="121">
        <f>SUM(S56,AU56)</f>
        <v>0</v>
      </c>
      <c r="BX56" s="121">
        <f>SUM(T56,AV56)</f>
        <v>204856</v>
      </c>
      <c r="BY56" s="121">
        <f>SUM(U56,AW56)</f>
        <v>33524</v>
      </c>
      <c r="BZ56" s="121">
        <f>SUM(V56,AX56)</f>
        <v>0</v>
      </c>
      <c r="CA56" s="121">
        <f>SUM(W56,AY56)</f>
        <v>730426</v>
      </c>
      <c r="CB56" s="121">
        <f>SUM(X56,AZ56)</f>
        <v>29949</v>
      </c>
      <c r="CC56" s="121">
        <f>SUM(Y56,BA56)</f>
        <v>665153</v>
      </c>
      <c r="CD56" s="121">
        <f>SUM(Z56,BB56)</f>
        <v>35324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259572</v>
      </c>
      <c r="CI56" s="121">
        <f>SUM(AE56,BG56)</f>
        <v>1561967</v>
      </c>
    </row>
    <row r="57" spans="1:87" s="136" customFormat="1" ht="13.5" customHeight="1" x14ac:dyDescent="0.15">
      <c r="A57" s="119" t="s">
        <v>10</v>
      </c>
      <c r="B57" s="120" t="s">
        <v>373</v>
      </c>
      <c r="C57" s="119" t="s">
        <v>374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/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/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/>
      <c r="AN57" s="121">
        <f>+SUM(AO57,AT57,AX57,AY57,BE57)</f>
        <v>193529</v>
      </c>
      <c r="AO57" s="121">
        <f>+SUM(AP57:AS57)</f>
        <v>61768</v>
      </c>
      <c r="AP57" s="121">
        <v>20578</v>
      </c>
      <c r="AQ57" s="121">
        <v>0</v>
      </c>
      <c r="AR57" s="121">
        <v>41190</v>
      </c>
      <c r="AS57" s="121">
        <v>0</v>
      </c>
      <c r="AT57" s="121">
        <f>+SUM(AU57:AW57)</f>
        <v>115404</v>
      </c>
      <c r="AU57" s="121">
        <v>0</v>
      </c>
      <c r="AV57" s="121">
        <v>115404</v>
      </c>
      <c r="AW57" s="121">
        <v>0</v>
      </c>
      <c r="AX57" s="121">
        <v>0</v>
      </c>
      <c r="AY57" s="121">
        <f>+SUM(AZ57:BC57)</f>
        <v>15249</v>
      </c>
      <c r="AZ57" s="121">
        <v>0</v>
      </c>
      <c r="BA57" s="121">
        <v>6208</v>
      </c>
      <c r="BB57" s="121">
        <v>6151</v>
      </c>
      <c r="BC57" s="121">
        <v>2890</v>
      </c>
      <c r="BD57" s="121"/>
      <c r="BE57" s="121">
        <v>1108</v>
      </c>
      <c r="BF57" s="121">
        <v>20714</v>
      </c>
      <c r="BG57" s="121">
        <f>+SUM(BF57,AN57,AF57)</f>
        <v>214243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193529</v>
      </c>
      <c r="BQ57" s="121">
        <f>SUM(M57,AO57)</f>
        <v>61768</v>
      </c>
      <c r="BR57" s="121">
        <f>SUM(N57,AP57)</f>
        <v>20578</v>
      </c>
      <c r="BS57" s="121">
        <f>SUM(O57,AQ57)</f>
        <v>0</v>
      </c>
      <c r="BT57" s="121">
        <f>SUM(P57,AR57)</f>
        <v>41190</v>
      </c>
      <c r="BU57" s="121">
        <f>SUM(Q57,AS57)</f>
        <v>0</v>
      </c>
      <c r="BV57" s="121">
        <f>SUM(R57,AT57)</f>
        <v>115404</v>
      </c>
      <c r="BW57" s="121">
        <f>SUM(S57,AU57)</f>
        <v>0</v>
      </c>
      <c r="BX57" s="121">
        <f>SUM(T57,AV57)</f>
        <v>115404</v>
      </c>
      <c r="BY57" s="121">
        <f>SUM(U57,AW57)</f>
        <v>0</v>
      </c>
      <c r="BZ57" s="121">
        <f>SUM(V57,AX57)</f>
        <v>0</v>
      </c>
      <c r="CA57" s="121">
        <f>SUM(W57,AY57)</f>
        <v>15249</v>
      </c>
      <c r="CB57" s="121">
        <f>SUM(X57,AZ57)</f>
        <v>0</v>
      </c>
      <c r="CC57" s="121">
        <f>SUM(Y57,BA57)</f>
        <v>6208</v>
      </c>
      <c r="CD57" s="121">
        <f>SUM(Z57,BB57)</f>
        <v>6151</v>
      </c>
      <c r="CE57" s="121">
        <f>SUM(AA57,BC57)</f>
        <v>2890</v>
      </c>
      <c r="CF57" s="121">
        <f>SUM(AB57,BD57)</f>
        <v>0</v>
      </c>
      <c r="CG57" s="121">
        <f>SUM(AC57,BE57)</f>
        <v>1108</v>
      </c>
      <c r="CH57" s="121">
        <f>SUM(AD57,BF57)</f>
        <v>20714</v>
      </c>
      <c r="CI57" s="121">
        <f>SUM(AE57,BG57)</f>
        <v>214243</v>
      </c>
    </row>
    <row r="58" spans="1:87" s="136" customFormat="1" ht="13.5" customHeight="1" x14ac:dyDescent="0.15">
      <c r="A58" s="119" t="s">
        <v>10</v>
      </c>
      <c r="B58" s="120" t="s">
        <v>329</v>
      </c>
      <c r="C58" s="119" t="s">
        <v>426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/>
      <c r="L58" s="121">
        <f>+SUM(M58,R58,V58,W58,AC58)</f>
        <v>0</v>
      </c>
      <c r="M58" s="121">
        <f>+SUM(N58:Q58)</f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0</v>
      </c>
      <c r="X58" s="121">
        <v>0</v>
      </c>
      <c r="Y58" s="121">
        <v>0</v>
      </c>
      <c r="Z58" s="121">
        <v>0</v>
      </c>
      <c r="AA58" s="121">
        <v>0</v>
      </c>
      <c r="AB58" s="121"/>
      <c r="AC58" s="121">
        <v>0</v>
      </c>
      <c r="AD58" s="121">
        <v>0</v>
      </c>
      <c r="AE58" s="121">
        <f>+SUM(D58,L58,AD58)</f>
        <v>0</v>
      </c>
      <c r="AF58" s="121">
        <f>+SUM(AG58,AL58)</f>
        <v>23579</v>
      </c>
      <c r="AG58" s="121">
        <f>+SUM(AH58:AK58)</f>
        <v>23579</v>
      </c>
      <c r="AH58" s="121">
        <v>0</v>
      </c>
      <c r="AI58" s="121">
        <v>23579</v>
      </c>
      <c r="AJ58" s="121">
        <v>0</v>
      </c>
      <c r="AK58" s="121">
        <v>0</v>
      </c>
      <c r="AL58" s="121">
        <v>0</v>
      </c>
      <c r="AM58" s="121"/>
      <c r="AN58" s="121">
        <f>+SUM(AO58,AT58,AX58,AY58,BE58)</f>
        <v>215045</v>
      </c>
      <c r="AO58" s="121">
        <f>+SUM(AP58:AS58)</f>
        <v>92102</v>
      </c>
      <c r="AP58" s="121">
        <v>92102</v>
      </c>
      <c r="AQ58" s="121">
        <v>0</v>
      </c>
      <c r="AR58" s="121">
        <v>0</v>
      </c>
      <c r="AS58" s="121">
        <v>0</v>
      </c>
      <c r="AT58" s="121">
        <f>+SUM(AU58:AW58)</f>
        <v>118459</v>
      </c>
      <c r="AU58" s="121">
        <v>0</v>
      </c>
      <c r="AV58" s="121">
        <v>118459</v>
      </c>
      <c r="AW58" s="121">
        <v>0</v>
      </c>
      <c r="AX58" s="121">
        <v>0</v>
      </c>
      <c r="AY58" s="121">
        <f>+SUM(AZ58:BC58)</f>
        <v>4484</v>
      </c>
      <c r="AZ58" s="121">
        <v>0</v>
      </c>
      <c r="BA58" s="121">
        <v>4484</v>
      </c>
      <c r="BB58" s="121">
        <v>0</v>
      </c>
      <c r="BC58" s="121">
        <v>0</v>
      </c>
      <c r="BD58" s="121"/>
      <c r="BE58" s="121">
        <v>0</v>
      </c>
      <c r="BF58" s="121">
        <v>43924</v>
      </c>
      <c r="BG58" s="121">
        <f>+SUM(BF58,AN58,AF58)</f>
        <v>282548</v>
      </c>
      <c r="BH58" s="121">
        <f>SUM(D58,AF58)</f>
        <v>23579</v>
      </c>
      <c r="BI58" s="121">
        <f>SUM(E58,AG58)</f>
        <v>23579</v>
      </c>
      <c r="BJ58" s="121">
        <f>SUM(F58,AH58)</f>
        <v>0</v>
      </c>
      <c r="BK58" s="121">
        <f>SUM(G58,AI58)</f>
        <v>23579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215045</v>
      </c>
      <c r="BQ58" s="121">
        <f>SUM(M58,AO58)</f>
        <v>92102</v>
      </c>
      <c r="BR58" s="121">
        <f>SUM(N58,AP58)</f>
        <v>92102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118459</v>
      </c>
      <c r="BW58" s="121">
        <f>SUM(S58,AU58)</f>
        <v>0</v>
      </c>
      <c r="BX58" s="121">
        <f>SUM(T58,AV58)</f>
        <v>118459</v>
      </c>
      <c r="BY58" s="121">
        <f>SUM(U58,AW58)</f>
        <v>0</v>
      </c>
      <c r="BZ58" s="121">
        <f>SUM(V58,AX58)</f>
        <v>0</v>
      </c>
      <c r="CA58" s="121">
        <f>SUM(W58,AY58)</f>
        <v>4484</v>
      </c>
      <c r="CB58" s="121">
        <f>SUM(X58,AZ58)</f>
        <v>0</v>
      </c>
      <c r="CC58" s="121">
        <f>SUM(Y58,BA58)</f>
        <v>4484</v>
      </c>
      <c r="CD58" s="121">
        <f>SUM(Z58,BB58)</f>
        <v>0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43924</v>
      </c>
      <c r="CI58" s="121">
        <f>SUM(AE58,BG58)</f>
        <v>282548</v>
      </c>
    </row>
    <row r="59" spans="1:87" s="136" customFormat="1" ht="13.5" customHeight="1" x14ac:dyDescent="0.15">
      <c r="A59" s="119" t="s">
        <v>10</v>
      </c>
      <c r="B59" s="120" t="s">
        <v>327</v>
      </c>
      <c r="C59" s="119" t="s">
        <v>421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/>
      <c r="L59" s="121">
        <f>+SUM(M59,R59,V59,W59,AC59)</f>
        <v>460885</v>
      </c>
      <c r="M59" s="121">
        <f>+SUM(N59:Q59)</f>
        <v>118477</v>
      </c>
      <c r="N59" s="121">
        <v>15992</v>
      </c>
      <c r="O59" s="121">
        <v>0</v>
      </c>
      <c r="P59" s="121">
        <v>102485</v>
      </c>
      <c r="Q59" s="121">
        <v>0</v>
      </c>
      <c r="R59" s="121">
        <f>+SUM(S59:U59)</f>
        <v>220340</v>
      </c>
      <c r="S59" s="121">
        <v>0</v>
      </c>
      <c r="T59" s="121">
        <v>207358</v>
      </c>
      <c r="U59" s="121">
        <v>12982</v>
      </c>
      <c r="V59" s="121">
        <v>0</v>
      </c>
      <c r="W59" s="121">
        <f>+SUM(X59:AA59)</f>
        <v>122068</v>
      </c>
      <c r="X59" s="121">
        <v>9141</v>
      </c>
      <c r="Y59" s="121">
        <v>91123</v>
      </c>
      <c r="Z59" s="121">
        <v>10160</v>
      </c>
      <c r="AA59" s="121">
        <v>11644</v>
      </c>
      <c r="AB59" s="121"/>
      <c r="AC59" s="121">
        <v>0</v>
      </c>
      <c r="AD59" s="121">
        <v>61725</v>
      </c>
      <c r="AE59" s="121">
        <f>+SUM(D59,L59,AD59)</f>
        <v>522610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/>
      <c r="AN59" s="121">
        <f>+SUM(AO59,AT59,AX59,AY59,BE59)</f>
        <v>134307</v>
      </c>
      <c r="AO59" s="121">
        <f>+SUM(AP59:AS59)</f>
        <v>35038</v>
      </c>
      <c r="AP59" s="121">
        <v>15992</v>
      </c>
      <c r="AQ59" s="121">
        <v>0</v>
      </c>
      <c r="AR59" s="121">
        <v>19046</v>
      </c>
      <c r="AS59" s="121">
        <v>0</v>
      </c>
      <c r="AT59" s="121">
        <f>+SUM(AU59:AW59)</f>
        <v>84985</v>
      </c>
      <c r="AU59" s="121">
        <v>0</v>
      </c>
      <c r="AV59" s="121">
        <v>84985</v>
      </c>
      <c r="AW59" s="121">
        <v>0</v>
      </c>
      <c r="AX59" s="121">
        <v>0</v>
      </c>
      <c r="AY59" s="121">
        <f>+SUM(AZ59:BC59)</f>
        <v>14284</v>
      </c>
      <c r="AZ59" s="121">
        <v>0</v>
      </c>
      <c r="BA59" s="121">
        <v>5070</v>
      </c>
      <c r="BB59" s="121">
        <v>4290</v>
      </c>
      <c r="BC59" s="121">
        <v>4924</v>
      </c>
      <c r="BD59" s="121"/>
      <c r="BE59" s="121">
        <v>0</v>
      </c>
      <c r="BF59" s="121">
        <v>51637</v>
      </c>
      <c r="BG59" s="121">
        <f>+SUM(BF59,AN59,AF59)</f>
        <v>185944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595192</v>
      </c>
      <c r="BQ59" s="121">
        <f>SUM(M59,AO59)</f>
        <v>153515</v>
      </c>
      <c r="BR59" s="121">
        <f>SUM(N59,AP59)</f>
        <v>31984</v>
      </c>
      <c r="BS59" s="121">
        <f>SUM(O59,AQ59)</f>
        <v>0</v>
      </c>
      <c r="BT59" s="121">
        <f>SUM(P59,AR59)</f>
        <v>121531</v>
      </c>
      <c r="BU59" s="121">
        <f>SUM(Q59,AS59)</f>
        <v>0</v>
      </c>
      <c r="BV59" s="121">
        <f>SUM(R59,AT59)</f>
        <v>305325</v>
      </c>
      <c r="BW59" s="121">
        <f>SUM(S59,AU59)</f>
        <v>0</v>
      </c>
      <c r="BX59" s="121">
        <f>SUM(T59,AV59)</f>
        <v>292343</v>
      </c>
      <c r="BY59" s="121">
        <f>SUM(U59,AW59)</f>
        <v>12982</v>
      </c>
      <c r="BZ59" s="121">
        <f>SUM(V59,AX59)</f>
        <v>0</v>
      </c>
      <c r="CA59" s="121">
        <f>SUM(W59,AY59)</f>
        <v>136352</v>
      </c>
      <c r="CB59" s="121">
        <f>SUM(X59,AZ59)</f>
        <v>9141</v>
      </c>
      <c r="CC59" s="121">
        <f>SUM(Y59,BA59)</f>
        <v>96193</v>
      </c>
      <c r="CD59" s="121">
        <f>SUM(Z59,BB59)</f>
        <v>14450</v>
      </c>
      <c r="CE59" s="121">
        <f>SUM(AA59,BC59)</f>
        <v>16568</v>
      </c>
      <c r="CF59" s="121">
        <f>SUM(AB59,BD59)</f>
        <v>0</v>
      </c>
      <c r="CG59" s="121">
        <f>SUM(AC59,BE59)</f>
        <v>0</v>
      </c>
      <c r="CH59" s="121">
        <f>SUM(AD59,BF59)</f>
        <v>113362</v>
      </c>
      <c r="CI59" s="121">
        <f>SUM(AE59,BG59)</f>
        <v>708554</v>
      </c>
    </row>
    <row r="60" spans="1:87" s="136" customFormat="1" ht="13.5" customHeight="1" x14ac:dyDescent="0.15">
      <c r="A60" s="119" t="s">
        <v>10</v>
      </c>
      <c r="B60" s="120" t="s">
        <v>409</v>
      </c>
      <c r="C60" s="119" t="s">
        <v>410</v>
      </c>
      <c r="D60" s="121">
        <f>+SUM(E60,J60)</f>
        <v>2565125</v>
      </c>
      <c r="E60" s="121">
        <f>+SUM(F60:I60)</f>
        <v>2565125</v>
      </c>
      <c r="F60" s="121">
        <v>0</v>
      </c>
      <c r="G60" s="121">
        <v>2565125</v>
      </c>
      <c r="H60" s="121">
        <v>0</v>
      </c>
      <c r="I60" s="121">
        <v>0</v>
      </c>
      <c r="J60" s="121">
        <v>0</v>
      </c>
      <c r="K60" s="121"/>
      <c r="L60" s="121">
        <f>+SUM(M60,R60,V60,W60,AC60)</f>
        <v>829285</v>
      </c>
      <c r="M60" s="121">
        <f>+SUM(N60:Q60)</f>
        <v>142356</v>
      </c>
      <c r="N60" s="121">
        <v>54231</v>
      </c>
      <c r="O60" s="121">
        <v>0</v>
      </c>
      <c r="P60" s="121">
        <v>88125</v>
      </c>
      <c r="Q60" s="121">
        <v>0</v>
      </c>
      <c r="R60" s="121">
        <f>+SUM(S60:U60)</f>
        <v>307669</v>
      </c>
      <c r="S60" s="121">
        <v>0</v>
      </c>
      <c r="T60" s="121">
        <v>307669</v>
      </c>
      <c r="U60" s="121">
        <v>0</v>
      </c>
      <c r="V60" s="121">
        <v>0</v>
      </c>
      <c r="W60" s="121">
        <f>+SUM(X60:AA60)</f>
        <v>379260</v>
      </c>
      <c r="X60" s="121">
        <v>143858</v>
      </c>
      <c r="Y60" s="121">
        <v>122147</v>
      </c>
      <c r="Z60" s="121">
        <v>72208</v>
      </c>
      <c r="AA60" s="121">
        <v>41047</v>
      </c>
      <c r="AB60" s="121"/>
      <c r="AC60" s="121">
        <v>0</v>
      </c>
      <c r="AD60" s="121">
        <v>0</v>
      </c>
      <c r="AE60" s="121">
        <f>+SUM(D60,L60,AD60)</f>
        <v>3394410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/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/>
      <c r="BE60" s="121">
        <v>0</v>
      </c>
      <c r="BF60" s="121">
        <v>0</v>
      </c>
      <c r="BG60" s="121">
        <f>+SUM(BF60,AN60,AF60)</f>
        <v>0</v>
      </c>
      <c r="BH60" s="121">
        <f>SUM(D60,AF60)</f>
        <v>2565125</v>
      </c>
      <c r="BI60" s="121">
        <f>SUM(E60,AG60)</f>
        <v>2565125</v>
      </c>
      <c r="BJ60" s="121">
        <f>SUM(F60,AH60)</f>
        <v>0</v>
      </c>
      <c r="BK60" s="121">
        <f>SUM(G60,AI60)</f>
        <v>2565125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829285</v>
      </c>
      <c r="BQ60" s="121">
        <f>SUM(M60,AO60)</f>
        <v>142356</v>
      </c>
      <c r="BR60" s="121">
        <f>SUM(N60,AP60)</f>
        <v>54231</v>
      </c>
      <c r="BS60" s="121">
        <f>SUM(O60,AQ60)</f>
        <v>0</v>
      </c>
      <c r="BT60" s="121">
        <f>SUM(P60,AR60)</f>
        <v>88125</v>
      </c>
      <c r="BU60" s="121">
        <f>SUM(Q60,AS60)</f>
        <v>0</v>
      </c>
      <c r="BV60" s="121">
        <f>SUM(R60,AT60)</f>
        <v>307669</v>
      </c>
      <c r="BW60" s="121">
        <f>SUM(S60,AU60)</f>
        <v>0</v>
      </c>
      <c r="BX60" s="121">
        <f>SUM(T60,AV60)</f>
        <v>307669</v>
      </c>
      <c r="BY60" s="121">
        <f>SUM(U60,AW60)</f>
        <v>0</v>
      </c>
      <c r="BZ60" s="121">
        <f>SUM(V60,AX60)</f>
        <v>0</v>
      </c>
      <c r="CA60" s="121">
        <f>SUM(W60,AY60)</f>
        <v>379260</v>
      </c>
      <c r="CB60" s="121">
        <f>SUM(X60,AZ60)</f>
        <v>143858</v>
      </c>
      <c r="CC60" s="121">
        <f>SUM(Y60,BA60)</f>
        <v>122147</v>
      </c>
      <c r="CD60" s="121">
        <f>SUM(Z60,BB60)</f>
        <v>72208</v>
      </c>
      <c r="CE60" s="121">
        <f>SUM(AA60,BC60)</f>
        <v>41047</v>
      </c>
      <c r="CF60" s="121">
        <f>SUM(AB60,BD60)</f>
        <v>0</v>
      </c>
      <c r="CG60" s="121">
        <f>SUM(AC60,BE60)</f>
        <v>0</v>
      </c>
      <c r="CH60" s="121">
        <f>SUM(AD60,BF60)</f>
        <v>0</v>
      </c>
      <c r="CI60" s="121">
        <f>SUM(AE60,BG60)</f>
        <v>3394410</v>
      </c>
    </row>
    <row r="61" spans="1:87" s="136" customFormat="1" ht="13.5" customHeight="1" x14ac:dyDescent="0.15">
      <c r="A61" s="119" t="s">
        <v>10</v>
      </c>
      <c r="B61" s="120" t="s">
        <v>343</v>
      </c>
      <c r="C61" s="119" t="s">
        <v>344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/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/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/>
      <c r="AN61" s="121">
        <f>+SUM(AO61,AT61,AX61,AY61,BE61)</f>
        <v>383581</v>
      </c>
      <c r="AO61" s="121">
        <f>+SUM(AP61:AS61)</f>
        <v>9336</v>
      </c>
      <c r="AP61" s="121">
        <v>9336</v>
      </c>
      <c r="AQ61" s="121">
        <v>0</v>
      </c>
      <c r="AR61" s="121">
        <v>0</v>
      </c>
      <c r="AS61" s="121">
        <v>0</v>
      </c>
      <c r="AT61" s="121">
        <f>+SUM(AU61:AW61)</f>
        <v>62064</v>
      </c>
      <c r="AU61" s="121">
        <v>0</v>
      </c>
      <c r="AV61" s="121">
        <v>62064</v>
      </c>
      <c r="AW61" s="121">
        <v>0</v>
      </c>
      <c r="AX61" s="121">
        <v>0</v>
      </c>
      <c r="AY61" s="121">
        <f>+SUM(AZ61:BC61)</f>
        <v>312181</v>
      </c>
      <c r="AZ61" s="121">
        <v>0</v>
      </c>
      <c r="BA61" s="121">
        <v>309188</v>
      </c>
      <c r="BB61" s="121">
        <v>2993</v>
      </c>
      <c r="BC61" s="121">
        <v>0</v>
      </c>
      <c r="BD61" s="121"/>
      <c r="BE61" s="121">
        <v>0</v>
      </c>
      <c r="BF61" s="121">
        <v>119613</v>
      </c>
      <c r="BG61" s="121">
        <f>+SUM(BF61,AN61,AF61)</f>
        <v>503194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0</v>
      </c>
      <c r="BP61" s="121">
        <f>SUM(L61,AN61)</f>
        <v>383581</v>
      </c>
      <c r="BQ61" s="121">
        <f>SUM(M61,AO61)</f>
        <v>9336</v>
      </c>
      <c r="BR61" s="121">
        <f>SUM(N61,AP61)</f>
        <v>9336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62064</v>
      </c>
      <c r="BW61" s="121">
        <f>SUM(S61,AU61)</f>
        <v>0</v>
      </c>
      <c r="BX61" s="121">
        <f>SUM(T61,AV61)</f>
        <v>62064</v>
      </c>
      <c r="BY61" s="121">
        <f>SUM(U61,AW61)</f>
        <v>0</v>
      </c>
      <c r="BZ61" s="121">
        <f>SUM(V61,AX61)</f>
        <v>0</v>
      </c>
      <c r="CA61" s="121">
        <f>SUM(W61,AY61)</f>
        <v>312181</v>
      </c>
      <c r="CB61" s="121">
        <f>SUM(X61,AZ61)</f>
        <v>0</v>
      </c>
      <c r="CC61" s="121">
        <f>SUM(Y61,BA61)</f>
        <v>309188</v>
      </c>
      <c r="CD61" s="121">
        <f>SUM(Z61,BB61)</f>
        <v>2993</v>
      </c>
      <c r="CE61" s="121">
        <f>SUM(AA61,BC61)</f>
        <v>0</v>
      </c>
      <c r="CF61" s="121">
        <f>SUM(AB61,BD61)</f>
        <v>0</v>
      </c>
      <c r="CG61" s="121">
        <f>SUM(AC61,BE61)</f>
        <v>0</v>
      </c>
      <c r="CH61" s="121">
        <f>SUM(AD61,BF61)</f>
        <v>119613</v>
      </c>
      <c r="CI61" s="121">
        <f>SUM(AE61,BG61)</f>
        <v>503194</v>
      </c>
    </row>
    <row r="62" spans="1:87" s="136" customFormat="1" ht="13.5" customHeight="1" x14ac:dyDescent="0.15">
      <c r="A62" s="119" t="s">
        <v>10</v>
      </c>
      <c r="B62" s="120" t="s">
        <v>347</v>
      </c>
      <c r="C62" s="119" t="s">
        <v>348</v>
      </c>
      <c r="D62" s="121">
        <f>+SUM(E62,J62)</f>
        <v>169004</v>
      </c>
      <c r="E62" s="121">
        <f>+SUM(F62:I62)</f>
        <v>169004</v>
      </c>
      <c r="F62" s="121">
        <v>0</v>
      </c>
      <c r="G62" s="121">
        <v>169004</v>
      </c>
      <c r="H62" s="121">
        <v>0</v>
      </c>
      <c r="I62" s="121">
        <v>0</v>
      </c>
      <c r="J62" s="121">
        <v>0</v>
      </c>
      <c r="K62" s="121"/>
      <c r="L62" s="121">
        <f>+SUM(M62,R62,V62,W62,AC62)</f>
        <v>2016108</v>
      </c>
      <c r="M62" s="121">
        <f>+SUM(N62:Q62)</f>
        <v>88134</v>
      </c>
      <c r="N62" s="121">
        <v>88134</v>
      </c>
      <c r="O62" s="121">
        <v>0</v>
      </c>
      <c r="P62" s="121">
        <v>0</v>
      </c>
      <c r="Q62" s="121">
        <v>0</v>
      </c>
      <c r="R62" s="121">
        <f>+SUM(S62:U62)</f>
        <v>728582</v>
      </c>
      <c r="S62" s="121">
        <v>0</v>
      </c>
      <c r="T62" s="121">
        <v>728582</v>
      </c>
      <c r="U62" s="121">
        <v>0</v>
      </c>
      <c r="V62" s="121">
        <v>20614</v>
      </c>
      <c r="W62" s="121">
        <f>+SUM(X62:AA62)</f>
        <v>1178778</v>
      </c>
      <c r="X62" s="121">
        <v>0</v>
      </c>
      <c r="Y62" s="121">
        <v>1029659</v>
      </c>
      <c r="Z62" s="121">
        <v>149119</v>
      </c>
      <c r="AA62" s="121">
        <v>0</v>
      </c>
      <c r="AB62" s="121"/>
      <c r="AC62" s="121">
        <v>0</v>
      </c>
      <c r="AD62" s="121">
        <v>0</v>
      </c>
      <c r="AE62" s="121">
        <f>+SUM(D62,L62,AD62)</f>
        <v>2185112</v>
      </c>
      <c r="AF62" s="121">
        <f>+SUM(AG62,AL62)</f>
        <v>368500</v>
      </c>
      <c r="AG62" s="121">
        <f>+SUM(AH62:AK62)</f>
        <v>368500</v>
      </c>
      <c r="AH62" s="121">
        <v>0</v>
      </c>
      <c r="AI62" s="121">
        <v>368500</v>
      </c>
      <c r="AJ62" s="121">
        <v>0</v>
      </c>
      <c r="AK62" s="121">
        <v>0</v>
      </c>
      <c r="AL62" s="121">
        <v>0</v>
      </c>
      <c r="AM62" s="121"/>
      <c r="AN62" s="121">
        <f>+SUM(AO62,AT62,AX62,AY62,BE62)</f>
        <v>203107</v>
      </c>
      <c r="AO62" s="121">
        <f>+SUM(AP62:AS62)</f>
        <v>14149</v>
      </c>
      <c r="AP62" s="121">
        <v>14149</v>
      </c>
      <c r="AQ62" s="121">
        <v>0</v>
      </c>
      <c r="AR62" s="121">
        <v>0</v>
      </c>
      <c r="AS62" s="121">
        <v>0</v>
      </c>
      <c r="AT62" s="121">
        <f>+SUM(AU62:AW62)</f>
        <v>148489</v>
      </c>
      <c r="AU62" s="121">
        <v>0</v>
      </c>
      <c r="AV62" s="121">
        <v>148489</v>
      </c>
      <c r="AW62" s="121">
        <v>0</v>
      </c>
      <c r="AX62" s="121">
        <v>0</v>
      </c>
      <c r="AY62" s="121">
        <f>+SUM(AZ62:BC62)</f>
        <v>40469</v>
      </c>
      <c r="AZ62" s="121">
        <v>0</v>
      </c>
      <c r="BA62" s="121">
        <v>40469</v>
      </c>
      <c r="BB62" s="121">
        <v>0</v>
      </c>
      <c r="BC62" s="121">
        <v>0</v>
      </c>
      <c r="BD62" s="121"/>
      <c r="BE62" s="121">
        <v>0</v>
      </c>
      <c r="BF62" s="121">
        <v>0</v>
      </c>
      <c r="BG62" s="121">
        <f>+SUM(BF62,AN62,AF62)</f>
        <v>571607</v>
      </c>
      <c r="BH62" s="121">
        <f>SUM(D62,AF62)</f>
        <v>537504</v>
      </c>
      <c r="BI62" s="121">
        <f>SUM(E62,AG62)</f>
        <v>537504</v>
      </c>
      <c r="BJ62" s="121">
        <f>SUM(F62,AH62)</f>
        <v>0</v>
      </c>
      <c r="BK62" s="121">
        <f>SUM(G62,AI62)</f>
        <v>537504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0</v>
      </c>
      <c r="BP62" s="121">
        <f>SUM(L62,AN62)</f>
        <v>2219215</v>
      </c>
      <c r="BQ62" s="121">
        <f>SUM(M62,AO62)</f>
        <v>102283</v>
      </c>
      <c r="BR62" s="121">
        <f>SUM(N62,AP62)</f>
        <v>102283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877071</v>
      </c>
      <c r="BW62" s="121">
        <f>SUM(S62,AU62)</f>
        <v>0</v>
      </c>
      <c r="BX62" s="121">
        <f>SUM(T62,AV62)</f>
        <v>877071</v>
      </c>
      <c r="BY62" s="121">
        <f>SUM(U62,AW62)</f>
        <v>0</v>
      </c>
      <c r="BZ62" s="121">
        <f>SUM(V62,AX62)</f>
        <v>20614</v>
      </c>
      <c r="CA62" s="121">
        <f>SUM(W62,AY62)</f>
        <v>1219247</v>
      </c>
      <c r="CB62" s="121">
        <f>SUM(X62,AZ62)</f>
        <v>0</v>
      </c>
      <c r="CC62" s="121">
        <f>SUM(Y62,BA62)</f>
        <v>1070128</v>
      </c>
      <c r="CD62" s="121">
        <f>SUM(Z62,BB62)</f>
        <v>149119</v>
      </c>
      <c r="CE62" s="121">
        <f>SUM(AA62,BC62)</f>
        <v>0</v>
      </c>
      <c r="CF62" s="121">
        <f>SUM(AB62,BD62)</f>
        <v>0</v>
      </c>
      <c r="CG62" s="121">
        <f>SUM(AC62,BE62)</f>
        <v>0</v>
      </c>
      <c r="CH62" s="121">
        <f>SUM(AD62,BF62)</f>
        <v>0</v>
      </c>
      <c r="CI62" s="121">
        <f>SUM(AE62,BG62)</f>
        <v>2756719</v>
      </c>
    </row>
    <row r="63" spans="1:87" s="136" customFormat="1" ht="13.5" customHeight="1" x14ac:dyDescent="0.15">
      <c r="A63" s="119" t="s">
        <v>10</v>
      </c>
      <c r="B63" s="120" t="s">
        <v>361</v>
      </c>
      <c r="C63" s="119" t="s">
        <v>378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/>
      <c r="L63" s="121">
        <f>+SUM(M63,R63,V63,W63,AC63)</f>
        <v>2016709</v>
      </c>
      <c r="M63" s="121">
        <f>+SUM(N63:Q63)</f>
        <v>62933</v>
      </c>
      <c r="N63" s="121">
        <v>62933</v>
      </c>
      <c r="O63" s="121">
        <v>0</v>
      </c>
      <c r="P63" s="121">
        <v>0</v>
      </c>
      <c r="Q63" s="121">
        <v>0</v>
      </c>
      <c r="R63" s="121">
        <f>+SUM(S63:U63)</f>
        <v>60935</v>
      </c>
      <c r="S63" s="121">
        <v>0</v>
      </c>
      <c r="T63" s="121">
        <v>60935</v>
      </c>
      <c r="U63" s="121">
        <v>0</v>
      </c>
      <c r="V63" s="121">
        <v>0</v>
      </c>
      <c r="W63" s="121">
        <f>+SUM(X63:AA63)</f>
        <v>1892841</v>
      </c>
      <c r="X63" s="121">
        <v>0</v>
      </c>
      <c r="Y63" s="121">
        <v>1713155</v>
      </c>
      <c r="Z63" s="121">
        <v>165748</v>
      </c>
      <c r="AA63" s="121">
        <v>13938</v>
      </c>
      <c r="AB63" s="121"/>
      <c r="AC63" s="121">
        <v>0</v>
      </c>
      <c r="AD63" s="121">
        <v>163554</v>
      </c>
      <c r="AE63" s="121">
        <f>+SUM(D63,L63,AD63)</f>
        <v>2180263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/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/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0</v>
      </c>
      <c r="BP63" s="121">
        <f>SUM(L63,AN63)</f>
        <v>2016709</v>
      </c>
      <c r="BQ63" s="121">
        <f>SUM(M63,AO63)</f>
        <v>62933</v>
      </c>
      <c r="BR63" s="121">
        <f>SUM(N63,AP63)</f>
        <v>62933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60935</v>
      </c>
      <c r="BW63" s="121">
        <f>SUM(S63,AU63)</f>
        <v>0</v>
      </c>
      <c r="BX63" s="121">
        <f>SUM(T63,AV63)</f>
        <v>60935</v>
      </c>
      <c r="BY63" s="121">
        <f>SUM(U63,AW63)</f>
        <v>0</v>
      </c>
      <c r="BZ63" s="121">
        <f>SUM(V63,AX63)</f>
        <v>0</v>
      </c>
      <c r="CA63" s="121">
        <f>SUM(W63,AY63)</f>
        <v>1892841</v>
      </c>
      <c r="CB63" s="121">
        <f>SUM(X63,AZ63)</f>
        <v>0</v>
      </c>
      <c r="CC63" s="121">
        <f>SUM(Y63,BA63)</f>
        <v>1713155</v>
      </c>
      <c r="CD63" s="121">
        <f>SUM(Z63,BB63)</f>
        <v>165748</v>
      </c>
      <c r="CE63" s="121">
        <f>SUM(AA63,BC63)</f>
        <v>13938</v>
      </c>
      <c r="CF63" s="121">
        <f>SUM(AB63,BD63)</f>
        <v>0</v>
      </c>
      <c r="CG63" s="121">
        <f>SUM(AC63,BE63)</f>
        <v>0</v>
      </c>
      <c r="CH63" s="121">
        <f>SUM(AD63,BF63)</f>
        <v>163554</v>
      </c>
      <c r="CI63" s="121">
        <f>SUM(AE63,BG63)</f>
        <v>2180263</v>
      </c>
    </row>
    <row r="64" spans="1:87" s="136" customFormat="1" ht="13.5" customHeight="1" x14ac:dyDescent="0.15">
      <c r="A64" s="119" t="s">
        <v>10</v>
      </c>
      <c r="B64" s="120" t="s">
        <v>341</v>
      </c>
      <c r="C64" s="119" t="s">
        <v>342</v>
      </c>
      <c r="D64" s="121">
        <f>+SUM(E64,J64)</f>
        <v>16973</v>
      </c>
      <c r="E64" s="121">
        <f>+SUM(F64:I64)</f>
        <v>16973</v>
      </c>
      <c r="F64" s="121">
        <v>16973</v>
      </c>
      <c r="G64" s="121">
        <v>0</v>
      </c>
      <c r="H64" s="121">
        <v>0</v>
      </c>
      <c r="I64" s="121">
        <v>0</v>
      </c>
      <c r="J64" s="121">
        <v>0</v>
      </c>
      <c r="K64" s="121"/>
      <c r="L64" s="121">
        <f>+SUM(M64,R64,V64,W64,AC64)</f>
        <v>1043255</v>
      </c>
      <c r="M64" s="121">
        <f>+SUM(N64:Q64)</f>
        <v>137238</v>
      </c>
      <c r="N64" s="121">
        <v>137238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906017</v>
      </c>
      <c r="X64" s="121">
        <v>0</v>
      </c>
      <c r="Y64" s="121">
        <v>898921</v>
      </c>
      <c r="Z64" s="121">
        <v>7096</v>
      </c>
      <c r="AA64" s="121">
        <v>0</v>
      </c>
      <c r="AB64" s="121"/>
      <c r="AC64" s="121">
        <v>0</v>
      </c>
      <c r="AD64" s="121">
        <v>483557</v>
      </c>
      <c r="AE64" s="121">
        <f>+SUM(D64,L64,AD64)</f>
        <v>1543785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/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/>
      <c r="BE64" s="121">
        <v>0</v>
      </c>
      <c r="BF64" s="121">
        <v>0</v>
      </c>
      <c r="BG64" s="121">
        <f>+SUM(BF64,AN64,AF64)</f>
        <v>0</v>
      </c>
      <c r="BH64" s="121">
        <f>SUM(D64,AF64)</f>
        <v>16973</v>
      </c>
      <c r="BI64" s="121">
        <f>SUM(E64,AG64)</f>
        <v>16973</v>
      </c>
      <c r="BJ64" s="121">
        <f>SUM(F64,AH64)</f>
        <v>16973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0</v>
      </c>
      <c r="BP64" s="121">
        <f>SUM(L64,AN64)</f>
        <v>1043255</v>
      </c>
      <c r="BQ64" s="121">
        <f>SUM(M64,AO64)</f>
        <v>137238</v>
      </c>
      <c r="BR64" s="121">
        <f>SUM(N64,AP64)</f>
        <v>137238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906017</v>
      </c>
      <c r="CB64" s="121">
        <f>SUM(X64,AZ64)</f>
        <v>0</v>
      </c>
      <c r="CC64" s="121">
        <f>SUM(Y64,BA64)</f>
        <v>898921</v>
      </c>
      <c r="CD64" s="121">
        <f>SUM(Z64,BB64)</f>
        <v>7096</v>
      </c>
      <c r="CE64" s="121">
        <f>SUM(AA64,BC64)</f>
        <v>0</v>
      </c>
      <c r="CF64" s="121">
        <f>SUM(AB64,BD64)</f>
        <v>0</v>
      </c>
      <c r="CG64" s="121">
        <f>SUM(AC64,BE64)</f>
        <v>0</v>
      </c>
      <c r="CH64" s="121">
        <f>SUM(AD64,BF64)</f>
        <v>483557</v>
      </c>
      <c r="CI64" s="121">
        <f>SUM(AE64,BG64)</f>
        <v>1543785</v>
      </c>
    </row>
    <row r="65" spans="1:87" s="136" customFormat="1" ht="13.5" customHeight="1" x14ac:dyDescent="0.15">
      <c r="A65" s="119" t="s">
        <v>10</v>
      </c>
      <c r="B65" s="120" t="s">
        <v>389</v>
      </c>
      <c r="C65" s="119" t="s">
        <v>390</v>
      </c>
      <c r="D65" s="121">
        <f>+SUM(E65,J65)</f>
        <v>6170538</v>
      </c>
      <c r="E65" s="121">
        <f>+SUM(F65:I65)</f>
        <v>6169108</v>
      </c>
      <c r="F65" s="121">
        <v>0</v>
      </c>
      <c r="G65" s="121">
        <v>6169108</v>
      </c>
      <c r="H65" s="121">
        <v>0</v>
      </c>
      <c r="I65" s="121">
        <v>0</v>
      </c>
      <c r="J65" s="121">
        <v>1430</v>
      </c>
      <c r="K65" s="121"/>
      <c r="L65" s="121">
        <f>+SUM(M65,R65,V65,W65,AC65)</f>
        <v>555556</v>
      </c>
      <c r="M65" s="121">
        <f>+SUM(N65:Q65)</f>
        <v>92851</v>
      </c>
      <c r="N65" s="121">
        <v>92851</v>
      </c>
      <c r="O65" s="121">
        <v>0</v>
      </c>
      <c r="P65" s="121">
        <v>0</v>
      </c>
      <c r="Q65" s="121">
        <v>0</v>
      </c>
      <c r="R65" s="121">
        <f>+SUM(S65:U65)</f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f>+SUM(X65:AA65)</f>
        <v>462705</v>
      </c>
      <c r="X65" s="121">
        <v>1936</v>
      </c>
      <c r="Y65" s="121">
        <v>413649</v>
      </c>
      <c r="Z65" s="121">
        <v>47120</v>
      </c>
      <c r="AA65" s="121">
        <v>0</v>
      </c>
      <c r="AB65" s="121"/>
      <c r="AC65" s="121">
        <v>0</v>
      </c>
      <c r="AD65" s="121">
        <v>1543189</v>
      </c>
      <c r="AE65" s="121">
        <f>+SUM(D65,L65,AD65)</f>
        <v>8269283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/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/>
      <c r="BE65" s="121">
        <v>0</v>
      </c>
      <c r="BF65" s="121">
        <v>0</v>
      </c>
      <c r="BG65" s="121">
        <f>+SUM(BF65,AN65,AF65)</f>
        <v>0</v>
      </c>
      <c r="BH65" s="121">
        <f>SUM(D65,AF65)</f>
        <v>6170538</v>
      </c>
      <c r="BI65" s="121">
        <f>SUM(E65,AG65)</f>
        <v>6169108</v>
      </c>
      <c r="BJ65" s="121">
        <f>SUM(F65,AH65)</f>
        <v>0</v>
      </c>
      <c r="BK65" s="121">
        <f>SUM(G65,AI65)</f>
        <v>6169108</v>
      </c>
      <c r="BL65" s="121">
        <f>SUM(H65,AJ65)</f>
        <v>0</v>
      </c>
      <c r="BM65" s="121">
        <f>SUM(I65,AK65)</f>
        <v>0</v>
      </c>
      <c r="BN65" s="121">
        <f>SUM(J65,AL65)</f>
        <v>1430</v>
      </c>
      <c r="BO65" s="121">
        <f>SUM(K65,AM65)</f>
        <v>0</v>
      </c>
      <c r="BP65" s="121">
        <f>SUM(L65,AN65)</f>
        <v>555556</v>
      </c>
      <c r="BQ65" s="121">
        <f>SUM(M65,AO65)</f>
        <v>92851</v>
      </c>
      <c r="BR65" s="121">
        <f>SUM(N65,AP65)</f>
        <v>92851</v>
      </c>
      <c r="BS65" s="121">
        <f>SUM(O65,AQ65)</f>
        <v>0</v>
      </c>
      <c r="BT65" s="121">
        <f>SUM(P65,AR65)</f>
        <v>0</v>
      </c>
      <c r="BU65" s="121">
        <f>SUM(Q65,AS65)</f>
        <v>0</v>
      </c>
      <c r="BV65" s="121">
        <f>SUM(R65,AT65)</f>
        <v>0</v>
      </c>
      <c r="BW65" s="121">
        <f>SUM(S65,AU65)</f>
        <v>0</v>
      </c>
      <c r="BX65" s="121">
        <f>SUM(T65,AV65)</f>
        <v>0</v>
      </c>
      <c r="BY65" s="121">
        <f>SUM(U65,AW65)</f>
        <v>0</v>
      </c>
      <c r="BZ65" s="121">
        <f>SUM(V65,AX65)</f>
        <v>0</v>
      </c>
      <c r="CA65" s="121">
        <f>SUM(W65,AY65)</f>
        <v>462705</v>
      </c>
      <c r="CB65" s="121">
        <f>SUM(X65,AZ65)</f>
        <v>1936</v>
      </c>
      <c r="CC65" s="121">
        <f>SUM(Y65,BA65)</f>
        <v>413649</v>
      </c>
      <c r="CD65" s="121">
        <f>SUM(Z65,BB65)</f>
        <v>47120</v>
      </c>
      <c r="CE65" s="121">
        <f>SUM(AA65,BC65)</f>
        <v>0</v>
      </c>
      <c r="CF65" s="121">
        <f>SUM(AB65,BD65)</f>
        <v>0</v>
      </c>
      <c r="CG65" s="121">
        <f>SUM(AC65,BE65)</f>
        <v>0</v>
      </c>
      <c r="CH65" s="121">
        <f>SUM(AD65,BF65)</f>
        <v>1543189</v>
      </c>
      <c r="CI65" s="121">
        <f>SUM(AE65,BG65)</f>
        <v>8269283</v>
      </c>
    </row>
    <row r="66" spans="1:87" s="136" customFormat="1" ht="13.5" customHeight="1" x14ac:dyDescent="0.15">
      <c r="A66" s="119" t="s">
        <v>10</v>
      </c>
      <c r="B66" s="120" t="s">
        <v>357</v>
      </c>
      <c r="C66" s="119" t="s">
        <v>358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/>
      <c r="L66" s="121">
        <f>+SUM(M66,R66,V66,W66,AC66)</f>
        <v>846579</v>
      </c>
      <c r="M66" s="121">
        <f>+SUM(N66:Q66)</f>
        <v>72054</v>
      </c>
      <c r="N66" s="121">
        <v>72054</v>
      </c>
      <c r="O66" s="121">
        <v>0</v>
      </c>
      <c r="P66" s="121">
        <v>0</v>
      </c>
      <c r="Q66" s="121">
        <v>0</v>
      </c>
      <c r="R66" s="121">
        <f>+SUM(S66:U66)</f>
        <v>287448</v>
      </c>
      <c r="S66" s="121">
        <v>0</v>
      </c>
      <c r="T66" s="121">
        <v>268112</v>
      </c>
      <c r="U66" s="121">
        <v>19336</v>
      </c>
      <c r="V66" s="121">
        <v>0</v>
      </c>
      <c r="W66" s="121">
        <f>+SUM(X66:AA66)</f>
        <v>487077</v>
      </c>
      <c r="X66" s="121">
        <v>13115</v>
      </c>
      <c r="Y66" s="121">
        <v>406118</v>
      </c>
      <c r="Z66" s="121">
        <v>48784</v>
      </c>
      <c r="AA66" s="121">
        <v>19060</v>
      </c>
      <c r="AB66" s="121"/>
      <c r="AC66" s="121">
        <v>0</v>
      </c>
      <c r="AD66" s="121">
        <v>186083</v>
      </c>
      <c r="AE66" s="121">
        <f>+SUM(D66,L66,AD66)</f>
        <v>1032662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/>
      <c r="AN66" s="121">
        <f>+SUM(AO66,AT66,AX66,AY66,BE66)</f>
        <v>157233</v>
      </c>
      <c r="AO66" s="121">
        <f>+SUM(AP66:AS66)</f>
        <v>23680</v>
      </c>
      <c r="AP66" s="121">
        <v>23680</v>
      </c>
      <c r="AQ66" s="121">
        <v>0</v>
      </c>
      <c r="AR66" s="121">
        <v>0</v>
      </c>
      <c r="AS66" s="121">
        <v>0</v>
      </c>
      <c r="AT66" s="121">
        <f>+SUM(AU66:AW66)</f>
        <v>82396</v>
      </c>
      <c r="AU66" s="121">
        <v>0</v>
      </c>
      <c r="AV66" s="121">
        <v>82396</v>
      </c>
      <c r="AW66" s="121">
        <v>0</v>
      </c>
      <c r="AX66" s="121">
        <v>0</v>
      </c>
      <c r="AY66" s="121">
        <f>+SUM(AZ66:BC66)</f>
        <v>51157</v>
      </c>
      <c r="AZ66" s="121">
        <v>0</v>
      </c>
      <c r="BA66" s="121">
        <v>50800</v>
      </c>
      <c r="BB66" s="121">
        <v>0</v>
      </c>
      <c r="BC66" s="121">
        <v>357</v>
      </c>
      <c r="BD66" s="121"/>
      <c r="BE66" s="121">
        <v>0</v>
      </c>
      <c r="BF66" s="121">
        <v>46484</v>
      </c>
      <c r="BG66" s="121">
        <f>+SUM(BF66,AN66,AF66)</f>
        <v>203717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1003812</v>
      </c>
      <c r="BQ66" s="121">
        <f>SUM(M66,AO66)</f>
        <v>95734</v>
      </c>
      <c r="BR66" s="121">
        <f>SUM(N66,AP66)</f>
        <v>95734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369844</v>
      </c>
      <c r="BW66" s="121">
        <f>SUM(S66,AU66)</f>
        <v>0</v>
      </c>
      <c r="BX66" s="121">
        <f>SUM(T66,AV66)</f>
        <v>350508</v>
      </c>
      <c r="BY66" s="121">
        <f>SUM(U66,AW66)</f>
        <v>19336</v>
      </c>
      <c r="BZ66" s="121">
        <f>SUM(V66,AX66)</f>
        <v>0</v>
      </c>
      <c r="CA66" s="121">
        <f>SUM(W66,AY66)</f>
        <v>538234</v>
      </c>
      <c r="CB66" s="121">
        <f>SUM(X66,AZ66)</f>
        <v>13115</v>
      </c>
      <c r="CC66" s="121">
        <f>SUM(Y66,BA66)</f>
        <v>456918</v>
      </c>
      <c r="CD66" s="121">
        <f>SUM(Z66,BB66)</f>
        <v>48784</v>
      </c>
      <c r="CE66" s="121">
        <f>SUM(AA66,BC66)</f>
        <v>19417</v>
      </c>
      <c r="CF66" s="121">
        <f>SUM(AB66,BD66)</f>
        <v>0</v>
      </c>
      <c r="CG66" s="121">
        <f>SUM(AC66,BE66)</f>
        <v>0</v>
      </c>
      <c r="CH66" s="121">
        <f>SUM(AD66,BF66)</f>
        <v>232567</v>
      </c>
      <c r="CI66" s="121">
        <f>SUM(AE66,BG66)</f>
        <v>1236379</v>
      </c>
    </row>
    <row r="67" spans="1:87" s="136" customFormat="1" ht="13.5" customHeight="1" x14ac:dyDescent="0.15">
      <c r="A67" s="119" t="s">
        <v>10</v>
      </c>
      <c r="B67" s="120" t="s">
        <v>385</v>
      </c>
      <c r="C67" s="119" t="s">
        <v>386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/>
      <c r="L67" s="121">
        <f>+SUM(M67,R67,V67,W67,AC67)</f>
        <v>537784</v>
      </c>
      <c r="M67" s="121">
        <f>+SUM(N67:Q67)</f>
        <v>23024</v>
      </c>
      <c r="N67" s="121">
        <v>23024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512494</v>
      </c>
      <c r="X67" s="121">
        <v>0</v>
      </c>
      <c r="Y67" s="121">
        <v>499221</v>
      </c>
      <c r="Z67" s="121">
        <v>13273</v>
      </c>
      <c r="AA67" s="121">
        <v>0</v>
      </c>
      <c r="AB67" s="121"/>
      <c r="AC67" s="121">
        <v>2266</v>
      </c>
      <c r="AD67" s="121">
        <v>4014</v>
      </c>
      <c r="AE67" s="121">
        <f>+SUM(D67,L67,AD67)</f>
        <v>541798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/>
      <c r="AN67" s="121">
        <f>+SUM(AO67,AT67,AX67,AY67,BE67)</f>
        <v>0</v>
      </c>
      <c r="AO67" s="121">
        <f>+SUM(AP67:AS67)</f>
        <v>0</v>
      </c>
      <c r="AP67" s="121">
        <v>0</v>
      </c>
      <c r="AQ67" s="121">
        <v>0</v>
      </c>
      <c r="AR67" s="121">
        <v>0</v>
      </c>
      <c r="AS67" s="121">
        <v>0</v>
      </c>
      <c r="AT67" s="121">
        <f>+SUM(AU67:AW67)</f>
        <v>0</v>
      </c>
      <c r="AU67" s="121">
        <v>0</v>
      </c>
      <c r="AV67" s="121">
        <v>0</v>
      </c>
      <c r="AW67" s="121">
        <v>0</v>
      </c>
      <c r="AX67" s="121">
        <v>0</v>
      </c>
      <c r="AY67" s="121">
        <f>+SUM(AZ67:BC67)</f>
        <v>0</v>
      </c>
      <c r="AZ67" s="121">
        <v>0</v>
      </c>
      <c r="BA67" s="121">
        <v>0</v>
      </c>
      <c r="BB67" s="121">
        <v>0</v>
      </c>
      <c r="BC67" s="121">
        <v>0</v>
      </c>
      <c r="BD67" s="121"/>
      <c r="BE67" s="121">
        <v>0</v>
      </c>
      <c r="BF67" s="121">
        <v>0</v>
      </c>
      <c r="BG67" s="121">
        <f>+SUM(BF67,AN67,AF67)</f>
        <v>0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537784</v>
      </c>
      <c r="BQ67" s="121">
        <f>SUM(M67,AO67)</f>
        <v>23024</v>
      </c>
      <c r="BR67" s="121">
        <f>SUM(N67,AP67)</f>
        <v>23024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0</v>
      </c>
      <c r="BW67" s="121">
        <f>SUM(S67,AU67)</f>
        <v>0</v>
      </c>
      <c r="BX67" s="121">
        <f>SUM(T67,AV67)</f>
        <v>0</v>
      </c>
      <c r="BY67" s="121">
        <f>SUM(U67,AW67)</f>
        <v>0</v>
      </c>
      <c r="BZ67" s="121">
        <f>SUM(V67,AX67)</f>
        <v>0</v>
      </c>
      <c r="CA67" s="121">
        <f>SUM(W67,AY67)</f>
        <v>512494</v>
      </c>
      <c r="CB67" s="121">
        <f>SUM(X67,AZ67)</f>
        <v>0</v>
      </c>
      <c r="CC67" s="121">
        <f>SUM(Y67,BA67)</f>
        <v>499221</v>
      </c>
      <c r="CD67" s="121">
        <f>SUM(Z67,BB67)</f>
        <v>13273</v>
      </c>
      <c r="CE67" s="121">
        <f>SUM(AA67,BC67)</f>
        <v>0</v>
      </c>
      <c r="CF67" s="121">
        <f>SUM(AB67,BD67)</f>
        <v>0</v>
      </c>
      <c r="CG67" s="121">
        <f>SUM(AC67,BE67)</f>
        <v>2266</v>
      </c>
      <c r="CH67" s="121">
        <f>SUM(AD67,BF67)</f>
        <v>4014</v>
      </c>
      <c r="CI67" s="121">
        <f>SUM(AE67,BG67)</f>
        <v>541798</v>
      </c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7">
    <sortCondition ref="A8:A67"/>
    <sortCondition ref="B8:B67"/>
    <sortCondition ref="C8:C6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66" man="1"/>
    <brk id="67" min="1" max="6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279</v>
      </c>
      <c r="D7" s="140">
        <f>SUM(L7,T7,AB7,AJ7,AR7,AZ7)</f>
        <v>2822221</v>
      </c>
      <c r="E7" s="140">
        <f>SUM(M7,U7,AC7,AK7,AS7,BA7)</f>
        <v>10295955</v>
      </c>
      <c r="F7" s="140">
        <f>SUM(D7:E7)</f>
        <v>13118176</v>
      </c>
      <c r="G7" s="140">
        <f>SUM(O7,W7,AE7,AM7,AU7,BC7)</f>
        <v>8993</v>
      </c>
      <c r="H7" s="140">
        <f>SUM(P7,X7,AF7,AN7,AV7,BD7)</f>
        <v>2335500</v>
      </c>
      <c r="I7" s="140">
        <f>SUM(G7:H7)</f>
        <v>2344493</v>
      </c>
      <c r="J7" s="141">
        <f>COUNTIF(J$8:J$207,"&lt;&gt;")</f>
        <v>33</v>
      </c>
      <c r="K7" s="141">
        <f>COUNTIF(K$8:K$207,"&lt;&gt;")</f>
        <v>33</v>
      </c>
      <c r="L7" s="140">
        <f>SUM(L$8:L$207)</f>
        <v>2346772</v>
      </c>
      <c r="M7" s="140">
        <f>SUM(M$8:M$207)</f>
        <v>9767904</v>
      </c>
      <c r="N7" s="140">
        <f>IF(AND(L7&lt;&gt;"",M7&lt;&gt;""),SUM(L7:M7),"")</f>
        <v>12114676</v>
      </c>
      <c r="O7" s="140">
        <f>SUM(O$8:O$207)</f>
        <v>8993</v>
      </c>
      <c r="P7" s="140">
        <f>SUM(P$8:P$207)</f>
        <v>1097424</v>
      </c>
      <c r="Q7" s="140">
        <f>IF(AND(O7&lt;&gt;"",P7&lt;&gt;""),SUM(O7:P7),"")</f>
        <v>1106417</v>
      </c>
      <c r="R7" s="141">
        <f>COUNTIF(R$8:R$207,"&lt;&gt;")</f>
        <v>17</v>
      </c>
      <c r="S7" s="141">
        <f>COUNTIF(S$8:S$207,"&lt;&gt;")</f>
        <v>17</v>
      </c>
      <c r="T7" s="140">
        <f>SUM(T$8:T$207)</f>
        <v>441600</v>
      </c>
      <c r="U7" s="140">
        <f>SUM(U$8:U$207)</f>
        <v>330046</v>
      </c>
      <c r="V7" s="140">
        <f>IF(AND(T7&lt;&gt;"",U7&lt;&gt;""),SUM(T7:U7),"")</f>
        <v>771646</v>
      </c>
      <c r="W7" s="140">
        <f>SUM(W$8:W$207)</f>
        <v>0</v>
      </c>
      <c r="X7" s="140">
        <f>SUM(X$8:X$207)</f>
        <v>1087859</v>
      </c>
      <c r="Y7" s="140">
        <f>IF(AND(W7&lt;&gt;"",X7&lt;&gt;""),SUM(W7:X7),"")</f>
        <v>1087859</v>
      </c>
      <c r="Z7" s="141">
        <f>COUNTIF(Z$8:Z$207,"&lt;&gt;")</f>
        <v>3</v>
      </c>
      <c r="AA7" s="141">
        <f>COUNTIF(AA$8:AA$207,"&lt;&gt;")</f>
        <v>3</v>
      </c>
      <c r="AB7" s="140">
        <f>SUM(AB$8:AB$207)</f>
        <v>33849</v>
      </c>
      <c r="AC7" s="140">
        <f>SUM(AC$8:AC$207)</f>
        <v>198005</v>
      </c>
      <c r="AD7" s="140">
        <f>IF(AND(AB7&lt;&gt;"",AC7&lt;&gt;""),SUM(AB7:AC7),"")</f>
        <v>231854</v>
      </c>
      <c r="AE7" s="140">
        <f>SUM(AE$8:AE$207)</f>
        <v>0</v>
      </c>
      <c r="AF7" s="140">
        <f>SUM(AF$8:AF$207)</f>
        <v>150217</v>
      </c>
      <c r="AG7" s="140">
        <f>IF(AND(AE7&lt;&gt;"",AF7&lt;&gt;""),SUM(AE7:AF7),"")</f>
        <v>150217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86106</v>
      </c>
      <c r="I8" s="121">
        <f>SUM(G8:H8)</f>
        <v>86106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44121</v>
      </c>
      <c r="Q8" s="121">
        <f>IF(AND(O8&lt;&gt;"",P8&lt;&gt;""),SUM(O8:P8),"")</f>
        <v>44121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41985</v>
      </c>
      <c r="Y8" s="121">
        <f>IF(AND(W8&lt;&gt;"",X8&lt;&gt;""),SUM(W8:X8),"")</f>
        <v>41985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10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10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10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406480</v>
      </c>
      <c r="F11" s="121">
        <f>SUM(D11:E11)</f>
        <v>406480</v>
      </c>
      <c r="G11" s="121">
        <f>SUM(O11,W11,AE11,AM11,AU11,BC11)</f>
        <v>0</v>
      </c>
      <c r="H11" s="121">
        <f>SUM(P11,X11,AF11,AN11,AV11,BD11)</f>
        <v>129850</v>
      </c>
      <c r="I11" s="121">
        <f>SUM(G11:H11)</f>
        <v>129850</v>
      </c>
      <c r="J11" s="120" t="s">
        <v>337</v>
      </c>
      <c r="K11" s="119" t="s">
        <v>338</v>
      </c>
      <c r="L11" s="121">
        <v>0</v>
      </c>
      <c r="M11" s="121">
        <v>406480</v>
      </c>
      <c r="N11" s="121">
        <f>IF(AND(L11&lt;&gt;"",M11&lt;&gt;""),SUM(L11:M11),"")</f>
        <v>406480</v>
      </c>
      <c r="O11" s="121">
        <v>0</v>
      </c>
      <c r="P11" s="121">
        <v>129850</v>
      </c>
      <c r="Q11" s="121">
        <f>IF(AND(O11&lt;&gt;"",P11&lt;&gt;""),SUM(O11:P11),"")</f>
        <v>129850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10</v>
      </c>
      <c r="B12" s="120" t="s">
        <v>339</v>
      </c>
      <c r="C12" s="119" t="s">
        <v>340</v>
      </c>
      <c r="D12" s="121">
        <f>SUM(L12,T12,AB12,AJ12,AR12,AZ12)</f>
        <v>140878</v>
      </c>
      <c r="E12" s="121">
        <f>SUM(M12,U12,AC12,AK12,AS12,BA12)</f>
        <v>47395</v>
      </c>
      <c r="F12" s="121">
        <f>SUM(D12:E12)</f>
        <v>188273</v>
      </c>
      <c r="G12" s="121">
        <f>SUM(O12,W12,AE12,AM12,AU12,BC12)</f>
        <v>0</v>
      </c>
      <c r="H12" s="121">
        <f>SUM(P12,X12,AF12,AN12,AV12,BD12)</f>
        <v>216965</v>
      </c>
      <c r="I12" s="121">
        <f>SUM(G12:H12)</f>
        <v>216965</v>
      </c>
      <c r="J12" s="120" t="s">
        <v>341</v>
      </c>
      <c r="K12" s="119" t="s">
        <v>342</v>
      </c>
      <c r="L12" s="121">
        <v>140878</v>
      </c>
      <c r="M12" s="121">
        <v>47395</v>
      </c>
      <c r="N12" s="121">
        <f>IF(AND(L12&lt;&gt;"",M12&lt;&gt;""),SUM(L12:M12),"")</f>
        <v>188273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343</v>
      </c>
      <c r="S12" s="119" t="s">
        <v>344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216965</v>
      </c>
      <c r="Y12" s="121">
        <f>IF(AND(W12&lt;&gt;"",X12&lt;&gt;""),SUM(W12:X12),"")</f>
        <v>216965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10</v>
      </c>
      <c r="B13" s="120" t="s">
        <v>345</v>
      </c>
      <c r="C13" s="119" t="s">
        <v>346</v>
      </c>
      <c r="D13" s="121">
        <f>SUM(L13,T13,AB13,AJ13,AR13,AZ13)</f>
        <v>23319</v>
      </c>
      <c r="E13" s="121">
        <f>SUM(M13,U13,AC13,AK13,AS13,BA13)</f>
        <v>296458</v>
      </c>
      <c r="F13" s="121">
        <f>SUM(D13:E13)</f>
        <v>319777</v>
      </c>
      <c r="G13" s="121">
        <f>SUM(O13,W13,AE13,AM13,AU13,BC13)</f>
        <v>0</v>
      </c>
      <c r="H13" s="121">
        <f>SUM(P13,X13,AF13,AN13,AV13,BD13)</f>
        <v>43769</v>
      </c>
      <c r="I13" s="121">
        <f>SUM(G13:H13)</f>
        <v>43769</v>
      </c>
      <c r="J13" s="120" t="s">
        <v>347</v>
      </c>
      <c r="K13" s="119" t="s">
        <v>348</v>
      </c>
      <c r="L13" s="121">
        <v>23319</v>
      </c>
      <c r="M13" s="121">
        <v>296458</v>
      </c>
      <c r="N13" s="121">
        <f>IF(AND(L13&lt;&gt;"",M13&lt;&gt;""),SUM(L13:M13),"")</f>
        <v>319777</v>
      </c>
      <c r="O13" s="121">
        <v>0</v>
      </c>
      <c r="P13" s="121">
        <v>43769</v>
      </c>
      <c r="Q13" s="121">
        <f>IF(AND(O13&lt;&gt;"",P13&lt;&gt;""),SUM(O13:P13),"")</f>
        <v>43769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10</v>
      </c>
      <c r="B14" s="120" t="s">
        <v>349</v>
      </c>
      <c r="C14" s="119" t="s">
        <v>350</v>
      </c>
      <c r="D14" s="121">
        <f>SUM(L14,T14,AB14,AJ14,AR14,AZ14)</f>
        <v>0</v>
      </c>
      <c r="E14" s="121">
        <f>SUM(M14,U14,AC14,AK14,AS14,BA14)</f>
        <v>692821</v>
      </c>
      <c r="F14" s="121">
        <f>SUM(D14:E14)</f>
        <v>692821</v>
      </c>
      <c r="G14" s="121">
        <f>SUM(O14,W14,AE14,AM14,AU14,BC14)</f>
        <v>0</v>
      </c>
      <c r="H14" s="121">
        <f>SUM(P14,X14,AF14,AN14,AV14,BD14)</f>
        <v>61313</v>
      </c>
      <c r="I14" s="121">
        <f>SUM(G14:H14)</f>
        <v>61313</v>
      </c>
      <c r="J14" s="120" t="s">
        <v>351</v>
      </c>
      <c r="K14" s="119" t="s">
        <v>352</v>
      </c>
      <c r="L14" s="121">
        <v>0</v>
      </c>
      <c r="M14" s="121">
        <v>692821</v>
      </c>
      <c r="N14" s="121">
        <f>IF(AND(L14&lt;&gt;"",M14&lt;&gt;""),SUM(L14:M14),"")</f>
        <v>692821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353</v>
      </c>
      <c r="S14" s="119" t="s">
        <v>354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61313</v>
      </c>
      <c r="Y14" s="121">
        <f>IF(AND(W14&lt;&gt;"",X14&lt;&gt;""),SUM(W14:X14),"")</f>
        <v>61313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10</v>
      </c>
      <c r="B15" s="120" t="s">
        <v>355</v>
      </c>
      <c r="C15" s="119" t="s">
        <v>356</v>
      </c>
      <c r="D15" s="121">
        <f>SUM(L15,T15,AB15,AJ15,AR15,AZ15)</f>
        <v>0</v>
      </c>
      <c r="E15" s="121">
        <f>SUM(M15,U15,AC15,AK15,AS15,BA15)</f>
        <v>337717</v>
      </c>
      <c r="F15" s="121">
        <f>SUM(D15:E15)</f>
        <v>337717</v>
      </c>
      <c r="G15" s="121">
        <f>SUM(O15,W15,AE15,AM15,AU15,BC15)</f>
        <v>0</v>
      </c>
      <c r="H15" s="121">
        <f>SUM(P15,X15,AF15,AN15,AV15,BD15)</f>
        <v>74911</v>
      </c>
      <c r="I15" s="121">
        <f>SUM(G15:H15)</f>
        <v>74911</v>
      </c>
      <c r="J15" s="120" t="s">
        <v>357</v>
      </c>
      <c r="K15" s="119" t="s">
        <v>358</v>
      </c>
      <c r="L15" s="121">
        <v>0</v>
      </c>
      <c r="M15" s="121">
        <v>337717</v>
      </c>
      <c r="N15" s="121">
        <f>IF(AND(L15&lt;&gt;"",M15&lt;&gt;""),SUM(L15:M15),"")</f>
        <v>337717</v>
      </c>
      <c r="O15" s="121">
        <v>0</v>
      </c>
      <c r="P15" s="121">
        <v>74911</v>
      </c>
      <c r="Q15" s="121">
        <f>IF(AND(O15&lt;&gt;"",P15&lt;&gt;""),SUM(O15:P15),"")</f>
        <v>74911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10</v>
      </c>
      <c r="B16" s="120" t="s">
        <v>359</v>
      </c>
      <c r="C16" s="119" t="s">
        <v>360</v>
      </c>
      <c r="D16" s="121">
        <f>SUM(L16,T16,AB16,AJ16,AR16,AZ16)</f>
        <v>0</v>
      </c>
      <c r="E16" s="121">
        <f>SUM(M16,U16,AC16,AK16,AS16,BA16)</f>
        <v>446799</v>
      </c>
      <c r="F16" s="121">
        <f>SUM(D16:E16)</f>
        <v>446799</v>
      </c>
      <c r="G16" s="121">
        <f>SUM(O16,W16,AE16,AM16,AU16,BC16)</f>
        <v>0</v>
      </c>
      <c r="H16" s="121">
        <f>SUM(P16,X16,AF16,AN16,AV16,BD16)</f>
        <v>142737</v>
      </c>
      <c r="I16" s="121">
        <f>SUM(G16:H16)</f>
        <v>142737</v>
      </c>
      <c r="J16" s="120" t="s">
        <v>361</v>
      </c>
      <c r="K16" s="119" t="s">
        <v>362</v>
      </c>
      <c r="L16" s="121">
        <v>0</v>
      </c>
      <c r="M16" s="121">
        <v>285767</v>
      </c>
      <c r="N16" s="121">
        <f>IF(AND(L16&lt;&gt;"",M16&lt;&gt;""),SUM(L16:M16),"")</f>
        <v>285767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363</v>
      </c>
      <c r="S16" s="119" t="s">
        <v>364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101884</v>
      </c>
      <c r="Y16" s="121">
        <f>IF(AND(W16&lt;&gt;"",X16&lt;&gt;""),SUM(W16:X16),"")</f>
        <v>101884</v>
      </c>
      <c r="Z16" s="120" t="s">
        <v>357</v>
      </c>
      <c r="AA16" s="119" t="s">
        <v>358</v>
      </c>
      <c r="AB16" s="121">
        <v>0</v>
      </c>
      <c r="AC16" s="121">
        <v>161032</v>
      </c>
      <c r="AD16" s="121">
        <f>IF(AND(AB16&lt;&gt;"",AC16&lt;&gt;""),SUM(AB16:AC16),"")</f>
        <v>161032</v>
      </c>
      <c r="AE16" s="121">
        <v>0</v>
      </c>
      <c r="AF16" s="121">
        <v>40853</v>
      </c>
      <c r="AG16" s="121">
        <f>IF(AND(AE16&lt;&gt;"",AF16&lt;&gt;""),SUM(AE16:AF16),"")</f>
        <v>40853</v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10</v>
      </c>
      <c r="B17" s="120" t="s">
        <v>365</v>
      </c>
      <c r="C17" s="119" t="s">
        <v>366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10</v>
      </c>
      <c r="B18" s="120" t="s">
        <v>367</v>
      </c>
      <c r="C18" s="119" t="s">
        <v>368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10</v>
      </c>
      <c r="B19" s="120" t="s">
        <v>369</v>
      </c>
      <c r="C19" s="119" t="s">
        <v>370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10</v>
      </c>
      <c r="B20" s="120" t="s">
        <v>371</v>
      </c>
      <c r="C20" s="119" t="s">
        <v>372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160564</v>
      </c>
      <c r="I20" s="121">
        <f>SUM(G20:H20)</f>
        <v>160564</v>
      </c>
      <c r="J20" s="120" t="s">
        <v>373</v>
      </c>
      <c r="K20" s="119" t="s">
        <v>374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83885</v>
      </c>
      <c r="Q20" s="121">
        <f>IF(AND(O20&lt;&gt;"",P20&lt;&gt;""),SUM(O20:P20),"")</f>
        <v>83885</v>
      </c>
      <c r="R20" s="120" t="s">
        <v>329</v>
      </c>
      <c r="S20" s="119" t="s">
        <v>375</v>
      </c>
      <c r="T20" s="121">
        <v>0</v>
      </c>
      <c r="U20" s="121">
        <v>0</v>
      </c>
      <c r="V20" s="121">
        <f>IF(AND(T20&lt;&gt;"",U20&lt;&gt;""),SUM(T20:U20),"")</f>
        <v>0</v>
      </c>
      <c r="W20" s="121">
        <v>0</v>
      </c>
      <c r="X20" s="121">
        <v>76679</v>
      </c>
      <c r="Y20" s="121">
        <f>IF(AND(W20&lt;&gt;"",X20&lt;&gt;""),SUM(W20:X20),"")</f>
        <v>76679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10</v>
      </c>
      <c r="B21" s="120" t="s">
        <v>376</v>
      </c>
      <c r="C21" s="119" t="s">
        <v>377</v>
      </c>
      <c r="D21" s="121">
        <f>SUM(L21,T21,AB21,AJ21,AR21,AZ21)</f>
        <v>0</v>
      </c>
      <c r="E21" s="121">
        <f>SUM(M21,U21,AC21,AK21,AS21,BA21)</f>
        <v>735836</v>
      </c>
      <c r="F21" s="121">
        <f>SUM(D21:E21)</f>
        <v>735836</v>
      </c>
      <c r="G21" s="121">
        <f>SUM(O21,W21,AE21,AM21,AU21,BC21)</f>
        <v>0</v>
      </c>
      <c r="H21" s="121">
        <f>SUM(P21,X21,AF21,AN21,AV21,BD21)</f>
        <v>96667</v>
      </c>
      <c r="I21" s="121">
        <f>SUM(G21:H21)</f>
        <v>96667</v>
      </c>
      <c r="J21" s="120" t="s">
        <v>361</v>
      </c>
      <c r="K21" s="119" t="s">
        <v>378</v>
      </c>
      <c r="L21" s="121">
        <v>0</v>
      </c>
      <c r="M21" s="121">
        <v>735836</v>
      </c>
      <c r="N21" s="121">
        <f>IF(AND(L21&lt;&gt;"",M21&lt;&gt;""),SUM(L21:M21),"")</f>
        <v>735836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353</v>
      </c>
      <c r="S21" s="119" t="s">
        <v>354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96667</v>
      </c>
      <c r="Y21" s="121">
        <f>IF(AND(W21&lt;&gt;"",X21&lt;&gt;""),SUM(W21:X21),"")</f>
        <v>96667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10</v>
      </c>
      <c r="B22" s="120" t="s">
        <v>379</v>
      </c>
      <c r="C22" s="119" t="s">
        <v>380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36660</v>
      </c>
      <c r="I22" s="121">
        <f>SUM(G22:H22)</f>
        <v>36660</v>
      </c>
      <c r="J22" s="120" t="s">
        <v>353</v>
      </c>
      <c r="K22" s="119" t="s">
        <v>354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36660</v>
      </c>
      <c r="Q22" s="121">
        <f>IF(AND(O22&lt;&gt;"",P22&lt;&gt;""),SUM(O22:P22),"")</f>
        <v>36660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10</v>
      </c>
      <c r="B23" s="120" t="s">
        <v>381</v>
      </c>
      <c r="C23" s="119" t="s">
        <v>382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10</v>
      </c>
      <c r="B24" s="120" t="s">
        <v>383</v>
      </c>
      <c r="C24" s="119" t="s">
        <v>384</v>
      </c>
      <c r="D24" s="121">
        <f>SUM(L24,T24,AB24,AJ24,AR24,AZ24)</f>
        <v>0</v>
      </c>
      <c r="E24" s="121">
        <f>SUM(M24,U24,AC24,AK24,AS24,BA24)</f>
        <v>243356</v>
      </c>
      <c r="F24" s="121">
        <f>SUM(D24:E24)</f>
        <v>243356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385</v>
      </c>
      <c r="K24" s="119" t="s">
        <v>386</v>
      </c>
      <c r="L24" s="121">
        <v>0</v>
      </c>
      <c r="M24" s="121">
        <v>243356</v>
      </c>
      <c r="N24" s="121">
        <f>IF(AND(L24&lt;&gt;"",M24&lt;&gt;""),SUM(L24:M24),"")</f>
        <v>243356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10</v>
      </c>
      <c r="B25" s="120" t="s">
        <v>387</v>
      </c>
      <c r="C25" s="119" t="s">
        <v>388</v>
      </c>
      <c r="D25" s="121">
        <f>SUM(L25,T25,AB25,AJ25,AR25,AZ25)</f>
        <v>929210</v>
      </c>
      <c r="E25" s="121">
        <f>SUM(M25,U25,AC25,AK25,AS25,BA25)</f>
        <v>558384</v>
      </c>
      <c r="F25" s="121">
        <f>SUM(D25:E25)</f>
        <v>1487594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389</v>
      </c>
      <c r="K25" s="119" t="s">
        <v>390</v>
      </c>
      <c r="L25" s="121">
        <v>929210</v>
      </c>
      <c r="M25" s="121">
        <v>558384</v>
      </c>
      <c r="N25" s="121">
        <f>IF(AND(L25&lt;&gt;"",M25&lt;&gt;""),SUM(L25:M25),"")</f>
        <v>1487594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10</v>
      </c>
      <c r="B26" s="120" t="s">
        <v>391</v>
      </c>
      <c r="C26" s="119" t="s">
        <v>392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10</v>
      </c>
      <c r="B27" s="120" t="s">
        <v>393</v>
      </c>
      <c r="C27" s="119" t="s">
        <v>394</v>
      </c>
      <c r="D27" s="121">
        <f>SUM(L27,T27,AB27,AJ27,AR27,AZ27)</f>
        <v>0</v>
      </c>
      <c r="E27" s="121">
        <f>SUM(M27,U27,AC27,AK27,AS27,BA27)</f>
        <v>472333</v>
      </c>
      <c r="F27" s="121">
        <f>SUM(D27:E27)</f>
        <v>472333</v>
      </c>
      <c r="G27" s="121">
        <f>SUM(O27,W27,AE27,AM27,AU27,BC27)</f>
        <v>0</v>
      </c>
      <c r="H27" s="121">
        <f>SUM(P27,X27,AF27,AN27,AV27,BD27)</f>
        <v>13095</v>
      </c>
      <c r="I27" s="121">
        <f>SUM(G27:H27)</f>
        <v>13095</v>
      </c>
      <c r="J27" s="120" t="s">
        <v>361</v>
      </c>
      <c r="K27" s="119" t="s">
        <v>395</v>
      </c>
      <c r="L27" s="121">
        <v>0</v>
      </c>
      <c r="M27" s="121">
        <v>472333</v>
      </c>
      <c r="N27" s="121">
        <f>IF(AND(L27&lt;&gt;"",M27&lt;&gt;""),SUM(L27:M27),"")</f>
        <v>472333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363</v>
      </c>
      <c r="S27" s="119" t="s">
        <v>364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13095</v>
      </c>
      <c r="Y27" s="121">
        <f>IF(AND(W27&lt;&gt;"",X27&lt;&gt;""),SUM(W27:X27),"")</f>
        <v>13095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10</v>
      </c>
      <c r="B28" s="120" t="s">
        <v>396</v>
      </c>
      <c r="C28" s="119" t="s">
        <v>397</v>
      </c>
      <c r="D28" s="121">
        <f>SUM(L28,T28,AB28,AJ28,AR28,AZ28)</f>
        <v>0</v>
      </c>
      <c r="E28" s="121">
        <f>SUM(M28,U28,AC28,AK28,AS28,BA28)</f>
        <v>350148</v>
      </c>
      <c r="F28" s="121">
        <f>SUM(D28:E28)</f>
        <v>350148</v>
      </c>
      <c r="G28" s="121">
        <f>SUM(O28,W28,AE28,AM28,AU28,BC28)</f>
        <v>4172</v>
      </c>
      <c r="H28" s="121">
        <f>SUM(P28,X28,AF28,AN28,AV28,BD28)</f>
        <v>103521</v>
      </c>
      <c r="I28" s="121">
        <f>SUM(G28:H28)</f>
        <v>107693</v>
      </c>
      <c r="J28" s="120" t="s">
        <v>398</v>
      </c>
      <c r="K28" s="119" t="s">
        <v>399</v>
      </c>
      <c r="L28" s="121">
        <v>0</v>
      </c>
      <c r="M28" s="121">
        <v>350148</v>
      </c>
      <c r="N28" s="121">
        <f>IF(AND(L28&lt;&gt;"",M28&lt;&gt;""),SUM(L28:M28),"")</f>
        <v>350148</v>
      </c>
      <c r="O28" s="121">
        <v>4172</v>
      </c>
      <c r="P28" s="121">
        <v>103521</v>
      </c>
      <c r="Q28" s="121">
        <f>IF(AND(O28&lt;&gt;"",P28&lt;&gt;""),SUM(O28:P28),"")</f>
        <v>107693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10</v>
      </c>
      <c r="B29" s="120" t="s">
        <v>400</v>
      </c>
      <c r="C29" s="119" t="s">
        <v>401</v>
      </c>
      <c r="D29" s="121">
        <f>SUM(L29,T29,AB29,AJ29,AR29,AZ29)</f>
        <v>0</v>
      </c>
      <c r="E29" s="121">
        <f>SUM(M29,U29,AC29,AK29,AS29,BA29)</f>
        <v>391433</v>
      </c>
      <c r="F29" s="121">
        <f>SUM(D29:E29)</f>
        <v>391433</v>
      </c>
      <c r="G29" s="121">
        <f>SUM(O29,W29,AE29,AM29,AU29,BC29)</f>
        <v>4821</v>
      </c>
      <c r="H29" s="121">
        <f>SUM(P29,X29,AF29,AN29,AV29,BD29)</f>
        <v>92415</v>
      </c>
      <c r="I29" s="121">
        <f>SUM(G29:H29)</f>
        <v>97236</v>
      </c>
      <c r="J29" s="120" t="s">
        <v>398</v>
      </c>
      <c r="K29" s="119" t="s">
        <v>399</v>
      </c>
      <c r="L29" s="121">
        <v>0</v>
      </c>
      <c r="M29" s="121">
        <v>391433</v>
      </c>
      <c r="N29" s="121">
        <f>IF(AND(L29&lt;&gt;"",M29&lt;&gt;""),SUM(L29:M29),"")</f>
        <v>391433</v>
      </c>
      <c r="O29" s="121">
        <v>4821</v>
      </c>
      <c r="P29" s="121">
        <v>92415</v>
      </c>
      <c r="Q29" s="121">
        <f>IF(AND(O29&lt;&gt;"",P29&lt;&gt;""),SUM(O29:P29),"")</f>
        <v>97236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10</v>
      </c>
      <c r="B30" s="120" t="s">
        <v>402</v>
      </c>
      <c r="C30" s="119" t="s">
        <v>403</v>
      </c>
      <c r="D30" s="121">
        <f>SUM(L30,T30,AB30,AJ30,AR30,AZ30)</f>
        <v>44944</v>
      </c>
      <c r="E30" s="121">
        <f>SUM(M30,U30,AC30,AK30,AS30,BA30)</f>
        <v>604178</v>
      </c>
      <c r="F30" s="121">
        <f>SUM(D30:E30)</f>
        <v>649122</v>
      </c>
      <c r="G30" s="121">
        <f>SUM(O30,W30,AE30,AM30,AU30,BC30)</f>
        <v>0</v>
      </c>
      <c r="H30" s="121">
        <f>SUM(P30,X30,AF30,AN30,AV30,BD30)</f>
        <v>127898</v>
      </c>
      <c r="I30" s="121">
        <f>SUM(G30:H30)</f>
        <v>127898</v>
      </c>
      <c r="J30" s="120" t="s">
        <v>347</v>
      </c>
      <c r="K30" s="119" t="s">
        <v>404</v>
      </c>
      <c r="L30" s="121">
        <v>44944</v>
      </c>
      <c r="M30" s="121">
        <v>604178</v>
      </c>
      <c r="N30" s="121">
        <f>IF(AND(L30&lt;&gt;"",M30&lt;&gt;""),SUM(L30:M30),"")</f>
        <v>649122</v>
      </c>
      <c r="O30" s="121">
        <v>0</v>
      </c>
      <c r="P30" s="121">
        <v>127898</v>
      </c>
      <c r="Q30" s="121">
        <f>IF(AND(O30&lt;&gt;"",P30&lt;&gt;""),SUM(O30:P30),"")</f>
        <v>127898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10</v>
      </c>
      <c r="B31" s="120" t="s">
        <v>405</v>
      </c>
      <c r="C31" s="119" t="s">
        <v>406</v>
      </c>
      <c r="D31" s="121">
        <f>SUM(L31,T31,AB31,AJ31,AR31,AZ31)</f>
        <v>0</v>
      </c>
      <c r="E31" s="121">
        <f>SUM(M31,U31,AC31,AK31,AS31,BA31)</f>
        <v>265132</v>
      </c>
      <c r="F31" s="121">
        <f>SUM(D31:E31)</f>
        <v>265132</v>
      </c>
      <c r="G31" s="121">
        <f>SUM(O31,W31,AE31,AM31,AU31,BC31)</f>
        <v>0</v>
      </c>
      <c r="H31" s="121">
        <f>SUM(P31,X31,AF31,AN31,AV31,BD31)</f>
        <v>117813</v>
      </c>
      <c r="I31" s="121">
        <f>SUM(G31:H31)</f>
        <v>117813</v>
      </c>
      <c r="J31" s="120" t="s">
        <v>337</v>
      </c>
      <c r="K31" s="119" t="s">
        <v>338</v>
      </c>
      <c r="L31" s="121">
        <v>0</v>
      </c>
      <c r="M31" s="121">
        <v>265132</v>
      </c>
      <c r="N31" s="121">
        <f>IF(AND(L31&lt;&gt;"",M31&lt;&gt;""),SUM(L31:M31),"")</f>
        <v>265132</v>
      </c>
      <c r="O31" s="121">
        <v>0</v>
      </c>
      <c r="P31" s="121">
        <v>27598</v>
      </c>
      <c r="Q31" s="121">
        <f>IF(AND(O31&lt;&gt;"",P31&lt;&gt;""),SUM(O31:P31),"")</f>
        <v>27598</v>
      </c>
      <c r="R31" s="120" t="s">
        <v>363</v>
      </c>
      <c r="S31" s="119" t="s">
        <v>364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90215</v>
      </c>
      <c r="Y31" s="121">
        <f>IF(AND(W31&lt;&gt;"",X31&lt;&gt;""),SUM(W31:X31),"")</f>
        <v>90215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10</v>
      </c>
      <c r="B32" s="120" t="s">
        <v>407</v>
      </c>
      <c r="C32" s="119" t="s">
        <v>408</v>
      </c>
      <c r="D32" s="121">
        <f>SUM(L32,T32,AB32,AJ32,AR32,AZ32)</f>
        <v>985651</v>
      </c>
      <c r="E32" s="121">
        <f>SUM(M32,U32,AC32,AK32,AS32,BA32)</f>
        <v>604108</v>
      </c>
      <c r="F32" s="121">
        <f>SUM(D32:E32)</f>
        <v>1589759</v>
      </c>
      <c r="G32" s="121">
        <f>SUM(O32,W32,AE32,AM32,AU32,BC32)</f>
        <v>0</v>
      </c>
      <c r="H32" s="121">
        <f>SUM(P32,X32,AF32,AN32,AV32,BD32)</f>
        <v>57177</v>
      </c>
      <c r="I32" s="121">
        <f>SUM(G32:H32)</f>
        <v>57177</v>
      </c>
      <c r="J32" s="120" t="s">
        <v>409</v>
      </c>
      <c r="K32" s="119" t="s">
        <v>410</v>
      </c>
      <c r="L32" s="121">
        <v>985651</v>
      </c>
      <c r="M32" s="121">
        <v>604108</v>
      </c>
      <c r="N32" s="121">
        <f>IF(AND(L32&lt;&gt;"",M32&lt;&gt;""),SUM(L32:M32),"")</f>
        <v>1589759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353</v>
      </c>
      <c r="S32" s="119" t="s">
        <v>354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57177</v>
      </c>
      <c r="Y32" s="121">
        <f>IF(AND(W32&lt;&gt;"",X32&lt;&gt;""),SUM(W32:X32),"")</f>
        <v>57177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10</v>
      </c>
      <c r="B33" s="120" t="s">
        <v>411</v>
      </c>
      <c r="C33" s="119" t="s">
        <v>412</v>
      </c>
      <c r="D33" s="121">
        <f>SUM(L33,T33,AB33,AJ33,AR33,AZ33)</f>
        <v>32517</v>
      </c>
      <c r="E33" s="121">
        <f>SUM(M33,U33,AC33,AK33,AS33,BA33)</f>
        <v>89791</v>
      </c>
      <c r="F33" s="121">
        <f>SUM(D33:E33)</f>
        <v>122308</v>
      </c>
      <c r="G33" s="121">
        <f>SUM(O33,W33,AE33,AM33,AU33,BC33)</f>
        <v>0</v>
      </c>
      <c r="H33" s="121">
        <f>SUM(P33,X33,AF33,AN33,AV33,BD33)</f>
        <v>80504</v>
      </c>
      <c r="I33" s="121">
        <f>SUM(G33:H33)</f>
        <v>80504</v>
      </c>
      <c r="J33" s="120" t="s">
        <v>343</v>
      </c>
      <c r="K33" s="119" t="s">
        <v>344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80504</v>
      </c>
      <c r="Q33" s="121">
        <f>IF(AND(O33&lt;&gt;"",P33&lt;&gt;""),SUM(O33:P33),"")</f>
        <v>80504</v>
      </c>
      <c r="R33" s="120" t="s">
        <v>341</v>
      </c>
      <c r="S33" s="119" t="s">
        <v>342</v>
      </c>
      <c r="T33" s="121">
        <v>32517</v>
      </c>
      <c r="U33" s="121">
        <v>89791</v>
      </c>
      <c r="V33" s="121">
        <f>IF(AND(T33&lt;&gt;"",U33&lt;&gt;""),SUM(T33:U33),"")</f>
        <v>122308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10</v>
      </c>
      <c r="B34" s="120" t="s">
        <v>413</v>
      </c>
      <c r="C34" s="119" t="s">
        <v>414</v>
      </c>
      <c r="D34" s="121">
        <f>SUM(L34,T34,AB34,AJ34,AR34,AZ34)</f>
        <v>0</v>
      </c>
      <c r="E34" s="121">
        <f>SUM(M34,U34,AC34,AK34,AS34,BA34)</f>
        <v>242091</v>
      </c>
      <c r="F34" s="121">
        <f>SUM(D34:E34)</f>
        <v>242091</v>
      </c>
      <c r="G34" s="121">
        <f>SUM(O34,W34,AE34,AM34,AU34,BC34)</f>
        <v>0</v>
      </c>
      <c r="H34" s="121">
        <f>SUM(P34,X34,AF34,AN34,AV34,BD34)</f>
        <v>109934</v>
      </c>
      <c r="I34" s="121">
        <f>SUM(G34:H34)</f>
        <v>109934</v>
      </c>
      <c r="J34" s="120" t="s">
        <v>347</v>
      </c>
      <c r="K34" s="119" t="s">
        <v>348</v>
      </c>
      <c r="L34" s="121">
        <v>0</v>
      </c>
      <c r="M34" s="121">
        <v>242091</v>
      </c>
      <c r="N34" s="121">
        <f>IF(AND(L34&lt;&gt;"",M34&lt;&gt;""),SUM(L34:M34),"")</f>
        <v>242091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373</v>
      </c>
      <c r="S34" s="119" t="s">
        <v>374</v>
      </c>
      <c r="T34" s="121">
        <v>0</v>
      </c>
      <c r="U34" s="121">
        <v>0</v>
      </c>
      <c r="V34" s="121">
        <f>IF(AND(T34&lt;&gt;"",U34&lt;&gt;""),SUM(T34:U34),"")</f>
        <v>0</v>
      </c>
      <c r="W34" s="121">
        <v>0</v>
      </c>
      <c r="X34" s="121">
        <v>109934</v>
      </c>
      <c r="Y34" s="121">
        <f>IF(AND(W34&lt;&gt;"",X34&lt;&gt;""),SUM(W34:X34),"")</f>
        <v>109934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10</v>
      </c>
      <c r="B35" s="120" t="s">
        <v>415</v>
      </c>
      <c r="C35" s="119" t="s">
        <v>416</v>
      </c>
      <c r="D35" s="121">
        <f>SUM(L35,T35,AB35,AJ35,AR35,AZ35)</f>
        <v>0</v>
      </c>
      <c r="E35" s="121">
        <f>SUM(M35,U35,AC35,AK35,AS35,BA35)</f>
        <v>1975036</v>
      </c>
      <c r="F35" s="121">
        <f>SUM(D35:E35)</f>
        <v>1975036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 t="s">
        <v>389</v>
      </c>
      <c r="K35" s="119" t="s">
        <v>390</v>
      </c>
      <c r="L35" s="121">
        <v>0</v>
      </c>
      <c r="M35" s="121">
        <v>1975036</v>
      </c>
      <c r="N35" s="121">
        <f>IF(AND(L35&lt;&gt;"",M35&lt;&gt;""),SUM(L35:M35),"")</f>
        <v>1975036</v>
      </c>
      <c r="O35" s="121">
        <v>0</v>
      </c>
      <c r="P35" s="121">
        <v>0</v>
      </c>
      <c r="Q35" s="121">
        <f>IF(AND(O35&lt;&gt;"",P35&lt;&gt;""),SUM(O35:P35),"")</f>
        <v>0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10</v>
      </c>
      <c r="B36" s="120" t="s">
        <v>417</v>
      </c>
      <c r="C36" s="119" t="s">
        <v>418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10</v>
      </c>
      <c r="B37" s="120" t="s">
        <v>419</v>
      </c>
      <c r="C37" s="119" t="s">
        <v>420</v>
      </c>
      <c r="D37" s="121">
        <f>SUM(L37,T37,AB37,AJ37,AR37,AZ37)</f>
        <v>0</v>
      </c>
      <c r="E37" s="121">
        <f>SUM(M37,U37,AC37,AK37,AS37,BA37)</f>
        <v>126599</v>
      </c>
      <c r="F37" s="121">
        <f>SUM(D37:E37)</f>
        <v>126599</v>
      </c>
      <c r="G37" s="121">
        <f>SUM(O37,W37,AE37,AM37,AU37,BC37)</f>
        <v>0</v>
      </c>
      <c r="H37" s="121">
        <f>SUM(P37,X37,AF37,AN37,AV37,BD37)</f>
        <v>45050</v>
      </c>
      <c r="I37" s="121">
        <f>SUM(G37:H37)</f>
        <v>45050</v>
      </c>
      <c r="J37" s="120" t="s">
        <v>327</v>
      </c>
      <c r="K37" s="119" t="s">
        <v>421</v>
      </c>
      <c r="L37" s="121">
        <v>0</v>
      </c>
      <c r="M37" s="121">
        <v>126599</v>
      </c>
      <c r="N37" s="121">
        <f>IF(AND(L37&lt;&gt;"",M37&lt;&gt;""),SUM(L37:M37),"")</f>
        <v>126599</v>
      </c>
      <c r="O37" s="121">
        <v>0</v>
      </c>
      <c r="P37" s="121">
        <v>45050</v>
      </c>
      <c r="Q37" s="121">
        <f>IF(AND(O37&lt;&gt;"",P37&lt;&gt;""),SUM(O37:P37),"")</f>
        <v>45050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10</v>
      </c>
      <c r="B38" s="120" t="s">
        <v>422</v>
      </c>
      <c r="C38" s="119" t="s">
        <v>423</v>
      </c>
      <c r="D38" s="121">
        <f>SUM(L38,T38,AB38,AJ38,AR38,AZ38)</f>
        <v>0</v>
      </c>
      <c r="E38" s="121">
        <f>SUM(M38,U38,AC38,AK38,AS38,BA38)</f>
        <v>342476</v>
      </c>
      <c r="F38" s="121">
        <f>SUM(D38:E38)</f>
        <v>342476</v>
      </c>
      <c r="G38" s="121">
        <f>SUM(O38,W38,AE38,AM38,AU38,BC38)</f>
        <v>0</v>
      </c>
      <c r="H38" s="121">
        <f>SUM(P38,X38,AF38,AN38,AV38,BD38)</f>
        <v>54119</v>
      </c>
      <c r="I38" s="121">
        <f>SUM(G38:H38)</f>
        <v>54119</v>
      </c>
      <c r="J38" s="120" t="s">
        <v>361</v>
      </c>
      <c r="K38" s="119" t="s">
        <v>378</v>
      </c>
      <c r="L38" s="121">
        <v>0</v>
      </c>
      <c r="M38" s="121">
        <v>342476</v>
      </c>
      <c r="N38" s="121">
        <f>IF(AND(L38&lt;&gt;"",M38&lt;&gt;""),SUM(L38:M38),"")</f>
        <v>342476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363</v>
      </c>
      <c r="S38" s="119" t="s">
        <v>364</v>
      </c>
      <c r="T38" s="121">
        <v>0</v>
      </c>
      <c r="U38" s="121">
        <v>0</v>
      </c>
      <c r="V38" s="121">
        <f>IF(AND(T38&lt;&gt;"",U38&lt;&gt;""),SUM(T38:U38),"")</f>
        <v>0</v>
      </c>
      <c r="W38" s="121">
        <v>0</v>
      </c>
      <c r="X38" s="121">
        <v>54119</v>
      </c>
      <c r="Y38" s="121">
        <f>IF(AND(W38&lt;&gt;"",X38&lt;&gt;""),SUM(W38:X38),"")</f>
        <v>54119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10</v>
      </c>
      <c r="B39" s="120" t="s">
        <v>424</v>
      </c>
      <c r="C39" s="119" t="s">
        <v>425</v>
      </c>
      <c r="D39" s="121">
        <f>SUM(L39,T39,AB39,AJ39,AR39,AZ39)</f>
        <v>40936</v>
      </c>
      <c r="E39" s="121">
        <f>SUM(M39,U39,AC39,AK39,AS39,BA39)</f>
        <v>94365</v>
      </c>
      <c r="F39" s="121">
        <f>SUM(D39:E39)</f>
        <v>135301</v>
      </c>
      <c r="G39" s="121">
        <f>SUM(O39,W39,AE39,AM39,AU39,BC39)</f>
        <v>0</v>
      </c>
      <c r="H39" s="121">
        <f>SUM(P39,X39,AF39,AN39,AV39,BD39)</f>
        <v>164011</v>
      </c>
      <c r="I39" s="121">
        <f>SUM(G39:H39)</f>
        <v>164011</v>
      </c>
      <c r="J39" s="120" t="s">
        <v>341</v>
      </c>
      <c r="K39" s="119" t="s">
        <v>342</v>
      </c>
      <c r="L39" s="121">
        <v>40936</v>
      </c>
      <c r="M39" s="121">
        <v>94365</v>
      </c>
      <c r="N39" s="121">
        <f>IF(AND(L39&lt;&gt;"",M39&lt;&gt;""),SUM(L39:M39),"")</f>
        <v>135301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329</v>
      </c>
      <c r="S39" s="119" t="s">
        <v>426</v>
      </c>
      <c r="T39" s="121">
        <v>0</v>
      </c>
      <c r="U39" s="121">
        <v>0</v>
      </c>
      <c r="V39" s="121">
        <f>IF(AND(T39&lt;&gt;"",U39&lt;&gt;""),SUM(T39:U39),"")</f>
        <v>0</v>
      </c>
      <c r="W39" s="121">
        <v>0</v>
      </c>
      <c r="X39" s="121">
        <v>54647</v>
      </c>
      <c r="Y39" s="121">
        <f>IF(AND(W39&lt;&gt;"",X39&lt;&gt;""),SUM(W39:X39),"")</f>
        <v>54647</v>
      </c>
      <c r="Z39" s="120" t="s">
        <v>343</v>
      </c>
      <c r="AA39" s="119" t="s">
        <v>344</v>
      </c>
      <c r="AB39" s="121">
        <v>0</v>
      </c>
      <c r="AC39" s="121">
        <v>0</v>
      </c>
      <c r="AD39" s="121">
        <f>IF(AND(AB39&lt;&gt;"",AC39&lt;&gt;""),SUM(AB39:AC39),"")</f>
        <v>0</v>
      </c>
      <c r="AE39" s="121">
        <v>0</v>
      </c>
      <c r="AF39" s="121">
        <v>109364</v>
      </c>
      <c r="AG39" s="121">
        <f>IF(AND(AE39&lt;&gt;"",AF39&lt;&gt;""),SUM(AE39:AF39),"")</f>
        <v>109364</v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10</v>
      </c>
      <c r="B40" s="120" t="s">
        <v>427</v>
      </c>
      <c r="C40" s="119" t="s">
        <v>428</v>
      </c>
      <c r="D40" s="121">
        <f>SUM(L40,T40,AB40,AJ40,AR40,AZ40)</f>
        <v>33849</v>
      </c>
      <c r="E40" s="121">
        <f>SUM(M40,U40,AC40,AK40,AS40,BA40)</f>
        <v>36973</v>
      </c>
      <c r="F40" s="121">
        <f>SUM(D40:E40)</f>
        <v>70822</v>
      </c>
      <c r="G40" s="121">
        <f>SUM(O40,W40,AE40,AM40,AU40,BC40)</f>
        <v>0</v>
      </c>
      <c r="H40" s="121">
        <f>SUM(P40,X40,AF40,AN40,AV40,BD40)</f>
        <v>76689</v>
      </c>
      <c r="I40" s="121">
        <f>SUM(G40:H40)</f>
        <v>76689</v>
      </c>
      <c r="J40" s="120"/>
      <c r="K40" s="119"/>
      <c r="L40" s="121"/>
      <c r="M40" s="121"/>
      <c r="N40" s="121" t="str">
        <f>IF(AND(L40&lt;&gt;"",M40&lt;&gt;""),SUM(L40:M40),"")</f>
        <v/>
      </c>
      <c r="O40" s="121"/>
      <c r="P40" s="121"/>
      <c r="Q40" s="121" t="str">
        <f>IF(AND(O40&lt;&gt;"",P40&lt;&gt;""),SUM(O40:P40),"")</f>
        <v/>
      </c>
      <c r="R40" s="120" t="s">
        <v>329</v>
      </c>
      <c r="S40" s="119" t="s">
        <v>426</v>
      </c>
      <c r="T40" s="121">
        <v>0</v>
      </c>
      <c r="U40" s="121">
        <v>0</v>
      </c>
      <c r="V40" s="121">
        <f>IF(AND(T40&lt;&gt;"",U40&lt;&gt;""),SUM(T40:U40),"")</f>
        <v>0</v>
      </c>
      <c r="W40" s="121">
        <v>0</v>
      </c>
      <c r="X40" s="121">
        <v>76689</v>
      </c>
      <c r="Y40" s="121">
        <f>IF(AND(W40&lt;&gt;"",X40&lt;&gt;""),SUM(W40:X40),"")</f>
        <v>76689</v>
      </c>
      <c r="Z40" s="120" t="s">
        <v>341</v>
      </c>
      <c r="AA40" s="119" t="s">
        <v>342</v>
      </c>
      <c r="AB40" s="121">
        <v>33849</v>
      </c>
      <c r="AC40" s="121">
        <v>36973</v>
      </c>
      <c r="AD40" s="121">
        <f>IF(AND(AB40&lt;&gt;"",AC40&lt;&gt;""),SUM(AB40:AC40),"")</f>
        <v>70822</v>
      </c>
      <c r="AE40" s="121">
        <v>0</v>
      </c>
      <c r="AF40" s="121">
        <v>0</v>
      </c>
      <c r="AG40" s="121">
        <f>IF(AND(AE40&lt;&gt;"",AF40&lt;&gt;""),SUM(AE40:AF40),"")</f>
        <v>0</v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10</v>
      </c>
      <c r="B41" s="120" t="s">
        <v>429</v>
      </c>
      <c r="C41" s="119" t="s">
        <v>430</v>
      </c>
      <c r="D41" s="121">
        <f>SUM(L41,T41,AB41,AJ41,AR41,AZ41)</f>
        <v>0</v>
      </c>
      <c r="E41" s="121">
        <f>SUM(M41,U41,AC41,AK41,AS41,BA41)</f>
        <v>195947</v>
      </c>
      <c r="F41" s="121">
        <f>SUM(D41:E41)</f>
        <v>195947</v>
      </c>
      <c r="G41" s="121">
        <f>SUM(O41,W41,AE41,AM41,AU41,BC41)</f>
        <v>0</v>
      </c>
      <c r="H41" s="121">
        <f>SUM(P41,X41,AF41,AN41,AV41,BD41)</f>
        <v>56106</v>
      </c>
      <c r="I41" s="121">
        <f>SUM(G41:H41)</f>
        <v>56106</v>
      </c>
      <c r="J41" s="120" t="s">
        <v>327</v>
      </c>
      <c r="K41" s="119" t="s">
        <v>431</v>
      </c>
      <c r="L41" s="121">
        <v>0</v>
      </c>
      <c r="M41" s="121">
        <v>195947</v>
      </c>
      <c r="N41" s="121">
        <f>IF(AND(L41&lt;&gt;"",M41&lt;&gt;""),SUM(L41:M41),"")</f>
        <v>195947</v>
      </c>
      <c r="O41" s="121">
        <v>0</v>
      </c>
      <c r="P41" s="121">
        <v>56106</v>
      </c>
      <c r="Q41" s="121">
        <f>IF(AND(O41&lt;&gt;"",P41&lt;&gt;""),SUM(O41:P41),"")</f>
        <v>56106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10</v>
      </c>
      <c r="B42" s="120" t="s">
        <v>432</v>
      </c>
      <c r="C42" s="119" t="s">
        <v>433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10</v>
      </c>
      <c r="B43" s="120" t="s">
        <v>434</v>
      </c>
      <c r="C43" s="119" t="s">
        <v>435</v>
      </c>
      <c r="D43" s="121">
        <f>SUM(L43,T43,AB43,AJ43,AR43,AZ43)</f>
        <v>0</v>
      </c>
      <c r="E43" s="121">
        <f>SUM(M43,U43,AC43,AK43,AS43,BA43)</f>
        <v>94404</v>
      </c>
      <c r="F43" s="121">
        <f>SUM(D43:E43)</f>
        <v>94404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 t="s">
        <v>385</v>
      </c>
      <c r="K43" s="119" t="s">
        <v>386</v>
      </c>
      <c r="L43" s="121">
        <v>0</v>
      </c>
      <c r="M43" s="121">
        <v>94404</v>
      </c>
      <c r="N43" s="121">
        <f>IF(AND(L43&lt;&gt;"",M43&lt;&gt;""),SUM(L43:M43),"")</f>
        <v>94404</v>
      </c>
      <c r="O43" s="121">
        <v>0</v>
      </c>
      <c r="P43" s="121">
        <v>0</v>
      </c>
      <c r="Q43" s="121">
        <f>IF(AND(O43&lt;&gt;"",P43&lt;&gt;""),SUM(O43:P43),"")</f>
        <v>0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10</v>
      </c>
      <c r="B44" s="120" t="s">
        <v>436</v>
      </c>
      <c r="C44" s="119" t="s">
        <v>437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10</v>
      </c>
      <c r="B45" s="120" t="s">
        <v>438</v>
      </c>
      <c r="C45" s="119" t="s">
        <v>439</v>
      </c>
      <c r="D45" s="121">
        <f>SUM(L45,T45,AB45,AJ45,AR45,AZ45)</f>
        <v>409083</v>
      </c>
      <c r="E45" s="121">
        <f>SUM(M45,U45,AC45,AK45,AS45,BA45)</f>
        <v>240255</v>
      </c>
      <c r="F45" s="121">
        <f>SUM(D45:E45)</f>
        <v>649338</v>
      </c>
      <c r="G45" s="121">
        <f>SUM(O45,W45,AE45,AM45,AU45,BC45)</f>
        <v>0</v>
      </c>
      <c r="H45" s="121">
        <f>SUM(P45,X45,AF45,AN45,AV45,BD45)</f>
        <v>15848</v>
      </c>
      <c r="I45" s="121">
        <f>SUM(G45:H45)</f>
        <v>15848</v>
      </c>
      <c r="J45" s="120" t="s">
        <v>353</v>
      </c>
      <c r="K45" s="119" t="s">
        <v>440</v>
      </c>
      <c r="L45" s="121">
        <v>0</v>
      </c>
      <c r="M45" s="121">
        <v>0</v>
      </c>
      <c r="N45" s="121">
        <f>IF(AND(L45&lt;&gt;"",M45&lt;&gt;""),SUM(L45:M45),"")</f>
        <v>0</v>
      </c>
      <c r="O45" s="121">
        <v>0</v>
      </c>
      <c r="P45" s="121">
        <v>15848</v>
      </c>
      <c r="Q45" s="121">
        <f>IF(AND(O45&lt;&gt;"",P45&lt;&gt;""),SUM(O45:P45),"")</f>
        <v>15848</v>
      </c>
      <c r="R45" s="120" t="s">
        <v>409</v>
      </c>
      <c r="S45" s="119" t="s">
        <v>410</v>
      </c>
      <c r="T45" s="121">
        <v>409083</v>
      </c>
      <c r="U45" s="121">
        <v>240255</v>
      </c>
      <c r="V45" s="121">
        <f>IF(AND(T45&lt;&gt;"",U45&lt;&gt;""),SUM(T45:U45),"")</f>
        <v>649338</v>
      </c>
      <c r="W45" s="121">
        <v>0</v>
      </c>
      <c r="X45" s="121">
        <v>0</v>
      </c>
      <c r="Y45" s="121">
        <f>IF(AND(W45&lt;&gt;"",X45&lt;&gt;""),SUM(W45:X45),"")</f>
        <v>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10</v>
      </c>
      <c r="B46" s="120" t="s">
        <v>441</v>
      </c>
      <c r="C46" s="119" t="s">
        <v>442</v>
      </c>
      <c r="D46" s="121">
        <f>SUM(L46,T46,AB46,AJ46,AR46,AZ46)</f>
        <v>0</v>
      </c>
      <c r="E46" s="121">
        <f>SUM(M46,U46,AC46,AK46,AS46,BA46)</f>
        <v>0</v>
      </c>
      <c r="F46" s="121">
        <f>SUM(D46:E46)</f>
        <v>0</v>
      </c>
      <c r="G46" s="121">
        <f>SUM(O46,W46,AE46,AM46,AU46,BC46)</f>
        <v>0</v>
      </c>
      <c r="H46" s="121">
        <f>SUM(P46,X46,AF46,AN46,AV46,BD46)</f>
        <v>41387</v>
      </c>
      <c r="I46" s="121">
        <f>SUM(G46:H46)</f>
        <v>41387</v>
      </c>
      <c r="J46" s="120" t="s">
        <v>353</v>
      </c>
      <c r="K46" s="119" t="s">
        <v>443</v>
      </c>
      <c r="L46" s="121">
        <v>0</v>
      </c>
      <c r="M46" s="121">
        <v>0</v>
      </c>
      <c r="N46" s="121">
        <f>IF(AND(L46&lt;&gt;"",M46&lt;&gt;""),SUM(L46:M46),"")</f>
        <v>0</v>
      </c>
      <c r="O46" s="121">
        <v>0</v>
      </c>
      <c r="P46" s="121">
        <v>41387</v>
      </c>
      <c r="Q46" s="121">
        <f>IF(AND(O46&lt;&gt;"",P46&lt;&gt;""),SUM(O46:P46),"")</f>
        <v>41387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10</v>
      </c>
      <c r="B47" s="120" t="s">
        <v>444</v>
      </c>
      <c r="C47" s="119" t="s">
        <v>445</v>
      </c>
      <c r="D47" s="121">
        <f>SUM(L47,T47,AB47,AJ47,AR47,AZ47)</f>
        <v>9611</v>
      </c>
      <c r="E47" s="121">
        <f>SUM(M47,U47,AC47,AK47,AS47,BA47)</f>
        <v>97188</v>
      </c>
      <c r="F47" s="121">
        <f>SUM(D47:E47)</f>
        <v>106799</v>
      </c>
      <c r="G47" s="121">
        <f>SUM(O47,W47,AE47,AM47,AU47,BC47)</f>
        <v>0</v>
      </c>
      <c r="H47" s="121">
        <f>SUM(P47,X47,AF47,AN47,AV47,BD47)</f>
        <v>24055</v>
      </c>
      <c r="I47" s="121">
        <f>SUM(G47:H47)</f>
        <v>24055</v>
      </c>
      <c r="J47" s="120" t="s">
        <v>351</v>
      </c>
      <c r="K47" s="119" t="s">
        <v>352</v>
      </c>
      <c r="L47" s="121">
        <v>9611</v>
      </c>
      <c r="M47" s="121">
        <v>97188</v>
      </c>
      <c r="N47" s="121">
        <f>IF(AND(L47&lt;&gt;"",M47&lt;&gt;""),SUM(L47:M47),"")</f>
        <v>106799</v>
      </c>
      <c r="O47" s="121">
        <v>0</v>
      </c>
      <c r="P47" s="121">
        <v>0</v>
      </c>
      <c r="Q47" s="121">
        <f>IF(AND(O47&lt;&gt;"",P47&lt;&gt;""),SUM(O47:P47),"")</f>
        <v>0</v>
      </c>
      <c r="R47" s="120" t="s">
        <v>353</v>
      </c>
      <c r="S47" s="119" t="s">
        <v>354</v>
      </c>
      <c r="T47" s="121">
        <v>0</v>
      </c>
      <c r="U47" s="121">
        <v>0</v>
      </c>
      <c r="V47" s="121">
        <f>IF(AND(T47&lt;&gt;"",U47&lt;&gt;""),SUM(T47:U47),"")</f>
        <v>0</v>
      </c>
      <c r="W47" s="121">
        <v>0</v>
      </c>
      <c r="X47" s="121">
        <v>24055</v>
      </c>
      <c r="Y47" s="121">
        <f>IF(AND(W47&lt;&gt;"",X47&lt;&gt;""),SUM(W47:X47),"")</f>
        <v>24055</v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10</v>
      </c>
      <c r="B48" s="120" t="s">
        <v>446</v>
      </c>
      <c r="C48" s="119" t="s">
        <v>447</v>
      </c>
      <c r="D48" s="121">
        <f>SUM(L48,T48,AB48,AJ48,AR48,AZ48)</f>
        <v>0</v>
      </c>
      <c r="E48" s="121">
        <f>SUM(M48,U48,AC48,AK48,AS48,BA48)</f>
        <v>127348</v>
      </c>
      <c r="F48" s="121">
        <f>SUM(D48:E48)</f>
        <v>127348</v>
      </c>
      <c r="G48" s="121">
        <f>SUM(O48,W48,AE48,AM48,AU48,BC48)</f>
        <v>0</v>
      </c>
      <c r="H48" s="121">
        <f>SUM(P48,X48,AF48,AN48,AV48,BD48)</f>
        <v>34209</v>
      </c>
      <c r="I48" s="121">
        <f>SUM(G48:H48)</f>
        <v>34209</v>
      </c>
      <c r="J48" s="120" t="s">
        <v>357</v>
      </c>
      <c r="K48" s="119" t="s">
        <v>358</v>
      </c>
      <c r="L48" s="121">
        <v>0</v>
      </c>
      <c r="M48" s="121">
        <v>127348</v>
      </c>
      <c r="N48" s="121">
        <f>IF(AND(L48&lt;&gt;"",M48&lt;&gt;""),SUM(L48:M48),"")</f>
        <v>127348</v>
      </c>
      <c r="O48" s="121">
        <v>0</v>
      </c>
      <c r="P48" s="121">
        <v>34209</v>
      </c>
      <c r="Q48" s="121">
        <f>IF(AND(O48&lt;&gt;"",P48&lt;&gt;""),SUM(O48:P48),"")</f>
        <v>34209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10</v>
      </c>
      <c r="B49" s="120" t="s">
        <v>448</v>
      </c>
      <c r="C49" s="119" t="s">
        <v>449</v>
      </c>
      <c r="D49" s="121">
        <f>SUM(L49,T49,AB49,AJ49,AR49,AZ49)</f>
        <v>0</v>
      </c>
      <c r="E49" s="121">
        <f>SUM(M49,U49,AC49,AK49,AS49,BA49)</f>
        <v>57460</v>
      </c>
      <c r="F49" s="121">
        <f>SUM(D49:E49)</f>
        <v>57460</v>
      </c>
      <c r="G49" s="121">
        <f>SUM(O49,W49,AE49,AM49,AU49,BC49)</f>
        <v>0</v>
      </c>
      <c r="H49" s="121">
        <f>SUM(P49,X49,AF49,AN49,AV49,BD49)</f>
        <v>20498</v>
      </c>
      <c r="I49" s="121">
        <f>SUM(G49:H49)</f>
        <v>20498</v>
      </c>
      <c r="J49" s="120" t="s">
        <v>337</v>
      </c>
      <c r="K49" s="119" t="s">
        <v>450</v>
      </c>
      <c r="L49" s="121">
        <v>0</v>
      </c>
      <c r="M49" s="121">
        <v>57460</v>
      </c>
      <c r="N49" s="121">
        <f>IF(AND(L49&lt;&gt;"",M49&lt;&gt;""),SUM(L49:M49),"")</f>
        <v>57460</v>
      </c>
      <c r="O49" s="121">
        <v>0</v>
      </c>
      <c r="P49" s="121">
        <v>20498</v>
      </c>
      <c r="Q49" s="121">
        <f>IF(AND(O49&lt;&gt;"",P49&lt;&gt;""),SUM(O49:P49),"")</f>
        <v>20498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10</v>
      </c>
      <c r="B50" s="120" t="s">
        <v>451</v>
      </c>
      <c r="C50" s="119" t="s">
        <v>452</v>
      </c>
      <c r="D50" s="121">
        <f>SUM(L50,T50,AB50,AJ50,AR50,AZ50)</f>
        <v>0</v>
      </c>
      <c r="E50" s="121">
        <f>SUM(M50,U50,AC50,AK50,AS50,BA50)</f>
        <v>123444</v>
      </c>
      <c r="F50" s="121">
        <f>SUM(D50:E50)</f>
        <v>123444</v>
      </c>
      <c r="G50" s="121">
        <f>SUM(O50,W50,AE50,AM50,AU50,BC50)</f>
        <v>0</v>
      </c>
      <c r="H50" s="121">
        <f>SUM(P50,X50,AF50,AN50,AV50,BD50)</f>
        <v>39194</v>
      </c>
      <c r="I50" s="121">
        <f>SUM(G50:H50)</f>
        <v>39194</v>
      </c>
      <c r="J50" s="120" t="s">
        <v>337</v>
      </c>
      <c r="K50" s="119" t="s">
        <v>338</v>
      </c>
      <c r="L50" s="121">
        <v>0</v>
      </c>
      <c r="M50" s="121">
        <v>123444</v>
      </c>
      <c r="N50" s="121">
        <f>IF(AND(L50&lt;&gt;"",M50&lt;&gt;""),SUM(L50:M50),"")</f>
        <v>123444</v>
      </c>
      <c r="O50" s="121">
        <v>0</v>
      </c>
      <c r="P50" s="121">
        <v>39194</v>
      </c>
      <c r="Q50" s="121">
        <f>IF(AND(O50&lt;&gt;"",P50&lt;&gt;""),SUM(O50:P50),"")</f>
        <v>39194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10</v>
      </c>
      <c r="B51" s="120" t="s">
        <v>453</v>
      </c>
      <c r="C51" s="119" t="s">
        <v>454</v>
      </c>
      <c r="D51" s="121">
        <f>SUM(L51,T51,AB51,AJ51,AR51,AZ51)</f>
        <v>172223</v>
      </c>
      <c r="E51" s="121">
        <f>SUM(M51,U51,AC51,AK51,AS51,BA51)</f>
        <v>0</v>
      </c>
      <c r="F51" s="121">
        <f>SUM(D51:E51)</f>
        <v>172223</v>
      </c>
      <c r="G51" s="121">
        <f>SUM(O51,W51,AE51,AM51,AU51,BC51)</f>
        <v>0</v>
      </c>
      <c r="H51" s="121">
        <f>SUM(P51,X51,AF51,AN51,AV51,BD51)</f>
        <v>12435</v>
      </c>
      <c r="I51" s="121">
        <f>SUM(G51:H51)</f>
        <v>12435</v>
      </c>
      <c r="J51" s="120" t="s">
        <v>351</v>
      </c>
      <c r="K51" s="119" t="s">
        <v>352</v>
      </c>
      <c r="L51" s="121">
        <v>172223</v>
      </c>
      <c r="M51" s="121">
        <v>0</v>
      </c>
      <c r="N51" s="121">
        <f>IF(AND(L51&lt;&gt;"",M51&lt;&gt;""),SUM(L51:M51),"")</f>
        <v>172223</v>
      </c>
      <c r="O51" s="121">
        <v>0</v>
      </c>
      <c r="P51" s="121">
        <v>0</v>
      </c>
      <c r="Q51" s="121">
        <f>IF(AND(O51&lt;&gt;"",P51&lt;&gt;""),SUM(O51:P51),"")</f>
        <v>0</v>
      </c>
      <c r="R51" s="120" t="s">
        <v>353</v>
      </c>
      <c r="S51" s="119" t="s">
        <v>354</v>
      </c>
      <c r="T51" s="121">
        <v>0</v>
      </c>
      <c r="U51" s="121">
        <v>0</v>
      </c>
      <c r="V51" s="121">
        <f>IF(AND(T51&lt;&gt;"",U51&lt;&gt;""),SUM(T51:U51),"")</f>
        <v>0</v>
      </c>
      <c r="W51" s="121">
        <v>0</v>
      </c>
      <c r="X51" s="121">
        <v>12435</v>
      </c>
      <c r="Y51" s="121">
        <f>IF(AND(W51&lt;&gt;"",X51&lt;&gt;""),SUM(W51:X51),"")</f>
        <v>12435</v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51">
    <sortCondition ref="A8:A51"/>
    <sortCondition ref="B8:B51"/>
    <sortCondition ref="C8:C51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50" man="1"/>
    <brk id="17" min="1" max="50" man="1"/>
    <brk id="25" min="1" max="50" man="1"/>
    <brk id="33" min="1" max="50" man="1"/>
    <brk id="41" min="1" max="50" man="1"/>
    <brk id="49" min="1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茨城県</v>
      </c>
      <c r="B7" s="139" t="str">
        <f>'廃棄物事業経費（市町村）'!B7</f>
        <v>08000</v>
      </c>
      <c r="C7" s="138" t="s">
        <v>33</v>
      </c>
      <c r="D7" s="140">
        <f>SUM(H7,L7,P7,T7,X7,AB7,AF7,AJ7,AN7,AR7,AV7,AZ7,BD7,BH7,BL7,BP7,BT7,BX7,CB7,CF7,CJ7,CN7,CR7,CV7,CZ7,DD7,DH7,DL7,DP7,DT7)</f>
        <v>13118176</v>
      </c>
      <c r="E7" s="140">
        <f>SUM(I7,M7,Q7,U7,Y7,AC7,AG7,AK7,AO7,AS7,AW7,BA7,BE7,BI7,BM7,BQ7,BU7,BY7,CC7,CG7,CK7,CO7,CS7,CW7,DA7,DE7,DI7,DM7,DQ7,DU7)</f>
        <v>2344493</v>
      </c>
      <c r="F7" s="141">
        <f>COUNTIF(F$8:F$57,"&lt;&gt;")</f>
        <v>16</v>
      </c>
      <c r="G7" s="141">
        <f>COUNTIF(G$8:G$57,"&lt;&gt;")</f>
        <v>16</v>
      </c>
      <c r="H7" s="140">
        <f>SUM(H$8:H$57)</f>
        <v>6097639</v>
      </c>
      <c r="I7" s="140">
        <f>SUM(I$8:I$57)</f>
        <v>979114</v>
      </c>
      <c r="J7" s="141">
        <f>COUNTIF(J$8:J$57,"&lt;&gt;")</f>
        <v>16</v>
      </c>
      <c r="K7" s="141">
        <f>COUNTIF(K$8:K$57,"&lt;&gt;")</f>
        <v>16</v>
      </c>
      <c r="L7" s="140">
        <f>SUM(L$8:L$57)</f>
        <v>5321772</v>
      </c>
      <c r="M7" s="140">
        <f>SUM(M$8:M$57)</f>
        <v>616980</v>
      </c>
      <c r="N7" s="141">
        <f>COUNTIF(N$8:N$57,"&lt;&gt;")</f>
        <v>11</v>
      </c>
      <c r="O7" s="141">
        <f>COUNTIF(O$8:O$57,"&lt;&gt;")</f>
        <v>11</v>
      </c>
      <c r="P7" s="140">
        <f>SUM(P$8:P$57)</f>
        <v>1162023</v>
      </c>
      <c r="Q7" s="140">
        <f>SUM(Q$8:Q$57)</f>
        <v>449537</v>
      </c>
      <c r="R7" s="141">
        <f>COUNTIF(R$8:R$57,"&lt;&gt;")</f>
        <v>6</v>
      </c>
      <c r="S7" s="141">
        <f>COUNTIF(S$8:S$57,"&lt;&gt;")</f>
        <v>6</v>
      </c>
      <c r="T7" s="140">
        <f>SUM(T$8:T$57)</f>
        <v>536742</v>
      </c>
      <c r="U7" s="140">
        <f>SUM(U$8:U$57)</f>
        <v>160395</v>
      </c>
      <c r="V7" s="141">
        <f>COUNTIF(V$8:V$57,"&lt;&gt;")</f>
        <v>1</v>
      </c>
      <c r="W7" s="141">
        <f>COUNTIF(W$8:W$57,"&lt;&gt;")</f>
        <v>1</v>
      </c>
      <c r="X7" s="140">
        <f>SUM(X$8:X$57)</f>
        <v>0</v>
      </c>
      <c r="Y7" s="140">
        <f>SUM(Y$8:Y$57)</f>
        <v>24055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0</v>
      </c>
      <c r="AC7" s="140">
        <f>SUM(AC$8:AC$57)</f>
        <v>57177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0</v>
      </c>
      <c r="AG7" s="140">
        <f>SUM(AG$8:AG$57)</f>
        <v>15848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0</v>
      </c>
      <c r="AK7" s="140">
        <f>SUM(AK$8:AK$57)</f>
        <v>41387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10</v>
      </c>
      <c r="B8" s="120" t="s">
        <v>398</v>
      </c>
      <c r="C8" s="119" t="s">
        <v>399</v>
      </c>
      <c r="D8" s="121">
        <f>SUM(H8,L8,P8,T8,X8,AB8,AF8,AJ8,AN8,AR8,AV8,AZ8,BD8,BH8,BL8,BP8,BT8,BX8,CB8,CF8,CJ8,CN8,CR8,CV8,CZ8,DD8,DH8,DL8,DP8,DT8)</f>
        <v>741581</v>
      </c>
      <c r="E8" s="121">
        <f>SUM(I8,M8,Q8,U8,Y8,AC8,AG8,AK8,AO8,AS8,AW8,BA8,BE8,BI8,BM8,BQ8,BU8,BY8,CC8,CG8,CK8,CO8,CS8,CW8,DA8,DE8,DI8,DM8,DQ8,DU8)</f>
        <v>204929</v>
      </c>
      <c r="F8" s="120" t="s">
        <v>396</v>
      </c>
      <c r="G8" s="119" t="s">
        <v>397</v>
      </c>
      <c r="H8" s="121">
        <v>350148</v>
      </c>
      <c r="I8" s="121">
        <v>107693</v>
      </c>
      <c r="J8" s="120" t="s">
        <v>400</v>
      </c>
      <c r="K8" s="119" t="s">
        <v>401</v>
      </c>
      <c r="L8" s="121">
        <v>391433</v>
      </c>
      <c r="M8" s="121">
        <v>97236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10</v>
      </c>
      <c r="B9" s="120" t="s">
        <v>363</v>
      </c>
      <c r="C9" s="119" t="s">
        <v>364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259313</v>
      </c>
      <c r="F9" s="120" t="s">
        <v>359</v>
      </c>
      <c r="G9" s="119" t="s">
        <v>360</v>
      </c>
      <c r="H9" s="121">
        <v>0</v>
      </c>
      <c r="I9" s="121">
        <v>101884</v>
      </c>
      <c r="J9" s="120" t="s">
        <v>393</v>
      </c>
      <c r="K9" s="119" t="s">
        <v>394</v>
      </c>
      <c r="L9" s="121">
        <v>0</v>
      </c>
      <c r="M9" s="121">
        <v>13095</v>
      </c>
      <c r="N9" s="120" t="s">
        <v>405</v>
      </c>
      <c r="O9" s="119" t="s">
        <v>406</v>
      </c>
      <c r="P9" s="121">
        <v>0</v>
      </c>
      <c r="Q9" s="121">
        <v>90215</v>
      </c>
      <c r="R9" s="120" t="s">
        <v>422</v>
      </c>
      <c r="S9" s="119" t="s">
        <v>423</v>
      </c>
      <c r="T9" s="121">
        <v>0</v>
      </c>
      <c r="U9" s="121">
        <v>54119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10</v>
      </c>
      <c r="B10" s="120" t="s">
        <v>351</v>
      </c>
      <c r="C10" s="119" t="s">
        <v>352</v>
      </c>
      <c r="D10" s="121">
        <f>SUM(H10,L10,P10,T10,X10,AB10,AF10,AJ10,AN10,AR10,AV10,AZ10,BD10,BH10,BL10,BP10,BT10,BX10,CB10,CF10,CJ10,CN10,CR10,CV10,CZ10,DD10,DH10,DL10,DP10,DT10)</f>
        <v>971843</v>
      </c>
      <c r="E10" s="121">
        <f>SUM(I10,M10,Q10,U10,Y10,AC10,AG10,AK10,AO10,AS10,AW10,BA10,BE10,BI10,BM10,BQ10,BU10,BY10,CC10,CG10,CK10,CO10,CS10,CW10,DA10,DE10,DI10,DM10,DQ10,DU10)</f>
        <v>0</v>
      </c>
      <c r="F10" s="120" t="s">
        <v>349</v>
      </c>
      <c r="G10" s="119" t="s">
        <v>350</v>
      </c>
      <c r="H10" s="121">
        <v>692821</v>
      </c>
      <c r="I10" s="121">
        <v>0</v>
      </c>
      <c r="J10" s="120" t="s">
        <v>453</v>
      </c>
      <c r="K10" s="119" t="s">
        <v>454</v>
      </c>
      <c r="L10" s="121">
        <v>172223</v>
      </c>
      <c r="M10" s="121">
        <v>0</v>
      </c>
      <c r="N10" s="120" t="s">
        <v>444</v>
      </c>
      <c r="O10" s="119" t="s">
        <v>445</v>
      </c>
      <c r="P10" s="121">
        <v>106799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10</v>
      </c>
      <c r="B11" s="120" t="s">
        <v>353</v>
      </c>
      <c r="C11" s="119" t="s">
        <v>354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345542</v>
      </c>
      <c r="F11" s="120" t="s">
        <v>349</v>
      </c>
      <c r="G11" s="119" t="s">
        <v>350</v>
      </c>
      <c r="H11" s="121">
        <v>0</v>
      </c>
      <c r="I11" s="121">
        <v>61313</v>
      </c>
      <c r="J11" s="120" t="s">
        <v>379</v>
      </c>
      <c r="K11" s="119" t="s">
        <v>380</v>
      </c>
      <c r="L11" s="121">
        <v>0</v>
      </c>
      <c r="M11" s="121">
        <v>36660</v>
      </c>
      <c r="N11" s="120" t="s">
        <v>376</v>
      </c>
      <c r="O11" s="119" t="s">
        <v>377</v>
      </c>
      <c r="P11" s="121">
        <v>0</v>
      </c>
      <c r="Q11" s="121">
        <v>96667</v>
      </c>
      <c r="R11" s="120" t="s">
        <v>453</v>
      </c>
      <c r="S11" s="119" t="s">
        <v>454</v>
      </c>
      <c r="T11" s="121">
        <v>0</v>
      </c>
      <c r="U11" s="121">
        <v>12435</v>
      </c>
      <c r="V11" s="120" t="s">
        <v>444</v>
      </c>
      <c r="W11" s="119" t="s">
        <v>445</v>
      </c>
      <c r="X11" s="121">
        <v>0</v>
      </c>
      <c r="Y11" s="121">
        <v>24055</v>
      </c>
      <c r="Z11" s="120" t="s">
        <v>407</v>
      </c>
      <c r="AA11" s="119" t="s">
        <v>408</v>
      </c>
      <c r="AB11" s="121">
        <v>0</v>
      </c>
      <c r="AC11" s="121">
        <v>57177</v>
      </c>
      <c r="AD11" s="120" t="s">
        <v>438</v>
      </c>
      <c r="AE11" s="119" t="s">
        <v>439</v>
      </c>
      <c r="AF11" s="121">
        <v>0</v>
      </c>
      <c r="AG11" s="121">
        <v>15848</v>
      </c>
      <c r="AH11" s="120" t="s">
        <v>441</v>
      </c>
      <c r="AI11" s="119" t="s">
        <v>442</v>
      </c>
      <c r="AJ11" s="121">
        <v>0</v>
      </c>
      <c r="AK11" s="121">
        <v>41387</v>
      </c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10</v>
      </c>
      <c r="B12" s="120" t="s">
        <v>337</v>
      </c>
      <c r="C12" s="119" t="s">
        <v>338</v>
      </c>
      <c r="D12" s="121">
        <f>SUM(H12,L12,P12,T12,X12,AB12,AF12,AJ12,AN12,AR12,AV12,AZ12,BD12,BH12,BL12,BP12,BT12,BX12,CB12,CF12,CJ12,CN12,CR12,CV12,CZ12,DD12,DH12,DL12,DP12,DT12)</f>
        <v>852516</v>
      </c>
      <c r="E12" s="121">
        <f>SUM(I12,M12,Q12,U12,Y12,AC12,AG12,AK12,AO12,AS12,AW12,BA12,BE12,BI12,BM12,BQ12,BU12,BY12,CC12,CG12,CK12,CO12,CS12,CW12,DA12,DE12,DI12,DM12,DQ12,DU12)</f>
        <v>217140</v>
      </c>
      <c r="F12" s="120" t="s">
        <v>335</v>
      </c>
      <c r="G12" s="119" t="s">
        <v>336</v>
      </c>
      <c r="H12" s="121">
        <v>406480</v>
      </c>
      <c r="I12" s="121">
        <v>129850</v>
      </c>
      <c r="J12" s="120" t="s">
        <v>405</v>
      </c>
      <c r="K12" s="119" t="s">
        <v>406</v>
      </c>
      <c r="L12" s="121">
        <v>265132</v>
      </c>
      <c r="M12" s="121">
        <v>27598</v>
      </c>
      <c r="N12" s="120" t="s">
        <v>448</v>
      </c>
      <c r="O12" s="119" t="s">
        <v>449</v>
      </c>
      <c r="P12" s="121">
        <v>57460</v>
      </c>
      <c r="Q12" s="121">
        <v>20498</v>
      </c>
      <c r="R12" s="120" t="s">
        <v>451</v>
      </c>
      <c r="S12" s="119" t="s">
        <v>452</v>
      </c>
      <c r="T12" s="121">
        <v>123444</v>
      </c>
      <c r="U12" s="121">
        <v>39194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10</v>
      </c>
      <c r="B13" s="120" t="s">
        <v>373</v>
      </c>
      <c r="C13" s="119" t="s">
        <v>374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193819</v>
      </c>
      <c r="F13" s="120" t="s">
        <v>413</v>
      </c>
      <c r="G13" s="119" t="s">
        <v>414</v>
      </c>
      <c r="H13" s="121">
        <v>0</v>
      </c>
      <c r="I13" s="121">
        <v>109934</v>
      </c>
      <c r="J13" s="120" t="s">
        <v>371</v>
      </c>
      <c r="K13" s="119" t="s">
        <v>372</v>
      </c>
      <c r="L13" s="121">
        <v>0</v>
      </c>
      <c r="M13" s="121">
        <v>83885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10</v>
      </c>
      <c r="B14" s="120" t="s">
        <v>329</v>
      </c>
      <c r="C14" s="119" t="s">
        <v>426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250000</v>
      </c>
      <c r="F14" s="120" t="s">
        <v>427</v>
      </c>
      <c r="G14" s="119" t="s">
        <v>428</v>
      </c>
      <c r="H14" s="121">
        <v>0</v>
      </c>
      <c r="I14" s="121">
        <v>76689</v>
      </c>
      <c r="J14" s="120" t="s">
        <v>324</v>
      </c>
      <c r="K14" s="119" t="s">
        <v>325</v>
      </c>
      <c r="L14" s="121">
        <v>0</v>
      </c>
      <c r="M14" s="121">
        <v>41985</v>
      </c>
      <c r="N14" s="120" t="s">
        <v>371</v>
      </c>
      <c r="O14" s="119" t="s">
        <v>372</v>
      </c>
      <c r="P14" s="121">
        <v>0</v>
      </c>
      <c r="Q14" s="121">
        <v>76679</v>
      </c>
      <c r="R14" s="120" t="s">
        <v>424</v>
      </c>
      <c r="S14" s="119" t="s">
        <v>425</v>
      </c>
      <c r="T14" s="121">
        <v>0</v>
      </c>
      <c r="U14" s="121">
        <v>54647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10</v>
      </c>
      <c r="B15" s="120" t="s">
        <v>327</v>
      </c>
      <c r="C15" s="119" t="s">
        <v>421</v>
      </c>
      <c r="D15" s="121">
        <f>SUM(H15,L15,P15,T15,X15,AB15,AF15,AJ15,AN15,AR15,AV15,AZ15,BD15,BH15,BL15,BP15,BT15,BX15,CB15,CF15,CJ15,CN15,CR15,CV15,CZ15,DD15,DH15,DL15,DP15,DT15)</f>
        <v>322546</v>
      </c>
      <c r="E15" s="121">
        <f>SUM(I15,M15,Q15,U15,Y15,AC15,AG15,AK15,AO15,AS15,AW15,BA15,BE15,BI15,BM15,BQ15,BU15,BY15,CC15,CG15,CK15,CO15,CS15,CW15,DA15,DE15,DI15,DM15,DQ15,DU15)</f>
        <v>145277</v>
      </c>
      <c r="F15" s="120" t="s">
        <v>429</v>
      </c>
      <c r="G15" s="119" t="s">
        <v>430</v>
      </c>
      <c r="H15" s="121">
        <v>195947</v>
      </c>
      <c r="I15" s="121">
        <v>56106</v>
      </c>
      <c r="J15" s="120" t="s">
        <v>419</v>
      </c>
      <c r="K15" s="119" t="s">
        <v>420</v>
      </c>
      <c r="L15" s="121">
        <v>126599</v>
      </c>
      <c r="M15" s="121">
        <v>45050</v>
      </c>
      <c r="N15" s="120" t="s">
        <v>324</v>
      </c>
      <c r="O15" s="119" t="s">
        <v>325</v>
      </c>
      <c r="P15" s="121">
        <v>0</v>
      </c>
      <c r="Q15" s="121">
        <v>44121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10</v>
      </c>
      <c r="B16" s="120" t="s">
        <v>409</v>
      </c>
      <c r="C16" s="119" t="s">
        <v>410</v>
      </c>
      <c r="D16" s="121">
        <f>SUM(H16,L16,P16,T16,X16,AB16,AF16,AJ16,AN16,AR16,AV16,AZ16,BD16,BH16,BL16,BP16,BT16,BX16,CB16,CF16,CJ16,CN16,CR16,CV16,CZ16,DD16,DH16,DL16,DP16,DT16)</f>
        <v>2239097</v>
      </c>
      <c r="E16" s="121">
        <f>SUM(I16,M16,Q16,U16,Y16,AC16,AG16,AK16,AO16,AS16,AW16,BA16,BE16,BI16,BM16,BQ16,BU16,BY16,CC16,CG16,CK16,CO16,CS16,CW16,DA16,DE16,DI16,DM16,DQ16,DU16)</f>
        <v>0</v>
      </c>
      <c r="F16" s="120" t="s">
        <v>407</v>
      </c>
      <c r="G16" s="119" t="s">
        <v>408</v>
      </c>
      <c r="H16" s="121">
        <v>1589759</v>
      </c>
      <c r="I16" s="121">
        <v>0</v>
      </c>
      <c r="J16" s="120" t="s">
        <v>438</v>
      </c>
      <c r="K16" s="119" t="s">
        <v>439</v>
      </c>
      <c r="L16" s="121">
        <v>649338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10</v>
      </c>
      <c r="B17" s="120" t="s">
        <v>343</v>
      </c>
      <c r="C17" s="119" t="s">
        <v>344</v>
      </c>
      <c r="D17" s="121">
        <f>SUM(H17,L17,P17,T17,X17,AB17,AF17,AJ17,AN17,AR17,AV17,AZ17,BD17,BH17,BL17,BP17,BT17,BX17,CB17,CF17,CJ17,CN17,CR17,CV17,CZ17,DD17,DH17,DL17,DP17,DT17)</f>
        <v>0</v>
      </c>
      <c r="E17" s="121">
        <f>SUM(I17,M17,Q17,U17,Y17,AC17,AG17,AK17,AO17,AS17,AW17,BA17,BE17,BI17,BM17,BQ17,BU17,BY17,CC17,CG17,CK17,CO17,CS17,CW17,DA17,DE17,DI17,DM17,DQ17,DU17)</f>
        <v>406833</v>
      </c>
      <c r="F17" s="120" t="s">
        <v>339</v>
      </c>
      <c r="G17" s="119" t="s">
        <v>340</v>
      </c>
      <c r="H17" s="121">
        <v>0</v>
      </c>
      <c r="I17" s="121">
        <v>216965</v>
      </c>
      <c r="J17" s="120" t="s">
        <v>424</v>
      </c>
      <c r="K17" s="119" t="s">
        <v>425</v>
      </c>
      <c r="L17" s="121">
        <v>0</v>
      </c>
      <c r="M17" s="121">
        <v>109364</v>
      </c>
      <c r="N17" s="120" t="s">
        <v>411</v>
      </c>
      <c r="O17" s="119" t="s">
        <v>412</v>
      </c>
      <c r="P17" s="121">
        <v>0</v>
      </c>
      <c r="Q17" s="121">
        <v>80504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10</v>
      </c>
      <c r="B18" s="120" t="s">
        <v>347</v>
      </c>
      <c r="C18" s="119" t="s">
        <v>348</v>
      </c>
      <c r="D18" s="121">
        <f>SUM(H18,L18,P18,T18,X18,AB18,AF18,AJ18,AN18,AR18,AV18,AZ18,BD18,BH18,BL18,BP18,BT18,BX18,CB18,CF18,CJ18,CN18,CR18,CV18,CZ18,DD18,DH18,DL18,DP18,DT18)</f>
        <v>1210990</v>
      </c>
      <c r="E18" s="121">
        <f>SUM(I18,M18,Q18,U18,Y18,AC18,AG18,AK18,AO18,AS18,AW18,BA18,BE18,BI18,BM18,BQ18,BU18,BY18,CC18,CG18,CK18,CO18,CS18,CW18,DA18,DE18,DI18,DM18,DQ18,DU18)</f>
        <v>171667</v>
      </c>
      <c r="F18" s="120" t="s">
        <v>345</v>
      </c>
      <c r="G18" s="119" t="s">
        <v>346</v>
      </c>
      <c r="H18" s="121">
        <v>319777</v>
      </c>
      <c r="I18" s="121">
        <v>43769</v>
      </c>
      <c r="J18" s="120" t="s">
        <v>402</v>
      </c>
      <c r="K18" s="119" t="s">
        <v>403</v>
      </c>
      <c r="L18" s="121">
        <v>649122</v>
      </c>
      <c r="M18" s="121">
        <v>127898</v>
      </c>
      <c r="N18" s="120" t="s">
        <v>413</v>
      </c>
      <c r="O18" s="119" t="s">
        <v>414</v>
      </c>
      <c r="P18" s="121">
        <v>242091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10</v>
      </c>
      <c r="B19" s="120" t="s">
        <v>361</v>
      </c>
      <c r="C19" s="119" t="s">
        <v>378</v>
      </c>
      <c r="D19" s="121">
        <f>SUM(H19,L19,P19,T19,X19,AB19,AF19,AJ19,AN19,AR19,AV19,AZ19,BD19,BH19,BL19,BP19,BT19,BX19,CB19,CF19,CJ19,CN19,CR19,CV19,CZ19,DD19,DH19,DL19,DP19,DT19)</f>
        <v>1836412</v>
      </c>
      <c r="E19" s="121">
        <f>SUM(I19,M19,Q19,U19,Y19,AC19,AG19,AK19,AO19,AS19,AW19,BA19,BE19,BI19,BM19,BQ19,BU19,BY19,CC19,CG19,CK19,CO19,CS19,CW19,DA19,DE19,DI19,DM19,DQ19,DU19)</f>
        <v>0</v>
      </c>
      <c r="F19" s="120" t="s">
        <v>359</v>
      </c>
      <c r="G19" s="119" t="s">
        <v>360</v>
      </c>
      <c r="H19" s="121">
        <v>285767</v>
      </c>
      <c r="I19" s="121">
        <v>0</v>
      </c>
      <c r="J19" s="120" t="s">
        <v>376</v>
      </c>
      <c r="K19" s="119" t="s">
        <v>377</v>
      </c>
      <c r="L19" s="121">
        <v>735836</v>
      </c>
      <c r="M19" s="121">
        <v>0</v>
      </c>
      <c r="N19" s="120" t="s">
        <v>393</v>
      </c>
      <c r="O19" s="119" t="s">
        <v>394</v>
      </c>
      <c r="P19" s="121">
        <v>472333</v>
      </c>
      <c r="Q19" s="121">
        <v>0</v>
      </c>
      <c r="R19" s="120" t="s">
        <v>422</v>
      </c>
      <c r="S19" s="119" t="s">
        <v>423</v>
      </c>
      <c r="T19" s="121">
        <v>342476</v>
      </c>
      <c r="U19" s="121">
        <v>0</v>
      </c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10</v>
      </c>
      <c r="B20" s="120" t="s">
        <v>341</v>
      </c>
      <c r="C20" s="119" t="s">
        <v>342</v>
      </c>
      <c r="D20" s="121">
        <f>SUM(H20,L20,P20,T20,X20,AB20,AF20,AJ20,AN20,AR20,AV20,AZ20,BD20,BH20,BL20,BP20,BT20,BX20,CB20,CF20,CJ20,CN20,CR20,CV20,CZ20,DD20,DH20,DL20,DP20,DT20)</f>
        <v>516704</v>
      </c>
      <c r="E20" s="121">
        <f>SUM(I20,M20,Q20,U20,Y20,AC20,AG20,AK20,AO20,AS20,AW20,BA20,BE20,BI20,BM20,BQ20,BU20,BY20,CC20,CG20,CK20,CO20,CS20,CW20,DA20,DE20,DI20,DM20,DQ20,DU20)</f>
        <v>0</v>
      </c>
      <c r="F20" s="120" t="s">
        <v>339</v>
      </c>
      <c r="G20" s="119" t="s">
        <v>340</v>
      </c>
      <c r="H20" s="121">
        <v>188273</v>
      </c>
      <c r="I20" s="121">
        <v>0</v>
      </c>
      <c r="J20" s="120" t="s">
        <v>424</v>
      </c>
      <c r="K20" s="119" t="s">
        <v>425</v>
      </c>
      <c r="L20" s="121">
        <v>135301</v>
      </c>
      <c r="M20" s="121">
        <v>0</v>
      </c>
      <c r="N20" s="120" t="s">
        <v>411</v>
      </c>
      <c r="O20" s="119" t="s">
        <v>412</v>
      </c>
      <c r="P20" s="121">
        <v>122308</v>
      </c>
      <c r="Q20" s="121">
        <v>0</v>
      </c>
      <c r="R20" s="120" t="s">
        <v>427</v>
      </c>
      <c r="S20" s="119" t="s">
        <v>428</v>
      </c>
      <c r="T20" s="121">
        <v>70822</v>
      </c>
      <c r="U20" s="121">
        <v>0</v>
      </c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10</v>
      </c>
      <c r="B21" s="120" t="s">
        <v>389</v>
      </c>
      <c r="C21" s="119" t="s">
        <v>390</v>
      </c>
      <c r="D21" s="121">
        <f>SUM(H21,L21,P21,T21,X21,AB21,AF21,AJ21,AN21,AR21,AV21,AZ21,BD21,BH21,BL21,BP21,BT21,BX21,CB21,CF21,CJ21,CN21,CR21,CV21,CZ21,DD21,DH21,DL21,DP21,DT21)</f>
        <v>3462630</v>
      </c>
      <c r="E21" s="121">
        <f>SUM(I21,M21,Q21,U21,Y21,AC21,AG21,AK21,AO21,AS21,AW21,BA21,BE21,BI21,BM21,BQ21,BU21,BY21,CC21,CG21,CK21,CO21,CS21,CW21,DA21,DE21,DI21,DM21,DQ21,DU21)</f>
        <v>0</v>
      </c>
      <c r="F21" s="120" t="s">
        <v>387</v>
      </c>
      <c r="G21" s="119" t="s">
        <v>388</v>
      </c>
      <c r="H21" s="121">
        <v>1487594</v>
      </c>
      <c r="I21" s="121">
        <v>0</v>
      </c>
      <c r="J21" s="120" t="s">
        <v>415</v>
      </c>
      <c r="K21" s="119" t="s">
        <v>416</v>
      </c>
      <c r="L21" s="121">
        <v>1975036</v>
      </c>
      <c r="M21" s="121">
        <v>0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 t="s">
        <v>10</v>
      </c>
      <c r="B22" s="120" t="s">
        <v>357</v>
      </c>
      <c r="C22" s="119" t="s">
        <v>358</v>
      </c>
      <c r="D22" s="121">
        <f>SUM(H22,L22,P22,T22,X22,AB22,AF22,AJ22,AN22,AR22,AV22,AZ22,BD22,BH22,BL22,BP22,BT22,BX22,CB22,CF22,CJ22,CN22,CR22,CV22,CZ22,DD22,DH22,DL22,DP22,DT22)</f>
        <v>626097</v>
      </c>
      <c r="E22" s="121">
        <f>SUM(I22,M22,Q22,U22,Y22,AC22,AG22,AK22,AO22,AS22,AW22,BA22,BE22,BI22,BM22,BQ22,BU22,BY22,CC22,CG22,CK22,CO22,CS22,CW22,DA22,DE22,DI22,DM22,DQ22,DU22)</f>
        <v>149973</v>
      </c>
      <c r="F22" s="120" t="s">
        <v>355</v>
      </c>
      <c r="G22" s="119" t="s">
        <v>356</v>
      </c>
      <c r="H22" s="121">
        <v>337717</v>
      </c>
      <c r="I22" s="121">
        <v>74911</v>
      </c>
      <c r="J22" s="120" t="s">
        <v>446</v>
      </c>
      <c r="K22" s="119" t="s">
        <v>447</v>
      </c>
      <c r="L22" s="121">
        <v>127348</v>
      </c>
      <c r="M22" s="121">
        <v>34209</v>
      </c>
      <c r="N22" s="120" t="s">
        <v>359</v>
      </c>
      <c r="O22" s="119" t="s">
        <v>360</v>
      </c>
      <c r="P22" s="121">
        <v>161032</v>
      </c>
      <c r="Q22" s="121">
        <v>40853</v>
      </c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 t="s">
        <v>10</v>
      </c>
      <c r="B23" s="120" t="s">
        <v>385</v>
      </c>
      <c r="C23" s="119" t="s">
        <v>386</v>
      </c>
      <c r="D23" s="121">
        <f>SUM(H23,L23,P23,T23,X23,AB23,AF23,AJ23,AN23,AR23,AV23,AZ23,BD23,BH23,BL23,BP23,BT23,BX23,CB23,CF23,CJ23,CN23,CR23,CV23,CZ23,DD23,DH23,DL23,DP23,DT23)</f>
        <v>337760</v>
      </c>
      <c r="E23" s="121">
        <f>SUM(I23,M23,Q23,U23,Y23,AC23,AG23,AK23,AO23,AS23,AW23,BA23,BE23,BI23,BM23,BQ23,BU23,BY23,CC23,CG23,CK23,CO23,CS23,CW23,DA23,DE23,DI23,DM23,DQ23,DU23)</f>
        <v>0</v>
      </c>
      <c r="F23" s="120" t="s">
        <v>383</v>
      </c>
      <c r="G23" s="119" t="s">
        <v>384</v>
      </c>
      <c r="H23" s="121">
        <v>243356</v>
      </c>
      <c r="I23" s="121">
        <v>0</v>
      </c>
      <c r="J23" s="120" t="s">
        <v>434</v>
      </c>
      <c r="K23" s="119" t="s">
        <v>435</v>
      </c>
      <c r="L23" s="121">
        <v>94404</v>
      </c>
      <c r="M23" s="121">
        <v>0</v>
      </c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3">
    <sortCondition ref="A8:A23"/>
    <sortCondition ref="B8:B23"/>
    <sortCondition ref="C8:C2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08203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08204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08205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08207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08208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08210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08211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08212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08214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08215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08216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08217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08219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08220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08221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08222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08223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08224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08225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08226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08227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08228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08229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08230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08231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08232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08233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08234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08235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08236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08302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08309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08310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08341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08364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08442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08443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08447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08521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08542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08546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08564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08836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08843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08845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08850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08851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08853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08855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08859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08867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08871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08886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08895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08898</v>
      </c>
      <c r="AI64" s="2">
        <v>64</v>
      </c>
    </row>
    <row r="65" spans="34:35" x14ac:dyDescent="0.15">
      <c r="AH65" s="48" t="str">
        <f>+'廃棄物事業経費（歳入）'!B65</f>
        <v>08916</v>
      </c>
      <c r="AI65" s="2">
        <v>65</v>
      </c>
    </row>
    <row r="66" spans="34:35" x14ac:dyDescent="0.15">
      <c r="AH66" s="48" t="str">
        <f>+'廃棄物事業経費（歳入）'!B66</f>
        <v>08934</v>
      </c>
      <c r="AI66" s="2">
        <v>66</v>
      </c>
    </row>
    <row r="67" spans="34:35" x14ac:dyDescent="0.15">
      <c r="AH67" s="48" t="str">
        <f>+'廃棄物事業経費（歳入）'!B67</f>
        <v>08935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2023-01-30T06:13:36Z</dcterms:modified>
</cp:coreProperties>
</file>