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水洗化人口等!$A$6:$AD$50</definedName>
    <definedName name="_xlnm.Print_Area" localSheetId="2">し尿集計結果!$A$1:$M$37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AC49" i="2"/>
  <c r="AC50" i="2"/>
  <c r="AC51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V51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O49" i="2"/>
  <c r="O50" i="2"/>
  <c r="O51" i="2"/>
  <c r="N9" i="2"/>
  <c r="N13" i="2"/>
  <c r="N15" i="2"/>
  <c r="N19" i="2"/>
  <c r="N21" i="2"/>
  <c r="N25" i="2"/>
  <c r="N27" i="2"/>
  <c r="N31" i="2"/>
  <c r="N33" i="2"/>
  <c r="N37" i="2"/>
  <c r="N39" i="2"/>
  <c r="N43" i="2"/>
  <c r="N45" i="2"/>
  <c r="N49" i="2"/>
  <c r="N5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H49" i="2"/>
  <c r="H50" i="2"/>
  <c r="H51" i="2"/>
  <c r="D51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E48" i="2"/>
  <c r="E49" i="2"/>
  <c r="E50" i="2"/>
  <c r="E51" i="2"/>
  <c r="D8" i="2"/>
  <c r="D11" i="2"/>
  <c r="D13" i="2"/>
  <c r="D14" i="2"/>
  <c r="D17" i="2"/>
  <c r="D19" i="2"/>
  <c r="D20" i="2"/>
  <c r="D23" i="2"/>
  <c r="D25" i="2"/>
  <c r="D26" i="2"/>
  <c r="D29" i="2"/>
  <c r="D31" i="2"/>
  <c r="D32" i="2"/>
  <c r="D35" i="2"/>
  <c r="D37" i="2"/>
  <c r="D38" i="2"/>
  <c r="D41" i="2"/>
  <c r="D43" i="2"/>
  <c r="D44" i="2"/>
  <c r="D47" i="2"/>
  <c r="D49" i="2"/>
  <c r="D50" i="2"/>
  <c r="T42" i="1"/>
  <c r="P8" i="1"/>
  <c r="P9" i="1"/>
  <c r="I9" i="1" s="1"/>
  <c r="P10" i="1"/>
  <c r="I10" i="1" s="1"/>
  <c r="D10" i="1" s="1"/>
  <c r="P11" i="1"/>
  <c r="P12" i="1"/>
  <c r="P13" i="1"/>
  <c r="P14" i="1"/>
  <c r="P15" i="1"/>
  <c r="I15" i="1" s="1"/>
  <c r="P16" i="1"/>
  <c r="I16" i="1" s="1"/>
  <c r="P17" i="1"/>
  <c r="P18" i="1"/>
  <c r="P19" i="1"/>
  <c r="P20" i="1"/>
  <c r="P21" i="1"/>
  <c r="I21" i="1" s="1"/>
  <c r="P22" i="1"/>
  <c r="I22" i="1" s="1"/>
  <c r="P23" i="1"/>
  <c r="P24" i="1"/>
  <c r="P25" i="1"/>
  <c r="P26" i="1"/>
  <c r="P27" i="1"/>
  <c r="I27" i="1" s="1"/>
  <c r="P28" i="1"/>
  <c r="I28" i="1" s="1"/>
  <c r="P29" i="1"/>
  <c r="P30" i="1"/>
  <c r="P31" i="1"/>
  <c r="P32" i="1"/>
  <c r="P33" i="1"/>
  <c r="I33" i="1" s="1"/>
  <c r="P34" i="1"/>
  <c r="I34" i="1" s="1"/>
  <c r="P35" i="1"/>
  <c r="P36" i="1"/>
  <c r="P37" i="1"/>
  <c r="P38" i="1"/>
  <c r="P39" i="1"/>
  <c r="I39" i="1" s="1"/>
  <c r="P40" i="1"/>
  <c r="I40" i="1" s="1"/>
  <c r="D40" i="1" s="1"/>
  <c r="P41" i="1"/>
  <c r="P42" i="1"/>
  <c r="P43" i="1"/>
  <c r="P44" i="1"/>
  <c r="P45" i="1"/>
  <c r="I45" i="1" s="1"/>
  <c r="P46" i="1"/>
  <c r="I46" i="1" s="1"/>
  <c r="D46" i="1" s="1"/>
  <c r="P47" i="1"/>
  <c r="P48" i="1"/>
  <c r="P49" i="1"/>
  <c r="P50" i="1"/>
  <c r="P51" i="1"/>
  <c r="I51" i="1" s="1"/>
  <c r="I8" i="1"/>
  <c r="I11" i="1"/>
  <c r="D11" i="1" s="1"/>
  <c r="I12" i="1"/>
  <c r="D12" i="1" s="1"/>
  <c r="I13" i="1"/>
  <c r="I14" i="1"/>
  <c r="I17" i="1"/>
  <c r="D17" i="1" s="1"/>
  <c r="I18" i="1"/>
  <c r="D18" i="1" s="1"/>
  <c r="I19" i="1"/>
  <c r="D19" i="1" s="1"/>
  <c r="I20" i="1"/>
  <c r="D20" i="1" s="1"/>
  <c r="I23" i="1"/>
  <c r="I24" i="1"/>
  <c r="D24" i="1" s="1"/>
  <c r="I25" i="1"/>
  <c r="D25" i="1" s="1"/>
  <c r="I26" i="1"/>
  <c r="I29" i="1"/>
  <c r="I30" i="1"/>
  <c r="I31" i="1"/>
  <c r="I32" i="1"/>
  <c r="I35" i="1"/>
  <c r="I36" i="1"/>
  <c r="I37" i="1"/>
  <c r="I38" i="1"/>
  <c r="D38" i="1" s="1"/>
  <c r="I41" i="1"/>
  <c r="I42" i="1"/>
  <c r="I43" i="1"/>
  <c r="I44" i="1"/>
  <c r="I47" i="1"/>
  <c r="D47" i="1" s="1"/>
  <c r="I48" i="1"/>
  <c r="D48" i="1" s="1"/>
  <c r="I49" i="1"/>
  <c r="I5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D26" i="1" s="1"/>
  <c r="E27" i="1"/>
  <c r="E28" i="1"/>
  <c r="D28" i="1" s="1"/>
  <c r="E29" i="1"/>
  <c r="E30" i="1"/>
  <c r="E31" i="1"/>
  <c r="D31" i="1" s="1"/>
  <c r="E32" i="1"/>
  <c r="D32" i="1" s="1"/>
  <c r="E33" i="1"/>
  <c r="E34" i="1"/>
  <c r="D34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D8" i="1"/>
  <c r="D13" i="1"/>
  <c r="J13" i="1" s="1"/>
  <c r="D14" i="1"/>
  <c r="N14" i="1" s="1"/>
  <c r="D16" i="1"/>
  <c r="J16" i="1" s="1"/>
  <c r="D23" i="1"/>
  <c r="D29" i="1"/>
  <c r="D30" i="1"/>
  <c r="D35" i="1"/>
  <c r="F35" i="1" s="1"/>
  <c r="D36" i="1"/>
  <c r="T36" i="1" s="1"/>
  <c r="D37" i="1"/>
  <c r="D41" i="1"/>
  <c r="F41" i="1" s="1"/>
  <c r="D42" i="1"/>
  <c r="D43" i="1"/>
  <c r="J43" i="1" s="1"/>
  <c r="D44" i="1"/>
  <c r="D49" i="1"/>
  <c r="J49" i="1" s="1"/>
  <c r="D50" i="1"/>
  <c r="T38" i="1" l="1"/>
  <c r="L38" i="1"/>
  <c r="F38" i="1"/>
  <c r="J38" i="1"/>
  <c r="N38" i="1"/>
  <c r="T20" i="1"/>
  <c r="L20" i="1"/>
  <c r="J20" i="1"/>
  <c r="N20" i="1"/>
  <c r="F20" i="1"/>
  <c r="N34" i="1"/>
  <c r="T34" i="1"/>
  <c r="L34" i="1"/>
  <c r="J34" i="1"/>
  <c r="F34" i="1"/>
  <c r="T28" i="1"/>
  <c r="L28" i="1"/>
  <c r="N28" i="1"/>
  <c r="J28" i="1"/>
  <c r="F28" i="1"/>
  <c r="T22" i="1"/>
  <c r="L22" i="1"/>
  <c r="N22" i="1"/>
  <c r="J22" i="1"/>
  <c r="F22" i="1"/>
  <c r="N47" i="1"/>
  <c r="T47" i="1"/>
  <c r="L47" i="1"/>
  <c r="J47" i="1"/>
  <c r="F47" i="1"/>
  <c r="N11" i="1"/>
  <c r="T11" i="1"/>
  <c r="L11" i="1"/>
  <c r="J11" i="1"/>
  <c r="F11" i="1"/>
  <c r="J18" i="1"/>
  <c r="N18" i="1"/>
  <c r="T18" i="1"/>
  <c r="L18" i="1"/>
  <c r="F18" i="1"/>
  <c r="N46" i="1"/>
  <c r="T46" i="1"/>
  <c r="L46" i="1"/>
  <c r="F46" i="1"/>
  <c r="J46" i="1"/>
  <c r="T40" i="1"/>
  <c r="L40" i="1"/>
  <c r="N40" i="1"/>
  <c r="F40" i="1"/>
  <c r="J40" i="1"/>
  <c r="N10" i="1"/>
  <c r="T10" i="1"/>
  <c r="L10" i="1"/>
  <c r="F10" i="1"/>
  <c r="J10" i="1"/>
  <c r="T32" i="1"/>
  <c r="L32" i="1"/>
  <c r="F32" i="1"/>
  <c r="N32" i="1"/>
  <c r="J32" i="1"/>
  <c r="T26" i="1"/>
  <c r="L26" i="1"/>
  <c r="N26" i="1"/>
  <c r="J26" i="1"/>
  <c r="F26" i="1"/>
  <c r="N25" i="1"/>
  <c r="T25" i="1"/>
  <c r="L25" i="1"/>
  <c r="F25" i="1"/>
  <c r="J25" i="1"/>
  <c r="N17" i="1"/>
  <c r="T17" i="1"/>
  <c r="L17" i="1"/>
  <c r="J17" i="1"/>
  <c r="F17" i="1"/>
  <c r="N31" i="1"/>
  <c r="T31" i="1"/>
  <c r="L31" i="1"/>
  <c r="F31" i="1"/>
  <c r="J31" i="1"/>
  <c r="N24" i="1"/>
  <c r="J24" i="1"/>
  <c r="F24" i="1"/>
  <c r="L24" i="1"/>
  <c r="T24" i="1"/>
  <c r="N48" i="1"/>
  <c r="J48" i="1"/>
  <c r="F48" i="1"/>
  <c r="T48" i="1"/>
  <c r="L48" i="1"/>
  <c r="N12" i="1"/>
  <c r="J12" i="1"/>
  <c r="T12" i="1"/>
  <c r="L12" i="1"/>
  <c r="F12" i="1"/>
  <c r="N19" i="1"/>
  <c r="T19" i="1"/>
  <c r="L19" i="1"/>
  <c r="F19" i="1"/>
  <c r="J19" i="1"/>
  <c r="N23" i="1"/>
  <c r="T23" i="1"/>
  <c r="L23" i="1"/>
  <c r="J23" i="1"/>
  <c r="T50" i="1"/>
  <c r="L50" i="1"/>
  <c r="J42" i="1"/>
  <c r="N42" i="1"/>
  <c r="F36" i="1"/>
  <c r="F50" i="1"/>
  <c r="F42" i="1"/>
  <c r="F14" i="1"/>
  <c r="J50" i="1"/>
  <c r="L36" i="1"/>
  <c r="D51" i="1"/>
  <c r="D45" i="1"/>
  <c r="D39" i="1"/>
  <c r="D33" i="1"/>
  <c r="D27" i="1"/>
  <c r="D15" i="1"/>
  <c r="D9" i="1"/>
  <c r="T44" i="1"/>
  <c r="L44" i="1"/>
  <c r="T8" i="1"/>
  <c r="J8" i="1"/>
  <c r="L8" i="1"/>
  <c r="N29" i="1"/>
  <c r="T29" i="1"/>
  <c r="L29" i="1"/>
  <c r="J29" i="1"/>
  <c r="J30" i="1"/>
  <c r="N30" i="1"/>
  <c r="N43" i="1"/>
  <c r="T43" i="1"/>
  <c r="L43" i="1"/>
  <c r="F43" i="1"/>
  <c r="N13" i="1"/>
  <c r="T13" i="1"/>
  <c r="L13" i="1"/>
  <c r="F13" i="1"/>
  <c r="F30" i="1"/>
  <c r="F23" i="1"/>
  <c r="F16" i="1"/>
  <c r="J44" i="1"/>
  <c r="L42" i="1"/>
  <c r="N50" i="1"/>
  <c r="N37" i="1"/>
  <c r="T37" i="1"/>
  <c r="L37" i="1"/>
  <c r="F37" i="1"/>
  <c r="L30" i="1"/>
  <c r="T14" i="1"/>
  <c r="L14" i="1"/>
  <c r="J14" i="1"/>
  <c r="N35" i="1"/>
  <c r="T35" i="1"/>
  <c r="L35" i="1"/>
  <c r="J35" i="1"/>
  <c r="N41" i="1"/>
  <c r="T41" i="1"/>
  <c r="L41" i="1"/>
  <c r="J41" i="1"/>
  <c r="T30" i="1"/>
  <c r="T16" i="1"/>
  <c r="L16" i="1"/>
  <c r="N16" i="1"/>
  <c r="N36" i="1"/>
  <c r="J36" i="1"/>
  <c r="J37" i="1"/>
  <c r="N49" i="1"/>
  <c r="T49" i="1"/>
  <c r="L49" i="1"/>
  <c r="F49" i="1"/>
  <c r="F44" i="1"/>
  <c r="F29" i="1"/>
  <c r="F8" i="1"/>
  <c r="N44" i="1"/>
  <c r="N8" i="1"/>
  <c r="D2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45" i="1" l="1"/>
  <c r="N45" i="1"/>
  <c r="L45" i="1"/>
  <c r="F45" i="1"/>
  <c r="J45" i="1"/>
  <c r="T9" i="1"/>
  <c r="J9" i="1"/>
  <c r="N9" i="1"/>
  <c r="F9" i="1"/>
  <c r="L9" i="1"/>
  <c r="T51" i="1"/>
  <c r="N51" i="1"/>
  <c r="J51" i="1"/>
  <c r="F51" i="1"/>
  <c r="L51" i="1"/>
  <c r="T15" i="1"/>
  <c r="J15" i="1"/>
  <c r="N15" i="1"/>
  <c r="F15" i="1"/>
  <c r="L15" i="1"/>
  <c r="T21" i="1"/>
  <c r="N21" i="1"/>
  <c r="J21" i="1"/>
  <c r="F21" i="1"/>
  <c r="L21" i="1"/>
  <c r="T27" i="1"/>
  <c r="N27" i="1"/>
  <c r="L27" i="1"/>
  <c r="J27" i="1"/>
  <c r="F27" i="1"/>
  <c r="T33" i="1"/>
  <c r="N33" i="1"/>
  <c r="J33" i="1"/>
  <c r="F33" i="1"/>
  <c r="L33" i="1"/>
  <c r="T39" i="1"/>
  <c r="N39" i="1"/>
  <c r="L39" i="1"/>
  <c r="J39" i="1"/>
  <c r="F3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<sst xmlns="http://schemas.openxmlformats.org/spreadsheetml/2006/main" count="890" uniqueCount="350">
  <si>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</si>
  <si>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</si>
  <si>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</si>
  <si>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</si>
  <si>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</si>
  <si>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</si>
  <si>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</si>
  <si>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</si>
  <si>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</si>
  <si>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</si>
  <si>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</si>
  <si>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</si>
  <si>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</si>
  <si>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</si>
  <si>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</si>
  <si>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</si>
  <si>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</si>
  <si>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</si>
  <si>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</si>
  <si>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</si>
  <si>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</si>
  <si>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</si>
  <si>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</si>
  <si>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</si>
  <si>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</si>
  <si>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</si>
  <si>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</si>
  <si>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</si>
  <si>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</si>
  <si>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</si>
  <si>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</si>
  <si>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</si>
  <si>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</si>
  <si>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</si>
  <si>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</si>
  <si>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</si>
  <si>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</si>
  <si>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</si>
  <si>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</si>
  <si>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</si>
  <si>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</si>
  <si>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</si>
  <si>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</si>
  <si>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</si>
  <si>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</si>
  <si>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</si>
  <si>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</si>
  <si>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</si>
  <si>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</si>
  <si>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</si>
  <si>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</si>
  <si>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</si>
  <si>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</si>
  <si>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</si>
  <si>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</si>
  <si>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</si>
  <si>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</si>
  <si>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</si>
  <si>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</si>
  <si>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</si>
  <si>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</si>
  <si>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</si>
  <si>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</si>
  <si>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</si>
  <si>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</si>
  <si>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</si>
  <si>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</si>
  <si>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</si>
  <si>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</si>
  <si>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</si>
  <si>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</si>
  <si>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</si>
  <si>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</si>
  <si>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</si>
  <si>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</si>
  <si>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</si>
  <si>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</si>
  <si>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</si>
  <si>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</si>
  <si>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</si>
  <si>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</si>
  <si>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</si>
  <si>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</si>
  <si>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</si>
  <si>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</si>
  <si>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</si>
  <si>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</si>
  <si>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</si>
  <si>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</si>
  <si>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</si>
  <si>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</si>
  <si>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</si>
  <si>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</si>
  <si>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</si>
  <si>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</si>
  <si>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</si>
  <si>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</si>
  <si>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</si>
  <si>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</si>
  <si>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</si>
  <si>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</si>
  <si>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</si>
  <si>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</si>
  <si>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</si>
  <si>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</si>
  <si>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</si>
  <si>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</si>
  <si>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</si>
  <si>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</si>
  <si>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</si>
  <si>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</si>
  <si>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</si>
  <si>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</si>
  <si>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</si>
  <si>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</si>
  <si>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</si>
  <si>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</si>
  <si>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</si>
  <si>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</si>
  <si>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</si>
  <si>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</si>
  <si>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</si>
  <si>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</si>
  <si>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</si>
  <si>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</si>
  <si>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</si>
  <si>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</si>
  <si>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</si>
  <si>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</si>
  <si>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</si>
  <si>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</si>
  <si>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</si>
  <si>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</si>
  <si>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</si>
  <si>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</si>
  <si>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</si>
  <si>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</si>
  <si>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</si>
  <si>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</si>
  <si>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</si>
  <si>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</si>
  <si>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</si>
  <si>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</si>
  <si>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</si>
  <si>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</si>
  <si>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</si>
  <si>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</si>
  <si>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</si>
  <si>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</si>
  <si>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</si>
  <si>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</si>
  <si>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</si>
  <si>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</si>
  <si>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</si>
  <si>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</si>
  <si>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</si>
  <si>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</si>
  <si>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</si>
  <si>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</si>
  <si>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</si>
  <si>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</si>
  <si>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</si>
  <si>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</si>
  <si>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</si>
  <si>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</si>
  <si>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</si>
  <si>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</si>
  <si>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</si>
  <si>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</si>
  <si>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</si>
  <si>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</si>
  <si>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</si>
  <si>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</si>
  <si>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</si>
  <si>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</si>
  <si>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</si>
  <si>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</si>
  <si>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</si>
  <si>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</si>
  <si>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</si>
  <si>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</si>
  <si>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</si>
  <si>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</si>
  <si>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</si>
  <si>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</si>
  <si>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</si>
  <si>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</si>
  <si>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</si>
  <si>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</si>
  <si>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</si>
  <si>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</si>
  <si>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</si>
  <si>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</si>
  <si>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</si>
  <si>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</si>
  <si>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</si>
  <si>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</si>
  <si>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</si>
  <si>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</si>
  <si>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</si>
  <si>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</si>
  <si>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</si>
  <si>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</si>
  <si>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</si>
  <si>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</si>
  <si>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</si>
  <si>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</si>
  <si>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</si>
  <si>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</si>
  <si>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</si>
  <si>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</si>
  <si>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</si>
  <si>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</si>
  <si>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</si>
  <si>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</si>
  <si>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</si>
  <si>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</si>
  <si>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</si>
  <si>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</si>
  <si>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</si>
  <si>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</si>
  <si>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</si>
  <si>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</si>
  <si>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</si>
  <si>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</si>
  <si>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</si>
  <si>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</si>
  <si>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</si>
  <si>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</si>
  <si>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</si>
  <si>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</si>
  <si>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</si>
  <si>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</si>
  <si>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</si>
  <si>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</si>
  <si>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</si>
  <si>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</si>
  <si>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</si>
  <si>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</si>
  <si>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</si>
  <si>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</si>
  <si>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</si>
  <si>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</si>
  <si>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</si>
  <si>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</si>
  <si>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</si>
  <si>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</si>
  <si>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</si>
  <si>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</si>
  <si>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</si>
  <si>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</si>
  <si>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</si>
  <si>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</si>
  <si>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</si>
  <si>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</si>
  <si>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</si>
  <si>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</si>
  <si>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08000</t>
  </si>
  <si>
    <t>水洗化人口等（令和3年度実績）</t>
    <phoneticPr fontId="3"/>
  </si>
  <si>
    <t>し尿処理の状況（令和3年度実績）</t>
    <phoneticPr fontId="3"/>
  </si>
  <si>
    <t>08201</t>
  </si>
  <si>
    <t>水戸市</t>
  </si>
  <si>
    <t/>
  </si>
  <si>
    <t>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</si>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</sst>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46</v>
      </c>
      <c r="B7" s="127" t="s">
        <v>257</v>
      </c>
      <c r="C7" s="107" t="s">
        <v>199</v>
      </c>
      <c r="D7" s="108">
        <f>+SUM(E7,+I7)</f>
        <v>2890169</v>
      </c>
      <c r="E7" s="108">
        <f>+SUM(G7+H7)</f>
        <v>192191</v>
      </c>
      <c r="F7" s="109">
        <f>IF(D7&gt;0,E7/D7*100,"-")</f>
        <v>6.6498187476234092</v>
      </c>
      <c r="G7" s="108">
        <f>SUM(G$8:G$207)</f>
        <v>177867</v>
      </c>
      <c r="H7" s="108">
        <f>SUM(H$8:H$207)</f>
        <v>14324</v>
      </c>
      <c r="I7" s="108">
        <f>+SUM(K7,+M7,O7+P7)</f>
        <v>2697978</v>
      </c>
      <c r="J7" s="109">
        <f>IF(D7&gt;0,I7/D7*100,"-")</f>
        <v>93.350181252376601</v>
      </c>
      <c r="K7" s="108">
        <f>SUM(K$8:K$207)</f>
        <v>1704230</v>
      </c>
      <c r="L7" s="109">
        <f>IF(D7&gt;0,K7/D7*100,"-")</f>
        <v>58.966447982799622</v>
      </c>
      <c r="M7" s="108">
        <f>SUM(M$8:M$207)</f>
        <v>8253</v>
      </c>
      <c r="N7" s="109">
        <f>IF(D7&gt;0,M7/D7*100,"-")</f>
        <v>0.28555423575576377</v>
      </c>
      <c r="O7" s="106">
        <f>SUM(O$8:O$207)</f>
        <v>122573</v>
      </c>
      <c r="P7" s="108">
        <f>SUM(Q7:S7)</f>
        <v>862922</v>
      </c>
      <c r="Q7" s="108">
        <f>SUM(Q$8:Q$207)</f>
        <v>249902</v>
      </c>
      <c r="R7" s="108">
        <f>SUM(R$8:R$207)</f>
        <v>556680</v>
      </c>
      <c r="S7" s="108">
        <f>SUM(S$8:S$207)</f>
        <v>56340</v>
      </c>
      <c r="T7" s="109">
        <f>IF(D7&gt;0,P7/D7*100,"-")</f>
        <v>29.857146762005961</v>
      </c>
      <c r="U7" s="108">
        <f>SUM(U$8:U$207)</f>
        <v>70601</v>
      </c>
      <c r="V7" s="110">
        <f t="shared" ref="V7:AC7" si="0">COUNTIF(V$8:V$207,"○")</f>
        <v>19</v>
      </c>
      <c r="W7" s="110">
        <f t="shared" si="0"/>
        <v>0</v>
      </c>
      <c r="X7" s="110">
        <f t="shared" si="0"/>
        <v>0</v>
      </c>
      <c r="Y7" s="110">
        <f t="shared" si="0"/>
        <v>25</v>
      </c>
      <c r="Z7" s="110">
        <f t="shared" si="0"/>
        <v>15</v>
      </c>
      <c r="AA7" s="110">
        <f t="shared" si="0"/>
        <v>0</v>
      </c>
      <c r="AB7" s="110">
        <f t="shared" si="0"/>
        <v>0</v>
      </c>
      <c r="AC7" s="110">
        <f t="shared" si="0"/>
        <v>29</v>
      </c>
      <c r="AD7" s="205"/>
      <c r="AE7" s="205"/>
    </row>
    <row r="8" spans="1:31" s="103" customFormat="1" ht="13.5" customHeight="1">
      <c r="A8" s="99" t="s">
        <v>46</v>
      </c>
      <c r="B8" s="100" t="s">
        <v>260</v>
      </c>
      <c r="C8" s="99" t="s">
        <v>261</v>
      </c>
      <c r="D8" s="101">
        <f>+SUM(E8,+I8)</f>
        <v>271257</v>
      </c>
      <c r="E8" s="101">
        <f>+SUM(G8+H8)</f>
        <v>5744</v>
      </c>
      <c r="F8" s="125">
        <f>IF(D8&gt;0,E8/D8*100,"-")</f>
        <v>2.1175490402091004</v>
      </c>
      <c r="G8" s="101">
        <v>5744</v>
      </c>
      <c r="H8" s="101">
        <v>0</v>
      </c>
      <c r="I8" s="101">
        <f>+SUM(K8,+M8,O8+P8)</f>
        <v>265513</v>
      </c>
      <c r="J8" s="102">
        <f>IF(D8&gt;0,I8/D8*100,"-")</f>
        <v>97.882450959790901</v>
      </c>
      <c r="K8" s="101">
        <v>189934</v>
      </c>
      <c r="L8" s="102">
        <f>IF(D8&gt;0,K8/D8*100,"-")</f>
        <v>70.019944185772161</v>
      </c>
      <c r="M8" s="101">
        <v>0</v>
      </c>
      <c r="N8" s="102">
        <f>IF(D8&gt;0,M8/D8*100,"-")</f>
        <v>0</v>
      </c>
      <c r="O8" s="123">
        <v>8760</v>
      </c>
      <c r="P8" s="101">
        <f>SUM(Q8:S8)</f>
        <v>66819</v>
      </c>
      <c r="Q8" s="101">
        <v>19739</v>
      </c>
      <c r="R8" s="101">
        <v>47080</v>
      </c>
      <c r="S8" s="101">
        <v>0</v>
      </c>
      <c r="T8" s="102">
        <f>IF(D8&gt;0,P8/D8*100,"-")</f>
        <v>24.633097026067531</v>
      </c>
      <c r="U8" s="101">
        <v>3515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46</v>
      </c>
      <c r="B9" s="100" t="s">
        <v>264</v>
      </c>
      <c r="C9" s="99" t="s">
        <v>265</v>
      </c>
      <c r="D9" s="101">
        <f>+SUM(E9,+I9)</f>
        <v>171130</v>
      </c>
      <c r="E9" s="101">
        <f>+SUM(G9+H9)</f>
        <v>1540</v>
      </c>
      <c r="F9" s="125">
        <f>IF(D9&gt;0,E9/D9*100,"-")</f>
        <v>0.89990066031671834</v>
      </c>
      <c r="G9" s="101">
        <v>1540</v>
      </c>
      <c r="H9" s="101">
        <v>0</v>
      </c>
      <c r="I9" s="101">
        <f>+SUM(K9,+M9,O9+P9)</f>
        <v>169590</v>
      </c>
      <c r="J9" s="102">
        <f>IF(D9&gt;0,I9/D9*100,"-")</f>
        <v>99.100099339683283</v>
      </c>
      <c r="K9" s="101">
        <v>167024</v>
      </c>
      <c r="L9" s="102">
        <f>IF(D9&gt;0,K9/D9*100,"-")</f>
        <v>97.600654473207499</v>
      </c>
      <c r="M9" s="101">
        <v>0</v>
      </c>
      <c r="N9" s="102">
        <f>IF(D9&gt;0,M9/D9*100,"-")</f>
        <v>0</v>
      </c>
      <c r="O9" s="123">
        <v>0</v>
      </c>
      <c r="P9" s="101">
        <f>SUM(Q9:S9)</f>
        <v>2566</v>
      </c>
      <c r="Q9" s="101">
        <v>684</v>
      </c>
      <c r="R9" s="101">
        <v>1882</v>
      </c>
      <c r="S9" s="101">
        <v>0</v>
      </c>
      <c r="T9" s="102">
        <f>IF(D9&gt;0,P9/D9*100,"-")</f>
        <v>1.4994448664757787</v>
      </c>
      <c r="U9" s="101">
        <v>1557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46</v>
      </c>
      <c r="B10" s="100" t="s">
        <v>266</v>
      </c>
      <c r="C10" s="99" t="s">
        <v>267</v>
      </c>
      <c r="D10" s="101">
        <f>+SUM(E10,+I10)</f>
        <v>141276</v>
      </c>
      <c r="E10" s="101">
        <f>+SUM(G10+H10)</f>
        <v>5505</v>
      </c>
      <c r="F10" s="125">
        <f>IF(D10&gt;0,E10/D10*100,"-")</f>
        <v>3.8966278773464711</v>
      </c>
      <c r="G10" s="101">
        <v>5505</v>
      </c>
      <c r="H10" s="101">
        <v>0</v>
      </c>
      <c r="I10" s="101">
        <f>+SUM(K10,+M10,O10+P10)</f>
        <v>135771</v>
      </c>
      <c r="J10" s="102">
        <f>IF(D10&gt;0,I10/D10*100,"-")</f>
        <v>96.103372122653525</v>
      </c>
      <c r="K10" s="101">
        <v>117228</v>
      </c>
      <c r="L10" s="102">
        <f>IF(D10&gt;0,K10/D10*100,"-")</f>
        <v>82.978000509640708</v>
      </c>
      <c r="M10" s="101">
        <v>0</v>
      </c>
      <c r="N10" s="102">
        <f>IF(D10&gt;0,M10/D10*100,"-")</f>
        <v>0</v>
      </c>
      <c r="O10" s="123">
        <v>3716</v>
      </c>
      <c r="P10" s="101">
        <f>SUM(Q10:S10)</f>
        <v>14827</v>
      </c>
      <c r="Q10" s="101">
        <v>3372</v>
      </c>
      <c r="R10" s="101">
        <v>11455</v>
      </c>
      <c r="S10" s="101">
        <v>0</v>
      </c>
      <c r="T10" s="102">
        <f>IF(D10&gt;0,P10/D10*100,"-")</f>
        <v>10.49505931651519</v>
      </c>
      <c r="U10" s="101">
        <v>4422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46</v>
      </c>
      <c r="B11" s="100" t="s">
        <v>268</v>
      </c>
      <c r="C11" s="99" t="s">
        <v>269</v>
      </c>
      <c r="D11" s="101">
        <f>+SUM(E11,+I11)</f>
        <v>141607</v>
      </c>
      <c r="E11" s="101">
        <f>+SUM(G11+H11)</f>
        <v>8179</v>
      </c>
      <c r="F11" s="125">
        <f>IF(D11&gt;0,E11/D11*100,"-")</f>
        <v>5.7758444144710364</v>
      </c>
      <c r="G11" s="101">
        <v>8179</v>
      </c>
      <c r="H11" s="101">
        <v>0</v>
      </c>
      <c r="I11" s="101">
        <f>+SUM(K11,+M11,O11+P11)</f>
        <v>133428</v>
      </c>
      <c r="J11" s="102">
        <f>IF(D11&gt;0,I11/D11*100,"-")</f>
        <v>94.224155585528962</v>
      </c>
      <c r="K11" s="101">
        <v>75308</v>
      </c>
      <c r="L11" s="102">
        <f>IF(D11&gt;0,K11/D11*100,"-")</f>
        <v>53.18098681562352</v>
      </c>
      <c r="M11" s="101">
        <v>0</v>
      </c>
      <c r="N11" s="102">
        <f>IF(D11&gt;0,M11/D11*100,"-")</f>
        <v>0</v>
      </c>
      <c r="O11" s="123">
        <v>9428</v>
      </c>
      <c r="P11" s="101">
        <f>SUM(Q11:S11)</f>
        <v>48692</v>
      </c>
      <c r="Q11" s="101">
        <v>0</v>
      </c>
      <c r="R11" s="101">
        <v>19403</v>
      </c>
      <c r="S11" s="101">
        <v>29289</v>
      </c>
      <c r="T11" s="102">
        <f>IF(D11&gt;0,P11/D11*100,"-")</f>
        <v>34.385305811153408</v>
      </c>
      <c r="U11" s="101">
        <v>3839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46</v>
      </c>
      <c r="B12" s="100" t="s">
        <v>270</v>
      </c>
      <c r="C12" s="99" t="s">
        <v>271</v>
      </c>
      <c r="D12" s="101">
        <f>+SUM(E12,+I12)</f>
        <v>72946</v>
      </c>
      <c r="E12" s="101">
        <f>+SUM(G12+H12)</f>
        <v>5656</v>
      </c>
      <c r="F12" s="125">
        <f>IF(D12&gt;0,E12/D12*100,"-")</f>
        <v>7.7536808049790258</v>
      </c>
      <c r="G12" s="101">
        <v>5656</v>
      </c>
      <c r="H12" s="101">
        <v>0</v>
      </c>
      <c r="I12" s="101">
        <f>+SUM(K12,+M12,O12+P12)</f>
        <v>67290</v>
      </c>
      <c r="J12" s="102">
        <f>IF(D12&gt;0,I12/D12*100,"-")</f>
        <v>92.246319195020973</v>
      </c>
      <c r="K12" s="101">
        <v>35669</v>
      </c>
      <c r="L12" s="102">
        <f>IF(D12&gt;0,K12/D12*100,"-")</f>
        <v>48.89781482192307</v>
      </c>
      <c r="M12" s="101">
        <v>0</v>
      </c>
      <c r="N12" s="102">
        <f>IF(D12&gt;0,M12/D12*100,"-")</f>
        <v>0</v>
      </c>
      <c r="O12" s="123">
        <v>3542</v>
      </c>
      <c r="P12" s="101">
        <f>SUM(Q12:S12)</f>
        <v>28079</v>
      </c>
      <c r="Q12" s="101">
        <v>6701</v>
      </c>
      <c r="R12" s="101">
        <v>21378</v>
      </c>
      <c r="S12" s="101">
        <v>0</v>
      </c>
      <c r="T12" s="102">
        <f>IF(D12&gt;0,P12/D12*100,"-")</f>
        <v>38.492857730375896</v>
      </c>
      <c r="U12" s="101">
        <v>1117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46</v>
      </c>
      <c r="B13" s="100" t="s">
        <v>272</v>
      </c>
      <c r="C13" s="99" t="s">
        <v>273</v>
      </c>
      <c r="D13" s="101">
        <f>+SUM(E13,+I13)</f>
        <v>50702</v>
      </c>
      <c r="E13" s="101">
        <f>+SUM(G13+H13)</f>
        <v>3359</v>
      </c>
      <c r="F13" s="125">
        <f>IF(D13&gt;0,E13/D13*100,"-")</f>
        <v>6.6249852076841158</v>
      </c>
      <c r="G13" s="101">
        <v>3359</v>
      </c>
      <c r="H13" s="101">
        <v>0</v>
      </c>
      <c r="I13" s="101">
        <f>+SUM(K13,+M13,O13+P13)</f>
        <v>47343</v>
      </c>
      <c r="J13" s="102">
        <f>IF(D13&gt;0,I13/D13*100,"-")</f>
        <v>93.375014792315881</v>
      </c>
      <c r="K13" s="101">
        <v>27267</v>
      </c>
      <c r="L13" s="102">
        <f>IF(D13&gt;0,K13/D13*100,"-")</f>
        <v>53.778943631414933</v>
      </c>
      <c r="M13" s="101">
        <v>0</v>
      </c>
      <c r="N13" s="102">
        <f>IF(D13&gt;0,M13/D13*100,"-")</f>
        <v>0</v>
      </c>
      <c r="O13" s="123">
        <v>2228</v>
      </c>
      <c r="P13" s="101">
        <f>SUM(Q13:S13)</f>
        <v>17848</v>
      </c>
      <c r="Q13" s="101">
        <v>7055</v>
      </c>
      <c r="R13" s="101">
        <v>10793</v>
      </c>
      <c r="S13" s="101">
        <v>0</v>
      </c>
      <c r="T13" s="102">
        <f>IF(D13&gt;0,P13/D13*100,"-")</f>
        <v>35.201767188671056</v>
      </c>
      <c r="U13" s="101">
        <v>2386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46</v>
      </c>
      <c r="B14" s="100" t="s">
        <v>274</v>
      </c>
      <c r="C14" s="99" t="s">
        <v>275</v>
      </c>
      <c r="D14" s="101">
        <f>+SUM(E14,+I14)</f>
        <v>75902</v>
      </c>
      <c r="E14" s="101">
        <f>+SUM(G14+H14)</f>
        <v>919</v>
      </c>
      <c r="F14" s="125">
        <f>IF(D14&gt;0,E14/D14*100,"-")</f>
        <v>1.2107717846697057</v>
      </c>
      <c r="G14" s="101">
        <v>919</v>
      </c>
      <c r="H14" s="101">
        <v>0</v>
      </c>
      <c r="I14" s="101">
        <f>+SUM(K14,+M14,O14+P14)</f>
        <v>74983</v>
      </c>
      <c r="J14" s="102">
        <f>IF(D14&gt;0,I14/D14*100,"-")</f>
        <v>98.789228215330297</v>
      </c>
      <c r="K14" s="101">
        <v>60131</v>
      </c>
      <c r="L14" s="102">
        <f>IF(D14&gt;0,K14/D14*100,"-")</f>
        <v>79.221891386261234</v>
      </c>
      <c r="M14" s="101">
        <v>0</v>
      </c>
      <c r="N14" s="102">
        <f>IF(D14&gt;0,M14/D14*100,"-")</f>
        <v>0</v>
      </c>
      <c r="O14" s="123">
        <v>301</v>
      </c>
      <c r="P14" s="101">
        <f>SUM(Q14:S14)</f>
        <v>14551</v>
      </c>
      <c r="Q14" s="101">
        <v>5205</v>
      </c>
      <c r="R14" s="101">
        <v>9346</v>
      </c>
      <c r="S14" s="101">
        <v>0</v>
      </c>
      <c r="T14" s="102">
        <f>IF(D14&gt;0,P14/D14*100,"-")</f>
        <v>19.170772838660376</v>
      </c>
      <c r="U14" s="101">
        <v>2219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46</v>
      </c>
      <c r="B15" s="100" t="s">
        <v>276</v>
      </c>
      <c r="C15" s="99" t="s">
        <v>277</v>
      </c>
      <c r="D15" s="101">
        <f>+SUM(E15,+I15)</f>
        <v>42820</v>
      </c>
      <c r="E15" s="101">
        <f>+SUM(G15+H15)</f>
        <v>6551</v>
      </c>
      <c r="F15" s="125">
        <f>IF(D15&gt;0,E15/D15*100,"-")</f>
        <v>15.298925735637553</v>
      </c>
      <c r="G15" s="101">
        <v>6551</v>
      </c>
      <c r="H15" s="101">
        <v>0</v>
      </c>
      <c r="I15" s="101">
        <f>+SUM(K15,+M15,O15+P15)</f>
        <v>36269</v>
      </c>
      <c r="J15" s="102">
        <f>IF(D15&gt;0,I15/D15*100,"-")</f>
        <v>84.701074264362447</v>
      </c>
      <c r="K15" s="101">
        <v>9301</v>
      </c>
      <c r="L15" s="102">
        <f>IF(D15&gt;0,K15/D15*100,"-")</f>
        <v>21.721158337225596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26968</v>
      </c>
      <c r="Q15" s="101">
        <v>10994</v>
      </c>
      <c r="R15" s="101">
        <v>15974</v>
      </c>
      <c r="S15" s="101">
        <v>0</v>
      </c>
      <c r="T15" s="102">
        <f>IF(D15&gt;0,P15/D15*100,"-")</f>
        <v>62.979915927136851</v>
      </c>
      <c r="U15" s="101">
        <v>2212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46</v>
      </c>
      <c r="B16" s="100" t="s">
        <v>278</v>
      </c>
      <c r="C16" s="99" t="s">
        <v>279</v>
      </c>
      <c r="D16" s="101">
        <f>+SUM(E16,+I16)</f>
        <v>62244</v>
      </c>
      <c r="E16" s="101">
        <f>+SUM(G16+H16)</f>
        <v>10220</v>
      </c>
      <c r="F16" s="125">
        <f>IF(D16&gt;0,E16/D16*100,"-")</f>
        <v>16.419253261358524</v>
      </c>
      <c r="G16" s="101">
        <v>10220</v>
      </c>
      <c r="H16" s="101">
        <v>0</v>
      </c>
      <c r="I16" s="101">
        <f>+SUM(K16,+M16,O16+P16)</f>
        <v>52024</v>
      </c>
      <c r="J16" s="102">
        <f>IF(D16&gt;0,I16/D16*100,"-")</f>
        <v>83.58074673864148</v>
      </c>
      <c r="K16" s="101">
        <v>9760</v>
      </c>
      <c r="L16" s="102">
        <f>IF(D16&gt;0,K16/D16*100,"-")</f>
        <v>15.680226206541997</v>
      </c>
      <c r="M16" s="101">
        <v>0</v>
      </c>
      <c r="N16" s="102">
        <f>IF(D16&gt;0,M16/D16*100,"-")</f>
        <v>0</v>
      </c>
      <c r="O16" s="123">
        <v>3954</v>
      </c>
      <c r="P16" s="101">
        <f>SUM(Q16:S16)</f>
        <v>38310</v>
      </c>
      <c r="Q16" s="101">
        <v>9350</v>
      </c>
      <c r="R16" s="101">
        <v>28960</v>
      </c>
      <c r="S16" s="101">
        <v>0</v>
      </c>
      <c r="T16" s="102">
        <f>IF(D16&gt;0,P16/D16*100,"-")</f>
        <v>61.548101021785229</v>
      </c>
      <c r="U16" s="101">
        <v>5587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46</v>
      </c>
      <c r="B17" s="100" t="s">
        <v>280</v>
      </c>
      <c r="C17" s="99" t="s">
        <v>281</v>
      </c>
      <c r="D17" s="101">
        <f>+SUM(E17,+I17)</f>
        <v>49497</v>
      </c>
      <c r="E17" s="101">
        <f>+SUM(G17+H17)</f>
        <v>2775</v>
      </c>
      <c r="F17" s="125">
        <f>IF(D17&gt;0,E17/D17*100,"-")</f>
        <v>5.6064003879022977</v>
      </c>
      <c r="G17" s="101">
        <v>2775</v>
      </c>
      <c r="H17" s="101">
        <v>0</v>
      </c>
      <c r="I17" s="101">
        <f>+SUM(K17,+M17,O17+P17)</f>
        <v>46722</v>
      </c>
      <c r="J17" s="102">
        <f>IF(D17&gt;0,I17/D17*100,"-")</f>
        <v>94.393599612097702</v>
      </c>
      <c r="K17" s="101">
        <v>18651</v>
      </c>
      <c r="L17" s="102">
        <f>IF(D17&gt;0,K17/D17*100,"-")</f>
        <v>37.681071580095768</v>
      </c>
      <c r="M17" s="101">
        <v>203</v>
      </c>
      <c r="N17" s="102">
        <f>IF(D17&gt;0,M17/D17*100,"-")</f>
        <v>0.41012586621411395</v>
      </c>
      <c r="O17" s="123">
        <v>4770</v>
      </c>
      <c r="P17" s="101">
        <f>SUM(Q17:S17)</f>
        <v>23098</v>
      </c>
      <c r="Q17" s="101">
        <v>6207</v>
      </c>
      <c r="R17" s="101">
        <v>16891</v>
      </c>
      <c r="S17" s="101">
        <v>0</v>
      </c>
      <c r="T17" s="102">
        <f>IF(D17&gt;0,P17/D17*100,"-")</f>
        <v>46.665454471988198</v>
      </c>
      <c r="U17" s="101">
        <v>208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46</v>
      </c>
      <c r="B18" s="100" t="s">
        <v>282</v>
      </c>
      <c r="C18" s="99" t="s">
        <v>283</v>
      </c>
      <c r="D18" s="101">
        <f>+SUM(E18,+I18)</f>
        <v>27505</v>
      </c>
      <c r="E18" s="101">
        <f>+SUM(G18+H18)</f>
        <v>2602</v>
      </c>
      <c r="F18" s="125">
        <f>IF(D18&gt;0,E18/D18*100,"-")</f>
        <v>9.4600981639701871</v>
      </c>
      <c r="G18" s="101">
        <v>2602</v>
      </c>
      <c r="H18" s="101">
        <v>0</v>
      </c>
      <c r="I18" s="101">
        <f>+SUM(K18,+M18,O18+P18)</f>
        <v>24903</v>
      </c>
      <c r="J18" s="102">
        <f>IF(D18&gt;0,I18/D18*100,"-")</f>
        <v>90.539901836029813</v>
      </c>
      <c r="K18" s="101">
        <v>22139</v>
      </c>
      <c r="L18" s="102">
        <f>IF(D18&gt;0,K18/D18*100,"-")</f>
        <v>80.490819850936191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2764</v>
      </c>
      <c r="Q18" s="101">
        <v>1527</v>
      </c>
      <c r="R18" s="101">
        <v>1237</v>
      </c>
      <c r="S18" s="101">
        <v>0</v>
      </c>
      <c r="T18" s="102">
        <f>IF(D18&gt;0,P18/D18*100,"-")</f>
        <v>10.049081985093618</v>
      </c>
      <c r="U18" s="101">
        <v>217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46</v>
      </c>
      <c r="B19" s="100" t="s">
        <v>284</v>
      </c>
      <c r="C19" s="99" t="s">
        <v>285</v>
      </c>
      <c r="D19" s="101">
        <f>+SUM(E19,+I19)</f>
        <v>41981</v>
      </c>
      <c r="E19" s="101">
        <f>+SUM(G19+H19)</f>
        <v>5181</v>
      </c>
      <c r="F19" s="125">
        <f>IF(D19&gt;0,E19/D19*100,"-")</f>
        <v>12.34129725351945</v>
      </c>
      <c r="G19" s="101">
        <v>5181</v>
      </c>
      <c r="H19" s="101">
        <v>0</v>
      </c>
      <c r="I19" s="101">
        <f>+SUM(K19,+M19,O19+P19)</f>
        <v>36800</v>
      </c>
      <c r="J19" s="102">
        <f>IF(D19&gt;0,I19/D19*100,"-")</f>
        <v>87.658702746480557</v>
      </c>
      <c r="K19" s="101">
        <v>3516</v>
      </c>
      <c r="L19" s="102">
        <f>IF(D19&gt;0,K19/D19*100,"-")</f>
        <v>8.3752173602343927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33284</v>
      </c>
      <c r="Q19" s="101">
        <v>8772</v>
      </c>
      <c r="R19" s="101">
        <v>24512</v>
      </c>
      <c r="S19" s="101">
        <v>0</v>
      </c>
      <c r="T19" s="102">
        <f>IF(D19&gt;0,P19/D19*100,"-")</f>
        <v>79.283485386246156</v>
      </c>
      <c r="U19" s="101">
        <v>513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46</v>
      </c>
      <c r="B20" s="100" t="s">
        <v>286</v>
      </c>
      <c r="C20" s="99" t="s">
        <v>287</v>
      </c>
      <c r="D20" s="101">
        <f>+SUM(E20,+I20)</f>
        <v>74146</v>
      </c>
      <c r="E20" s="101">
        <f>+SUM(G20+H20)</f>
        <v>14281</v>
      </c>
      <c r="F20" s="125">
        <f>IF(D20&gt;0,E20/D20*100,"-")</f>
        <v>19.260647910878536</v>
      </c>
      <c r="G20" s="101">
        <v>0</v>
      </c>
      <c r="H20" s="101">
        <v>14281</v>
      </c>
      <c r="I20" s="101">
        <f>+SUM(K20,+M20,O20+P20)</f>
        <v>59865</v>
      </c>
      <c r="J20" s="102">
        <f>IF(D20&gt;0,I20/D20*100,"-")</f>
        <v>80.739352089121468</v>
      </c>
      <c r="K20" s="101">
        <v>31956</v>
      </c>
      <c r="L20" s="102">
        <f>IF(D20&gt;0,K20/D20*100,"-")</f>
        <v>43.098751112669596</v>
      </c>
      <c r="M20" s="101">
        <v>0</v>
      </c>
      <c r="N20" s="102">
        <f>IF(D20&gt;0,M20/D20*100,"-")</f>
        <v>0</v>
      </c>
      <c r="O20" s="123">
        <v>5272</v>
      </c>
      <c r="P20" s="101">
        <f>SUM(Q20:S20)</f>
        <v>22637</v>
      </c>
      <c r="Q20" s="101">
        <v>5388</v>
      </c>
      <c r="R20" s="101">
        <v>17249</v>
      </c>
      <c r="S20" s="101">
        <v>0</v>
      </c>
      <c r="T20" s="102">
        <f>IF(D20&gt;0,P20/D20*100,"-")</f>
        <v>30.530305073773366</v>
      </c>
      <c r="U20" s="101">
        <v>798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46</v>
      </c>
      <c r="B21" s="100" t="s">
        <v>288</v>
      </c>
      <c r="C21" s="99" t="s">
        <v>289</v>
      </c>
      <c r="D21" s="101">
        <f>+SUM(E21,+I21)</f>
        <v>106096</v>
      </c>
      <c r="E21" s="101">
        <f>+SUM(G21+H21)</f>
        <v>3398</v>
      </c>
      <c r="F21" s="125">
        <f>IF(D21&gt;0,E21/D21*100,"-")</f>
        <v>3.2027597647413661</v>
      </c>
      <c r="G21" s="101">
        <v>3398</v>
      </c>
      <c r="H21" s="101">
        <v>0</v>
      </c>
      <c r="I21" s="101">
        <f>+SUM(K21,+M21,O21+P21)</f>
        <v>102698</v>
      </c>
      <c r="J21" s="102">
        <f>IF(D21&gt;0,I21/D21*100,"-")</f>
        <v>96.797240235258627</v>
      </c>
      <c r="K21" s="101">
        <v>80879</v>
      </c>
      <c r="L21" s="102">
        <f>IF(D21&gt;0,K21/D21*100,"-")</f>
        <v>76.231903182023828</v>
      </c>
      <c r="M21" s="101">
        <v>0</v>
      </c>
      <c r="N21" s="102">
        <f>IF(D21&gt;0,M21/D21*100,"-")</f>
        <v>0</v>
      </c>
      <c r="O21" s="123">
        <v>103</v>
      </c>
      <c r="P21" s="101">
        <f>SUM(Q21:S21)</f>
        <v>21716</v>
      </c>
      <c r="Q21" s="101">
        <v>7945</v>
      </c>
      <c r="R21" s="101">
        <v>13771</v>
      </c>
      <c r="S21" s="101">
        <v>0</v>
      </c>
      <c r="T21" s="102">
        <f>IF(D21&gt;0,P21/D21*100,"-")</f>
        <v>20.468255165133463</v>
      </c>
      <c r="U21" s="101">
        <v>1700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46</v>
      </c>
      <c r="B22" s="100" t="s">
        <v>290</v>
      </c>
      <c r="C22" s="99" t="s">
        <v>291</v>
      </c>
      <c r="D22" s="101">
        <f>+SUM(E22,+I22)</f>
        <v>84615</v>
      </c>
      <c r="E22" s="101">
        <f>+SUM(G22+H22)</f>
        <v>826</v>
      </c>
      <c r="F22" s="125">
        <f>IF(D22&gt;0,E22/D22*100,"-")</f>
        <v>0.97618625539206993</v>
      </c>
      <c r="G22" s="101">
        <v>826</v>
      </c>
      <c r="H22" s="101">
        <v>0</v>
      </c>
      <c r="I22" s="101">
        <f>+SUM(K22,+M22,O22+P22)</f>
        <v>83789</v>
      </c>
      <c r="J22" s="102">
        <f>IF(D22&gt;0,I22/D22*100,"-")</f>
        <v>99.023813744607921</v>
      </c>
      <c r="K22" s="101">
        <v>72965</v>
      </c>
      <c r="L22" s="102">
        <f>IF(D22&gt;0,K22/D22*100,"-")</f>
        <v>86.23175559888908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10824</v>
      </c>
      <c r="Q22" s="101">
        <v>5192</v>
      </c>
      <c r="R22" s="101">
        <v>5632</v>
      </c>
      <c r="S22" s="101">
        <v>0</v>
      </c>
      <c r="T22" s="102">
        <f>IF(D22&gt;0,P22/D22*100,"-")</f>
        <v>12.792058145718844</v>
      </c>
      <c r="U22" s="101">
        <v>1426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46</v>
      </c>
      <c r="B23" s="100" t="s">
        <v>292</v>
      </c>
      <c r="C23" s="99" t="s">
        <v>293</v>
      </c>
      <c r="D23" s="101">
        <f>+SUM(E23,+I23)</f>
        <v>245511</v>
      </c>
      <c r="E23" s="101">
        <f>+SUM(G23+H23)</f>
        <v>5050</v>
      </c>
      <c r="F23" s="125">
        <f>IF(D23&gt;0,E23/D23*100,"-")</f>
        <v>2.0569343125155291</v>
      </c>
      <c r="G23" s="101">
        <v>5050</v>
      </c>
      <c r="H23" s="101">
        <v>0</v>
      </c>
      <c r="I23" s="101">
        <f>+SUM(K23,+M23,O23+P23)</f>
        <v>240461</v>
      </c>
      <c r="J23" s="102">
        <f>IF(D23&gt;0,I23/D23*100,"-")</f>
        <v>97.943065687484477</v>
      </c>
      <c r="K23" s="101">
        <v>210395</v>
      </c>
      <c r="L23" s="102">
        <f>IF(D23&gt;0,K23/D23*100,"-")</f>
        <v>85.696771224099948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30066</v>
      </c>
      <c r="Q23" s="101">
        <v>11484</v>
      </c>
      <c r="R23" s="101">
        <v>18582</v>
      </c>
      <c r="S23" s="101">
        <v>0</v>
      </c>
      <c r="T23" s="102">
        <f>IF(D23&gt;0,P23/D23*100,"-")</f>
        <v>12.246294463384533</v>
      </c>
      <c r="U23" s="101">
        <v>9719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46</v>
      </c>
      <c r="B24" s="100" t="s">
        <v>294</v>
      </c>
      <c r="C24" s="99" t="s">
        <v>295</v>
      </c>
      <c r="D24" s="101">
        <f>+SUM(E24,+I24)</f>
        <v>157349</v>
      </c>
      <c r="E24" s="101">
        <f>+SUM(G24+H24)</f>
        <v>7962</v>
      </c>
      <c r="F24" s="125">
        <f>IF(D24&gt;0,E24/D24*100,"-")</f>
        <v>5.0600893555090911</v>
      </c>
      <c r="G24" s="101">
        <v>7962</v>
      </c>
      <c r="H24" s="101">
        <v>0</v>
      </c>
      <c r="I24" s="101">
        <f>+SUM(K24,+M24,O24+P24)</f>
        <v>149387</v>
      </c>
      <c r="J24" s="102">
        <f>IF(D24&gt;0,I24/D24*100,"-")</f>
        <v>94.939910644490908</v>
      </c>
      <c r="K24" s="101">
        <v>95804</v>
      </c>
      <c r="L24" s="102">
        <f>IF(D24&gt;0,K24/D24*100,"-")</f>
        <v>60.886310049634886</v>
      </c>
      <c r="M24" s="101">
        <v>0</v>
      </c>
      <c r="N24" s="102">
        <f>IF(D24&gt;0,M24/D24*100,"-")</f>
        <v>0</v>
      </c>
      <c r="O24" s="123">
        <v>763</v>
      </c>
      <c r="P24" s="101">
        <f>SUM(Q24:S24)</f>
        <v>52820</v>
      </c>
      <c r="Q24" s="101">
        <v>9971</v>
      </c>
      <c r="R24" s="101">
        <v>42849</v>
      </c>
      <c r="S24" s="101">
        <v>0</v>
      </c>
      <c r="T24" s="102">
        <f>IF(D24&gt;0,P24/D24*100,"-")</f>
        <v>33.568691253201486</v>
      </c>
      <c r="U24" s="101">
        <v>1758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46</v>
      </c>
      <c r="B25" s="100" t="s">
        <v>296</v>
      </c>
      <c r="C25" s="99" t="s">
        <v>297</v>
      </c>
      <c r="D25" s="101">
        <f>+SUM(E25,+I25)</f>
        <v>67194</v>
      </c>
      <c r="E25" s="101">
        <f>+SUM(G25+H25)</f>
        <v>6128</v>
      </c>
      <c r="F25" s="125">
        <f>IF(D25&gt;0,E25/D25*100,"-")</f>
        <v>9.1198618924308725</v>
      </c>
      <c r="G25" s="101">
        <v>6128</v>
      </c>
      <c r="H25" s="101">
        <v>0</v>
      </c>
      <c r="I25" s="101">
        <f>+SUM(K25,+M25,O25+P25)</f>
        <v>61066</v>
      </c>
      <c r="J25" s="102">
        <f>IF(D25&gt;0,I25/D25*100,"-")</f>
        <v>90.880138107569124</v>
      </c>
      <c r="K25" s="101">
        <v>34063</v>
      </c>
      <c r="L25" s="102">
        <f>IF(D25&gt;0,K25/D25*100,"-")</f>
        <v>50.693514301872192</v>
      </c>
      <c r="M25" s="101">
        <v>0</v>
      </c>
      <c r="N25" s="102">
        <f>IF(D25&gt;0,M25/D25*100,"-")</f>
        <v>0</v>
      </c>
      <c r="O25" s="123">
        <v>1456</v>
      </c>
      <c r="P25" s="101">
        <f>SUM(Q25:S25)</f>
        <v>25547</v>
      </c>
      <c r="Q25" s="101">
        <v>4788</v>
      </c>
      <c r="R25" s="101">
        <v>20759</v>
      </c>
      <c r="S25" s="101">
        <v>0</v>
      </c>
      <c r="T25" s="102">
        <f>IF(D25&gt;0,P25/D25*100,"-")</f>
        <v>38.019763669375237</v>
      </c>
      <c r="U25" s="101">
        <v>1000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46</v>
      </c>
      <c r="B26" s="100" t="s">
        <v>298</v>
      </c>
      <c r="C26" s="99" t="s">
        <v>299</v>
      </c>
      <c r="D26" s="101">
        <f>+SUM(E26,+I26)</f>
        <v>27361</v>
      </c>
      <c r="E26" s="101">
        <f>+SUM(G26+H26)</f>
        <v>1675</v>
      </c>
      <c r="F26" s="125">
        <f>IF(D26&gt;0,E26/D26*100,"-")</f>
        <v>6.1218522714813055</v>
      </c>
      <c r="G26" s="101">
        <v>1675</v>
      </c>
      <c r="H26" s="101">
        <v>0</v>
      </c>
      <c r="I26" s="101">
        <f>+SUM(K26,+M26,O26+P26)</f>
        <v>25686</v>
      </c>
      <c r="J26" s="102">
        <f>IF(D26&gt;0,I26/D26*100,"-")</f>
        <v>93.878147728518684</v>
      </c>
      <c r="K26" s="101">
        <v>18094</v>
      </c>
      <c r="L26" s="102">
        <f>IF(D26&gt;0,K26/D26*100,"-")</f>
        <v>66.130623880706125</v>
      </c>
      <c r="M26" s="101">
        <v>0</v>
      </c>
      <c r="N26" s="102">
        <f>IF(D26&gt;0,M26/D26*100,"-")</f>
        <v>0</v>
      </c>
      <c r="O26" s="123">
        <v>715</v>
      </c>
      <c r="P26" s="101">
        <f>SUM(Q26:S26)</f>
        <v>6877</v>
      </c>
      <c r="Q26" s="101">
        <v>3973</v>
      </c>
      <c r="R26" s="101">
        <v>2904</v>
      </c>
      <c r="S26" s="101">
        <v>0</v>
      </c>
      <c r="T26" s="102">
        <f>IF(D26&gt;0,P26/D26*100,"-")</f>
        <v>25.134315266254887</v>
      </c>
      <c r="U26" s="101">
        <v>387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46</v>
      </c>
      <c r="B27" s="100" t="s">
        <v>300</v>
      </c>
      <c r="C27" s="99" t="s">
        <v>301</v>
      </c>
      <c r="D27" s="101">
        <f>+SUM(E27,+I27)</f>
        <v>69893</v>
      </c>
      <c r="E27" s="101">
        <f>+SUM(G27+H27)</f>
        <v>0</v>
      </c>
      <c r="F27" s="125">
        <f>IF(D27&gt;0,E27/D27*100,"-")</f>
        <v>0</v>
      </c>
      <c r="G27" s="101">
        <v>0</v>
      </c>
      <c r="H27" s="101">
        <v>0</v>
      </c>
      <c r="I27" s="101">
        <f>+SUM(K27,+M27,O27+P27)</f>
        <v>69893</v>
      </c>
      <c r="J27" s="102">
        <f>IF(D27&gt;0,I27/D27*100,"-")</f>
        <v>100</v>
      </c>
      <c r="K27" s="101">
        <v>68787</v>
      </c>
      <c r="L27" s="102">
        <f>IF(D27&gt;0,K27/D27*100,"-")</f>
        <v>98.417581159772794</v>
      </c>
      <c r="M27" s="101">
        <v>0</v>
      </c>
      <c r="N27" s="102">
        <f>IF(D27&gt;0,M27/D27*100,"-")</f>
        <v>0</v>
      </c>
      <c r="O27" s="123">
        <v>567</v>
      </c>
      <c r="P27" s="101">
        <f>SUM(Q27:S27)</f>
        <v>539</v>
      </c>
      <c r="Q27" s="101">
        <v>271</v>
      </c>
      <c r="R27" s="101">
        <v>268</v>
      </c>
      <c r="S27" s="101">
        <v>0</v>
      </c>
      <c r="T27" s="102">
        <f>IF(D27&gt;0,P27/D27*100,"-")</f>
        <v>0.77117880188287813</v>
      </c>
      <c r="U27" s="101">
        <v>1163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46</v>
      </c>
      <c r="B28" s="100" t="s">
        <v>302</v>
      </c>
      <c r="C28" s="99" t="s">
        <v>303</v>
      </c>
      <c r="D28" s="101">
        <f>+SUM(E28,+I28)</f>
        <v>40110</v>
      </c>
      <c r="E28" s="101">
        <f>+SUM(G28+H28)</f>
        <v>13825</v>
      </c>
      <c r="F28" s="125">
        <f>IF(D28&gt;0,E28/D28*100,"-")</f>
        <v>34.467713787085515</v>
      </c>
      <c r="G28" s="101">
        <v>13825</v>
      </c>
      <c r="H28" s="101">
        <v>0</v>
      </c>
      <c r="I28" s="101">
        <f>+SUM(K28,+M28,O28+P28)</f>
        <v>26285</v>
      </c>
      <c r="J28" s="102">
        <f>IF(D28&gt;0,I28/D28*100,"-")</f>
        <v>65.532286212914485</v>
      </c>
      <c r="K28" s="101">
        <v>8629</v>
      </c>
      <c r="L28" s="102">
        <f>IF(D28&gt;0,K28/D28*100,"-")</f>
        <v>21.513338319621042</v>
      </c>
      <c r="M28" s="101">
        <v>0</v>
      </c>
      <c r="N28" s="102">
        <f>IF(D28&gt;0,M28/D28*100,"-")</f>
        <v>0</v>
      </c>
      <c r="O28" s="123">
        <v>5790</v>
      </c>
      <c r="P28" s="101">
        <f>SUM(Q28:S28)</f>
        <v>11866</v>
      </c>
      <c r="Q28" s="101">
        <v>1624</v>
      </c>
      <c r="R28" s="101">
        <v>10242</v>
      </c>
      <c r="S28" s="101">
        <v>0</v>
      </c>
      <c r="T28" s="102">
        <f>IF(D28&gt;0,P28/D28*100,"-")</f>
        <v>29.583644976315131</v>
      </c>
      <c r="U28" s="101">
        <v>307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46</v>
      </c>
      <c r="B29" s="100" t="s">
        <v>304</v>
      </c>
      <c r="C29" s="99" t="s">
        <v>305</v>
      </c>
      <c r="D29" s="101">
        <f>+SUM(E29,+I29)</f>
        <v>54210</v>
      </c>
      <c r="E29" s="101">
        <f>+SUM(G29+H29)</f>
        <v>3450</v>
      </c>
      <c r="F29" s="125">
        <f>IF(D29&gt;0,E29/D29*100,"-")</f>
        <v>6.3641394576646375</v>
      </c>
      <c r="G29" s="101">
        <v>3450</v>
      </c>
      <c r="H29" s="101">
        <v>0</v>
      </c>
      <c r="I29" s="101">
        <f>+SUM(K29,+M29,O29+P29)</f>
        <v>50760</v>
      </c>
      <c r="J29" s="102">
        <f>IF(D29&gt;0,I29/D29*100,"-")</f>
        <v>93.635860542335365</v>
      </c>
      <c r="K29" s="101">
        <v>27355</v>
      </c>
      <c r="L29" s="102">
        <f>IF(D29&gt;0,K29/D29*100,"-")</f>
        <v>50.461169525917725</v>
      </c>
      <c r="M29" s="101">
        <v>0</v>
      </c>
      <c r="N29" s="102">
        <f>IF(D29&gt;0,M29/D29*100,"-")</f>
        <v>0</v>
      </c>
      <c r="O29" s="123">
        <v>6082</v>
      </c>
      <c r="P29" s="101">
        <f>SUM(Q29:S29)</f>
        <v>17323</v>
      </c>
      <c r="Q29" s="101">
        <v>6168</v>
      </c>
      <c r="R29" s="101">
        <v>11155</v>
      </c>
      <c r="S29" s="101">
        <v>0</v>
      </c>
      <c r="T29" s="102">
        <f>IF(D29&gt;0,P29/D29*100,"-")</f>
        <v>31.955358789891164</v>
      </c>
      <c r="U29" s="101">
        <v>298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46</v>
      </c>
      <c r="B30" s="100" t="s">
        <v>306</v>
      </c>
      <c r="C30" s="99" t="s">
        <v>307</v>
      </c>
      <c r="D30" s="101">
        <f>+SUM(E30,+I30)</f>
        <v>102481</v>
      </c>
      <c r="E30" s="101">
        <f>+SUM(G30+H30)</f>
        <v>9518</v>
      </c>
      <c r="F30" s="125">
        <f>IF(D30&gt;0,E30/D30*100,"-")</f>
        <v>9.2875752578526747</v>
      </c>
      <c r="G30" s="101">
        <v>9518</v>
      </c>
      <c r="H30" s="101">
        <v>0</v>
      </c>
      <c r="I30" s="101">
        <f>+SUM(K30,+M30,O30+P30)</f>
        <v>92963</v>
      </c>
      <c r="J30" s="102">
        <f>IF(D30&gt;0,I30/D30*100,"-")</f>
        <v>90.71242474214732</v>
      </c>
      <c r="K30" s="101">
        <v>29106</v>
      </c>
      <c r="L30" s="102">
        <f>IF(D30&gt;0,K30/D30*100,"-")</f>
        <v>28.401362203725565</v>
      </c>
      <c r="M30" s="101">
        <v>5686</v>
      </c>
      <c r="N30" s="102">
        <f>IF(D30&gt;0,M30/D30*100,"-")</f>
        <v>5.5483455469794398</v>
      </c>
      <c r="O30" s="123">
        <v>15409</v>
      </c>
      <c r="P30" s="101">
        <f>SUM(Q30:S30)</f>
        <v>42762</v>
      </c>
      <c r="Q30" s="101">
        <v>16029</v>
      </c>
      <c r="R30" s="101">
        <v>22610</v>
      </c>
      <c r="S30" s="101">
        <v>4123</v>
      </c>
      <c r="T30" s="102">
        <f>IF(D30&gt;0,P30/D30*100,"-")</f>
        <v>41.726759106566099</v>
      </c>
      <c r="U30" s="101">
        <v>3005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46</v>
      </c>
      <c r="B31" s="100" t="s">
        <v>308</v>
      </c>
      <c r="C31" s="99" t="s">
        <v>309</v>
      </c>
      <c r="D31" s="101">
        <f>+SUM(E31,+I31)</f>
        <v>53104</v>
      </c>
      <c r="E31" s="101">
        <f>+SUM(G31+H31)</f>
        <v>1287</v>
      </c>
      <c r="F31" s="125">
        <f>IF(D31&gt;0,E31/D31*100,"-")</f>
        <v>2.4235462488701414</v>
      </c>
      <c r="G31" s="101">
        <v>1287</v>
      </c>
      <c r="H31" s="101">
        <v>0</v>
      </c>
      <c r="I31" s="101">
        <f>+SUM(K31,+M31,O31+P31)</f>
        <v>51817</v>
      </c>
      <c r="J31" s="102">
        <f>IF(D31&gt;0,I31/D31*100,"-")</f>
        <v>97.576453751129861</v>
      </c>
      <c r="K31" s="101">
        <v>15152</v>
      </c>
      <c r="L31" s="102">
        <f>IF(D31&gt;0,K31/D31*100,"-")</f>
        <v>28.532690569448626</v>
      </c>
      <c r="M31" s="101">
        <v>0</v>
      </c>
      <c r="N31" s="102">
        <f>IF(D31&gt;0,M31/D31*100,"-")</f>
        <v>0</v>
      </c>
      <c r="O31" s="123">
        <v>4950</v>
      </c>
      <c r="P31" s="101">
        <f>SUM(Q31:S31)</f>
        <v>31715</v>
      </c>
      <c r="Q31" s="101">
        <v>16558</v>
      </c>
      <c r="R31" s="101">
        <v>15157</v>
      </c>
      <c r="S31" s="101">
        <v>0</v>
      </c>
      <c r="T31" s="102">
        <f>IF(D31&gt;0,P31/D31*100,"-")</f>
        <v>59.722431455257606</v>
      </c>
      <c r="U31" s="101">
        <v>2944</v>
      </c>
      <c r="V31" s="99"/>
      <c r="W31" s="99"/>
      <c r="X31" s="99"/>
      <c r="Y31" s="99" t="s">
        <v>263</v>
      </c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46</v>
      </c>
      <c r="B32" s="100" t="s">
        <v>310</v>
      </c>
      <c r="C32" s="99" t="s">
        <v>311</v>
      </c>
      <c r="D32" s="101">
        <f>+SUM(E32,+I32)</f>
        <v>39228</v>
      </c>
      <c r="E32" s="101">
        <f>+SUM(G32+H32)</f>
        <v>4847</v>
      </c>
      <c r="F32" s="125">
        <f>IF(D32&gt;0,E32/D32*100,"-")</f>
        <v>12.355970225349241</v>
      </c>
      <c r="G32" s="101">
        <v>4847</v>
      </c>
      <c r="H32" s="101">
        <v>0</v>
      </c>
      <c r="I32" s="101">
        <f>+SUM(K32,+M32,O32+P32)</f>
        <v>34381</v>
      </c>
      <c r="J32" s="102">
        <f>IF(D32&gt;0,I32/D32*100,"-")</f>
        <v>87.644029774650761</v>
      </c>
      <c r="K32" s="101">
        <v>12794</v>
      </c>
      <c r="L32" s="102">
        <f>IF(D32&gt;0,K32/D32*100,"-")</f>
        <v>32.614459059855207</v>
      </c>
      <c r="M32" s="101">
        <v>0</v>
      </c>
      <c r="N32" s="102">
        <f>IF(D32&gt;0,M32/D32*100,"-")</f>
        <v>0</v>
      </c>
      <c r="O32" s="123">
        <v>6774</v>
      </c>
      <c r="P32" s="101">
        <f>SUM(Q32:S32)</f>
        <v>14813</v>
      </c>
      <c r="Q32" s="101">
        <v>7471</v>
      </c>
      <c r="R32" s="101">
        <v>7342</v>
      </c>
      <c r="S32" s="101">
        <v>0</v>
      </c>
      <c r="T32" s="102">
        <f>IF(D32&gt;0,P32/D32*100,"-")</f>
        <v>37.76129295401244</v>
      </c>
      <c r="U32" s="101">
        <v>1427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46</v>
      </c>
      <c r="B33" s="100" t="s">
        <v>312</v>
      </c>
      <c r="C33" s="99" t="s">
        <v>313</v>
      </c>
      <c r="D33" s="101">
        <f>+SUM(E33,+I33)</f>
        <v>40824</v>
      </c>
      <c r="E33" s="101">
        <f>+SUM(G33+H33)</f>
        <v>679</v>
      </c>
      <c r="F33" s="125">
        <f>IF(D33&gt;0,E33/D33*100,"-")</f>
        <v>1.6632373113854595</v>
      </c>
      <c r="G33" s="101">
        <v>679</v>
      </c>
      <c r="H33" s="101">
        <v>0</v>
      </c>
      <c r="I33" s="101">
        <f>+SUM(K33,+M33,O33+P33)</f>
        <v>40145</v>
      </c>
      <c r="J33" s="102">
        <f>IF(D33&gt;0,I33/D33*100,"-")</f>
        <v>98.336762688614542</v>
      </c>
      <c r="K33" s="101">
        <v>27007</v>
      </c>
      <c r="L33" s="102">
        <f>IF(D33&gt;0,K33/D33*100,"-")</f>
        <v>66.154712913972162</v>
      </c>
      <c r="M33" s="101">
        <v>0</v>
      </c>
      <c r="N33" s="102">
        <f>IF(D33&gt;0,M33/D33*100,"-")</f>
        <v>0</v>
      </c>
      <c r="O33" s="123">
        <v>6164</v>
      </c>
      <c r="P33" s="101">
        <f>SUM(Q33:S33)</f>
        <v>6974</v>
      </c>
      <c r="Q33" s="101">
        <v>1579</v>
      </c>
      <c r="R33" s="101">
        <v>5395</v>
      </c>
      <c r="S33" s="101">
        <v>0</v>
      </c>
      <c r="T33" s="102">
        <f>IF(D33&gt;0,P33/D33*100,"-")</f>
        <v>17.083088379384677</v>
      </c>
      <c r="U33" s="101">
        <v>1292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46</v>
      </c>
      <c r="B34" s="100" t="s">
        <v>314</v>
      </c>
      <c r="C34" s="99" t="s">
        <v>315</v>
      </c>
      <c r="D34" s="101">
        <f>+SUM(E34,+I34)</f>
        <v>40034</v>
      </c>
      <c r="E34" s="101">
        <f>+SUM(G34+H34)</f>
        <v>5273</v>
      </c>
      <c r="F34" s="125">
        <f>IF(D34&gt;0,E34/D34*100,"-")</f>
        <v>13.171304391267421</v>
      </c>
      <c r="G34" s="101">
        <v>5273</v>
      </c>
      <c r="H34" s="101">
        <v>0</v>
      </c>
      <c r="I34" s="101">
        <f>+SUM(K34,+M34,O34+P34)</f>
        <v>34761</v>
      </c>
      <c r="J34" s="102">
        <f>IF(D34&gt;0,I34/D34*100,"-")</f>
        <v>86.828695608732573</v>
      </c>
      <c r="K34" s="101">
        <v>4158</v>
      </c>
      <c r="L34" s="102">
        <f>IF(D34&gt;0,K34/D34*100,"-")</f>
        <v>10.386171754009093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30603</v>
      </c>
      <c r="Q34" s="101">
        <v>14368</v>
      </c>
      <c r="R34" s="101">
        <v>16235</v>
      </c>
      <c r="S34" s="101">
        <v>0</v>
      </c>
      <c r="T34" s="102">
        <f>IF(D34&gt;0,P34/D34*100,"-")</f>
        <v>76.44252385472349</v>
      </c>
      <c r="U34" s="101">
        <v>443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46</v>
      </c>
      <c r="B35" s="100" t="s">
        <v>316</v>
      </c>
      <c r="C35" s="99" t="s">
        <v>317</v>
      </c>
      <c r="D35" s="101">
        <f>+SUM(E35,+I35)</f>
        <v>94779</v>
      </c>
      <c r="E35" s="101">
        <f>+SUM(G35+H35)</f>
        <v>2250</v>
      </c>
      <c r="F35" s="125">
        <f>IF(D35&gt;0,E35/D35*100,"-")</f>
        <v>2.3739435951001804</v>
      </c>
      <c r="G35" s="101">
        <v>2250</v>
      </c>
      <c r="H35" s="101">
        <v>0</v>
      </c>
      <c r="I35" s="101">
        <f>+SUM(K35,+M35,O35+P35)</f>
        <v>92529</v>
      </c>
      <c r="J35" s="102">
        <f>IF(D35&gt;0,I35/D35*100,"-")</f>
        <v>97.626056404899813</v>
      </c>
      <c r="K35" s="101">
        <v>41759</v>
      </c>
      <c r="L35" s="102">
        <f>IF(D35&gt;0,K35/D35*100,"-")</f>
        <v>44.059338039017085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50770</v>
      </c>
      <c r="Q35" s="101">
        <v>8638</v>
      </c>
      <c r="R35" s="101">
        <v>25380</v>
      </c>
      <c r="S35" s="101">
        <v>16752</v>
      </c>
      <c r="T35" s="102">
        <f>IF(D35&gt;0,P35/D35*100,"-")</f>
        <v>53.566718365882735</v>
      </c>
      <c r="U35" s="101">
        <v>2493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46</v>
      </c>
      <c r="B36" s="100" t="s">
        <v>318</v>
      </c>
      <c r="C36" s="99" t="s">
        <v>319</v>
      </c>
      <c r="D36" s="101">
        <f>+SUM(E36,+I36)</f>
        <v>33129</v>
      </c>
      <c r="E36" s="101">
        <f>+SUM(G36+H36)</f>
        <v>13346</v>
      </c>
      <c r="F36" s="125">
        <f>IF(D36&gt;0,E36/D36*100,"-")</f>
        <v>40.284946723414535</v>
      </c>
      <c r="G36" s="101">
        <v>13346</v>
      </c>
      <c r="H36" s="101">
        <v>0</v>
      </c>
      <c r="I36" s="101">
        <f>+SUM(K36,+M36,O36+P36)</f>
        <v>19783</v>
      </c>
      <c r="J36" s="102">
        <f>IF(D36&gt;0,I36/D36*100,"-")</f>
        <v>59.715053276585472</v>
      </c>
      <c r="K36" s="101">
        <v>4359</v>
      </c>
      <c r="L36" s="102">
        <f>IF(D36&gt;0,K36/D36*100,"-")</f>
        <v>13.157656433940051</v>
      </c>
      <c r="M36" s="101">
        <v>0</v>
      </c>
      <c r="N36" s="102">
        <f>IF(D36&gt;0,M36/D36*100,"-")</f>
        <v>0</v>
      </c>
      <c r="O36" s="123">
        <v>1567</v>
      </c>
      <c r="P36" s="101">
        <f>SUM(Q36:S36)</f>
        <v>13857</v>
      </c>
      <c r="Q36" s="101">
        <v>1142</v>
      </c>
      <c r="R36" s="101">
        <v>12715</v>
      </c>
      <c r="S36" s="101">
        <v>0</v>
      </c>
      <c r="T36" s="102">
        <f>IF(D36&gt;0,P36/D36*100,"-")</f>
        <v>41.827401974101242</v>
      </c>
      <c r="U36" s="101">
        <v>1011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46</v>
      </c>
      <c r="B37" s="100" t="s">
        <v>320</v>
      </c>
      <c r="C37" s="99" t="s">
        <v>321</v>
      </c>
      <c r="D37" s="101">
        <f>+SUM(E37,+I37)</f>
        <v>47610</v>
      </c>
      <c r="E37" s="101">
        <f>+SUM(G37+H37)</f>
        <v>14556</v>
      </c>
      <c r="F37" s="125">
        <f>IF(D37&gt;0,E37/D37*100,"-")</f>
        <v>30.573408947700067</v>
      </c>
      <c r="G37" s="101">
        <v>14556</v>
      </c>
      <c r="H37" s="101">
        <v>0</v>
      </c>
      <c r="I37" s="101">
        <f>+SUM(K37,+M37,O37+P37)</f>
        <v>33054</v>
      </c>
      <c r="J37" s="102">
        <f>IF(D37&gt;0,I37/D37*100,"-")</f>
        <v>69.426591052299941</v>
      </c>
      <c r="K37" s="101">
        <v>1080</v>
      </c>
      <c r="L37" s="102">
        <f>IF(D37&gt;0,K37/D37*100,"-")</f>
        <v>2.2684310018903595</v>
      </c>
      <c r="M37" s="101">
        <v>0</v>
      </c>
      <c r="N37" s="102">
        <f>IF(D37&gt;0,M37/D37*100,"-")</f>
        <v>0</v>
      </c>
      <c r="O37" s="123">
        <v>1743</v>
      </c>
      <c r="P37" s="101">
        <f>SUM(Q37:S37)</f>
        <v>30231</v>
      </c>
      <c r="Q37" s="101">
        <v>6382</v>
      </c>
      <c r="R37" s="101">
        <v>23849</v>
      </c>
      <c r="S37" s="101">
        <v>0</v>
      </c>
      <c r="T37" s="102">
        <f>IF(D37&gt;0,P37/D37*100,"-")</f>
        <v>63.497164461247635</v>
      </c>
      <c r="U37" s="101">
        <v>2714</v>
      </c>
      <c r="V37" s="99"/>
      <c r="W37" s="99"/>
      <c r="X37" s="99"/>
      <c r="Y37" s="99" t="s">
        <v>263</v>
      </c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46</v>
      </c>
      <c r="B38" s="100" t="s">
        <v>322</v>
      </c>
      <c r="C38" s="99" t="s">
        <v>323</v>
      </c>
      <c r="D38" s="101">
        <f>+SUM(E38,+I38)</f>
        <v>52279</v>
      </c>
      <c r="E38" s="101">
        <f>+SUM(G38+H38)</f>
        <v>3776</v>
      </c>
      <c r="F38" s="125">
        <f>IF(D38&gt;0,E38/D38*100,"-")</f>
        <v>7.2227854396602842</v>
      </c>
      <c r="G38" s="101">
        <v>3776</v>
      </c>
      <c r="H38" s="101">
        <v>0</v>
      </c>
      <c r="I38" s="101">
        <f>+SUM(K38,+M38,O38+P38)</f>
        <v>48503</v>
      </c>
      <c r="J38" s="102">
        <f>IF(D38&gt;0,I38/D38*100,"-")</f>
        <v>92.777214560339715</v>
      </c>
      <c r="K38" s="101">
        <v>36843</v>
      </c>
      <c r="L38" s="102">
        <f>IF(D38&gt;0,K38/D38*100,"-")</f>
        <v>70.473804013083651</v>
      </c>
      <c r="M38" s="101">
        <v>1394</v>
      </c>
      <c r="N38" s="102">
        <f>IF(D38&gt;0,M38/D38*100,"-")</f>
        <v>2.6664626331796706</v>
      </c>
      <c r="O38" s="123">
        <v>4351</v>
      </c>
      <c r="P38" s="101">
        <f>SUM(Q38:S38)</f>
        <v>5915</v>
      </c>
      <c r="Q38" s="101">
        <v>2059</v>
      </c>
      <c r="R38" s="101">
        <v>3856</v>
      </c>
      <c r="S38" s="101">
        <v>0</v>
      </c>
      <c r="T38" s="102">
        <f>IF(D38&gt;0,P38/D38*100,"-")</f>
        <v>11.314294458578015</v>
      </c>
      <c r="U38" s="101">
        <v>694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46</v>
      </c>
      <c r="B39" s="100" t="s">
        <v>324</v>
      </c>
      <c r="C39" s="99" t="s">
        <v>325</v>
      </c>
      <c r="D39" s="101">
        <f>+SUM(E39,+I39)</f>
        <v>49184</v>
      </c>
      <c r="E39" s="101">
        <f>+SUM(G39+H39)</f>
        <v>3699</v>
      </c>
      <c r="F39" s="125">
        <f>IF(D39&gt;0,E39/D39*100,"-")</f>
        <v>7.5207384515289526</v>
      </c>
      <c r="G39" s="101">
        <v>3699</v>
      </c>
      <c r="H39" s="101">
        <v>0</v>
      </c>
      <c r="I39" s="101">
        <f>+SUM(K39,+M39,O39+P39)</f>
        <v>45485</v>
      </c>
      <c r="J39" s="102">
        <f>IF(D39&gt;0,I39/D39*100,"-")</f>
        <v>92.479261548471044</v>
      </c>
      <c r="K39" s="101">
        <v>19472</v>
      </c>
      <c r="L39" s="102">
        <f>IF(D39&gt;0,K39/D39*100,"-")</f>
        <v>39.59011060507482</v>
      </c>
      <c r="M39" s="101">
        <v>0</v>
      </c>
      <c r="N39" s="102">
        <f>IF(D39&gt;0,M39/D39*100,"-")</f>
        <v>0</v>
      </c>
      <c r="O39" s="123">
        <v>3371</v>
      </c>
      <c r="P39" s="101">
        <f>SUM(Q39:S39)</f>
        <v>22642</v>
      </c>
      <c r="Q39" s="101">
        <v>7343</v>
      </c>
      <c r="R39" s="101">
        <v>15299</v>
      </c>
      <c r="S39" s="101">
        <v>0</v>
      </c>
      <c r="T39" s="102">
        <f>IF(D39&gt;0,P39/D39*100,"-")</f>
        <v>46.035296031229663</v>
      </c>
      <c r="U39" s="101">
        <v>1515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46</v>
      </c>
      <c r="B40" s="100" t="s">
        <v>326</v>
      </c>
      <c r="C40" s="99" t="s">
        <v>327</v>
      </c>
      <c r="D40" s="101">
        <f>+SUM(E40,+I40)</f>
        <v>31657</v>
      </c>
      <c r="E40" s="101">
        <f>+SUM(G40+H40)</f>
        <v>3683</v>
      </c>
      <c r="F40" s="125">
        <f>IF(D40&gt;0,E40/D40*100,"-")</f>
        <v>11.634077771109075</v>
      </c>
      <c r="G40" s="101">
        <v>3683</v>
      </c>
      <c r="H40" s="101">
        <v>0</v>
      </c>
      <c r="I40" s="101">
        <f>+SUM(K40,+M40,O40+P40)</f>
        <v>27974</v>
      </c>
      <c r="J40" s="102">
        <f>IF(D40&gt;0,I40/D40*100,"-")</f>
        <v>88.365922228890923</v>
      </c>
      <c r="K40" s="101">
        <v>6946</v>
      </c>
      <c r="L40" s="102">
        <f>IF(D40&gt;0,K40/D40*100,"-")</f>
        <v>21.941434753766938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21028</v>
      </c>
      <c r="Q40" s="101">
        <v>5380</v>
      </c>
      <c r="R40" s="101">
        <v>15648</v>
      </c>
      <c r="S40" s="101">
        <v>0</v>
      </c>
      <c r="T40" s="102">
        <f>IF(D40&gt;0,P40/D40*100,"-")</f>
        <v>66.424487475123982</v>
      </c>
      <c r="U40" s="101">
        <v>660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46</v>
      </c>
      <c r="B41" s="100" t="s">
        <v>328</v>
      </c>
      <c r="C41" s="99" t="s">
        <v>329</v>
      </c>
      <c r="D41" s="101">
        <f>+SUM(E41,+I41)</f>
        <v>16195</v>
      </c>
      <c r="E41" s="101">
        <f>+SUM(G41+H41)</f>
        <v>2277</v>
      </c>
      <c r="F41" s="125">
        <f>IF(D41&gt;0,E41/D41*100,"-")</f>
        <v>14.059895029330042</v>
      </c>
      <c r="G41" s="101">
        <v>2277</v>
      </c>
      <c r="H41" s="101">
        <v>0</v>
      </c>
      <c r="I41" s="101">
        <f>+SUM(K41,+M41,O41+P41)</f>
        <v>13918</v>
      </c>
      <c r="J41" s="102">
        <f>IF(D41&gt;0,I41/D41*100,"-")</f>
        <v>85.940104970669964</v>
      </c>
      <c r="K41" s="101">
        <v>6497</v>
      </c>
      <c r="L41" s="102">
        <f>IF(D41&gt;0,K41/D41*100,"-")</f>
        <v>40.117320160543379</v>
      </c>
      <c r="M41" s="101">
        <v>747</v>
      </c>
      <c r="N41" s="102">
        <f>IF(D41&gt;0,M41/D41*100,"-")</f>
        <v>4.6125347329422661</v>
      </c>
      <c r="O41" s="123">
        <v>0</v>
      </c>
      <c r="P41" s="101">
        <f>SUM(Q41:S41)</f>
        <v>6674</v>
      </c>
      <c r="Q41" s="101">
        <v>3411</v>
      </c>
      <c r="R41" s="101">
        <v>3263</v>
      </c>
      <c r="S41" s="101">
        <v>0</v>
      </c>
      <c r="T41" s="102">
        <f>IF(D41&gt;0,P41/D41*100,"-")</f>
        <v>41.21025007718432</v>
      </c>
      <c r="U41" s="101">
        <v>810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46</v>
      </c>
      <c r="B42" s="100" t="s">
        <v>330</v>
      </c>
      <c r="C42" s="99" t="s">
        <v>331</v>
      </c>
      <c r="D42" s="101">
        <f>+SUM(E42,+I42)</f>
        <v>18665</v>
      </c>
      <c r="E42" s="101">
        <f>+SUM(G42+H42)</f>
        <v>1906</v>
      </c>
      <c r="F42" s="125">
        <f>IF(D42&gt;0,E42/D42*100,"-")</f>
        <v>10.21162603803911</v>
      </c>
      <c r="G42" s="101">
        <v>1906</v>
      </c>
      <c r="H42" s="101">
        <v>0</v>
      </c>
      <c r="I42" s="101">
        <f>+SUM(K42,+M42,O42+P42)</f>
        <v>16759</v>
      </c>
      <c r="J42" s="102">
        <f>IF(D42&gt;0,I42/D42*100,"-")</f>
        <v>89.788373961960886</v>
      </c>
      <c r="K42" s="101">
        <v>8977</v>
      </c>
      <c r="L42" s="102">
        <f>IF(D42&gt;0,K42/D42*100,"-")</f>
        <v>48.095365657648003</v>
      </c>
      <c r="M42" s="101">
        <v>223</v>
      </c>
      <c r="N42" s="102">
        <f>IF(D42&gt;0,M42/D42*100,"-")</f>
        <v>1.1947495312081435</v>
      </c>
      <c r="O42" s="123">
        <v>3456</v>
      </c>
      <c r="P42" s="101">
        <f>SUM(Q42:S42)</f>
        <v>4103</v>
      </c>
      <c r="Q42" s="101">
        <v>1293</v>
      </c>
      <c r="R42" s="101">
        <v>2810</v>
      </c>
      <c r="S42" s="101">
        <v>0</v>
      </c>
      <c r="T42" s="102">
        <f>IF(D42&gt;0,P42/D42*100,"-")</f>
        <v>21.982319849986606</v>
      </c>
      <c r="U42" s="101">
        <v>100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46</v>
      </c>
      <c r="B43" s="100" t="s">
        <v>332</v>
      </c>
      <c r="C43" s="99" t="s">
        <v>333</v>
      </c>
      <c r="D43" s="101">
        <f>+SUM(E43,+I43)</f>
        <v>38386</v>
      </c>
      <c r="E43" s="101">
        <f>+SUM(G43+H43)</f>
        <v>1588</v>
      </c>
      <c r="F43" s="125">
        <f>IF(D43&gt;0,E43/D43*100,"-")</f>
        <v>4.1369249205439482</v>
      </c>
      <c r="G43" s="101">
        <v>1588</v>
      </c>
      <c r="H43" s="101">
        <v>0</v>
      </c>
      <c r="I43" s="101">
        <f>+SUM(K43,+M43,O43+P43)</f>
        <v>36798</v>
      </c>
      <c r="J43" s="102">
        <f>IF(D43&gt;0,I43/D43*100,"-")</f>
        <v>95.863075079456053</v>
      </c>
      <c r="K43" s="101">
        <v>34969</v>
      </c>
      <c r="L43" s="102">
        <f>IF(D43&gt;0,K43/D43*100,"-")</f>
        <v>91.098317094774146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1829</v>
      </c>
      <c r="Q43" s="101">
        <v>984</v>
      </c>
      <c r="R43" s="101">
        <v>845</v>
      </c>
      <c r="S43" s="101">
        <v>0</v>
      </c>
      <c r="T43" s="102">
        <f>IF(D43&gt;0,P43/D43*100,"-")</f>
        <v>4.764757984681915</v>
      </c>
      <c r="U43" s="101">
        <v>332</v>
      </c>
      <c r="V43" s="99" t="s">
        <v>263</v>
      </c>
      <c r="W43" s="99"/>
      <c r="X43" s="99"/>
      <c r="Y43" s="99"/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46</v>
      </c>
      <c r="B44" s="100" t="s">
        <v>334</v>
      </c>
      <c r="C44" s="99" t="s">
        <v>335</v>
      </c>
      <c r="D44" s="101">
        <f>+SUM(E44,+I44)</f>
        <v>15906</v>
      </c>
      <c r="E44" s="101">
        <f>+SUM(G44+H44)</f>
        <v>2331</v>
      </c>
      <c r="F44" s="125">
        <f>IF(D44&gt;0,E44/D44*100,"-")</f>
        <v>14.654847227461335</v>
      </c>
      <c r="G44" s="101">
        <v>2288</v>
      </c>
      <c r="H44" s="101">
        <v>43</v>
      </c>
      <c r="I44" s="101">
        <f>+SUM(K44,+M44,O44+P44)</f>
        <v>13575</v>
      </c>
      <c r="J44" s="102">
        <f>IF(D44&gt;0,I44/D44*100,"-")</f>
        <v>85.345152772538668</v>
      </c>
      <c r="K44" s="101">
        <v>0</v>
      </c>
      <c r="L44" s="102">
        <f>IF(D44&gt;0,K44/D44*100,"-")</f>
        <v>0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13575</v>
      </c>
      <c r="Q44" s="101">
        <v>4338</v>
      </c>
      <c r="R44" s="101">
        <v>9237</v>
      </c>
      <c r="S44" s="101">
        <v>0</v>
      </c>
      <c r="T44" s="102">
        <f>IF(D44&gt;0,P44/D44*100,"-")</f>
        <v>85.345152772538668</v>
      </c>
      <c r="U44" s="101">
        <v>97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46</v>
      </c>
      <c r="B45" s="100" t="s">
        <v>336</v>
      </c>
      <c r="C45" s="99" t="s">
        <v>337</v>
      </c>
      <c r="D45" s="101">
        <f>+SUM(E45,+I45)</f>
        <v>14698</v>
      </c>
      <c r="E45" s="101">
        <f>+SUM(G45+H45)</f>
        <v>337</v>
      </c>
      <c r="F45" s="125">
        <f>IF(D45&gt;0,E45/D45*100,"-")</f>
        <v>2.2928289563205877</v>
      </c>
      <c r="G45" s="101">
        <v>337</v>
      </c>
      <c r="H45" s="101">
        <v>0</v>
      </c>
      <c r="I45" s="101">
        <f>+SUM(K45,+M45,O45+P45)</f>
        <v>14361</v>
      </c>
      <c r="J45" s="102">
        <f>IF(D45&gt;0,I45/D45*100,"-")</f>
        <v>97.707171043679409</v>
      </c>
      <c r="K45" s="101">
        <v>4535</v>
      </c>
      <c r="L45" s="102">
        <f>IF(D45&gt;0,K45/D45*100,"-")</f>
        <v>30.85453803238536</v>
      </c>
      <c r="M45" s="101">
        <v>0</v>
      </c>
      <c r="N45" s="102">
        <f>IF(D45&gt;0,M45/D45*100,"-")</f>
        <v>0</v>
      </c>
      <c r="O45" s="123">
        <v>4545</v>
      </c>
      <c r="P45" s="101">
        <f>SUM(Q45:S45)</f>
        <v>5281</v>
      </c>
      <c r="Q45" s="101">
        <v>1811</v>
      </c>
      <c r="R45" s="101">
        <v>3470</v>
      </c>
      <c r="S45" s="101">
        <v>0</v>
      </c>
      <c r="T45" s="102">
        <f>IF(D45&gt;0,P45/D45*100,"-")</f>
        <v>35.930058511362091</v>
      </c>
      <c r="U45" s="101">
        <v>441</v>
      </c>
      <c r="V45" s="99"/>
      <c r="W45" s="99"/>
      <c r="X45" s="99"/>
      <c r="Y45" s="99" t="s">
        <v>263</v>
      </c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46</v>
      </c>
      <c r="B46" s="100" t="s">
        <v>338</v>
      </c>
      <c r="C46" s="99" t="s">
        <v>339</v>
      </c>
      <c r="D46" s="101">
        <f>+SUM(E46,+I46)</f>
        <v>48327</v>
      </c>
      <c r="E46" s="101">
        <f>+SUM(G46+H46)</f>
        <v>705</v>
      </c>
      <c r="F46" s="125">
        <f>IF(D46&gt;0,E46/D46*100,"-")</f>
        <v>1.4588118443106339</v>
      </c>
      <c r="G46" s="101">
        <v>705</v>
      </c>
      <c r="H46" s="101">
        <v>0</v>
      </c>
      <c r="I46" s="101">
        <f>+SUM(K46,+M46,O46+P46)</f>
        <v>47622</v>
      </c>
      <c r="J46" s="102">
        <f>IF(D46&gt;0,I46/D46*100,"-")</f>
        <v>98.541188155689369</v>
      </c>
      <c r="K46" s="101">
        <v>33594</v>
      </c>
      <c r="L46" s="102">
        <f>IF(D46&gt;0,K46/D46*100,"-")</f>
        <v>69.513936308895651</v>
      </c>
      <c r="M46" s="101">
        <v>0</v>
      </c>
      <c r="N46" s="102">
        <f>IF(D46&gt;0,M46/D46*100,"-")</f>
        <v>0</v>
      </c>
      <c r="O46" s="123">
        <v>1621</v>
      </c>
      <c r="P46" s="101">
        <f>SUM(Q46:S46)</f>
        <v>12407</v>
      </c>
      <c r="Q46" s="101">
        <v>2754</v>
      </c>
      <c r="R46" s="101">
        <v>9653</v>
      </c>
      <c r="S46" s="101">
        <v>0</v>
      </c>
      <c r="T46" s="102">
        <f>IF(D46&gt;0,P46/D46*100,"-")</f>
        <v>25.673019223208559</v>
      </c>
      <c r="U46" s="101">
        <v>1038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46</v>
      </c>
      <c r="B47" s="100" t="s">
        <v>340</v>
      </c>
      <c r="C47" s="99" t="s">
        <v>341</v>
      </c>
      <c r="D47" s="101">
        <f>+SUM(E47,+I47)</f>
        <v>8515</v>
      </c>
      <c r="E47" s="101">
        <f>+SUM(G47+H47)</f>
        <v>219</v>
      </c>
      <c r="F47" s="125">
        <f>IF(D47&gt;0,E47/D47*100,"-")</f>
        <v>2.5719318849089841</v>
      </c>
      <c r="G47" s="101">
        <v>219</v>
      </c>
      <c r="H47" s="101">
        <v>0</v>
      </c>
      <c r="I47" s="101">
        <f>+SUM(K47,+M47,O47+P47)</f>
        <v>8296</v>
      </c>
      <c r="J47" s="102">
        <f>IF(D47&gt;0,I47/D47*100,"-")</f>
        <v>97.428068115091008</v>
      </c>
      <c r="K47" s="101">
        <v>2214</v>
      </c>
      <c r="L47" s="102">
        <f>IF(D47&gt;0,K47/D47*100,"-")</f>
        <v>26.001174398120963</v>
      </c>
      <c r="M47" s="101">
        <v>0</v>
      </c>
      <c r="N47" s="102">
        <f>IF(D47&gt;0,M47/D47*100,"-")</f>
        <v>0</v>
      </c>
      <c r="O47" s="123">
        <v>0</v>
      </c>
      <c r="P47" s="101">
        <f>SUM(Q47:S47)</f>
        <v>6082</v>
      </c>
      <c r="Q47" s="101">
        <v>2761</v>
      </c>
      <c r="R47" s="101">
        <v>3321</v>
      </c>
      <c r="S47" s="101">
        <v>0</v>
      </c>
      <c r="T47" s="102">
        <f>IF(D47&gt;0,P47/D47*100,"-")</f>
        <v>71.426893716970056</v>
      </c>
      <c r="U47" s="101">
        <v>160</v>
      </c>
      <c r="V47" s="99"/>
      <c r="W47" s="99"/>
      <c r="X47" s="99"/>
      <c r="Y47" s="99" t="s">
        <v>263</v>
      </c>
      <c r="Z47" s="99"/>
      <c r="AA47" s="99"/>
      <c r="AB47" s="99"/>
      <c r="AC47" s="99" t="s">
        <v>263</v>
      </c>
      <c r="AD47" s="206" t="s">
        <v>262</v>
      </c>
      <c r="AE47" s="207"/>
    </row>
    <row r="48" spans="1:31" s="103" customFormat="1" ht="13.5" customHeight="1">
      <c r="A48" s="99" t="s">
        <v>46</v>
      </c>
      <c r="B48" s="100" t="s">
        <v>342</v>
      </c>
      <c r="C48" s="99" t="s">
        <v>343</v>
      </c>
      <c r="D48" s="101">
        <f>+SUM(E48,+I48)</f>
        <v>21403</v>
      </c>
      <c r="E48" s="101">
        <f>+SUM(G48+H48)</f>
        <v>1589</v>
      </c>
      <c r="F48" s="125">
        <f>IF(D48&gt;0,E48/D48*100,"-")</f>
        <v>7.4241928701583886</v>
      </c>
      <c r="G48" s="101">
        <v>1589</v>
      </c>
      <c r="H48" s="101">
        <v>0</v>
      </c>
      <c r="I48" s="101">
        <f>+SUM(K48,+M48,O48+P48)</f>
        <v>19814</v>
      </c>
      <c r="J48" s="102">
        <f>IF(D48&gt;0,I48/D48*100,"-")</f>
        <v>92.575807129841621</v>
      </c>
      <c r="K48" s="101">
        <v>2332</v>
      </c>
      <c r="L48" s="102">
        <f>IF(D48&gt;0,K48/D48*100,"-")</f>
        <v>10.895668831472223</v>
      </c>
      <c r="M48" s="101">
        <v>0</v>
      </c>
      <c r="N48" s="102">
        <f>IF(D48&gt;0,M48/D48*100,"-")</f>
        <v>0</v>
      </c>
      <c r="O48" s="123">
        <v>5249</v>
      </c>
      <c r="P48" s="101">
        <f>SUM(Q48:S48)</f>
        <v>12233</v>
      </c>
      <c r="Q48" s="101">
        <v>6892</v>
      </c>
      <c r="R48" s="101">
        <v>5341</v>
      </c>
      <c r="S48" s="101">
        <v>0</v>
      </c>
      <c r="T48" s="102">
        <f>IF(D48&gt;0,P48/D48*100,"-")</f>
        <v>57.155538943138815</v>
      </c>
      <c r="U48" s="101">
        <v>1228</v>
      </c>
      <c r="V48" s="99"/>
      <c r="W48" s="99"/>
      <c r="X48" s="99"/>
      <c r="Y48" s="99" t="s">
        <v>263</v>
      </c>
      <c r="Z48" s="99"/>
      <c r="AA48" s="99"/>
      <c r="AB48" s="99"/>
      <c r="AC48" s="99" t="s">
        <v>263</v>
      </c>
      <c r="AD48" s="206" t="s">
        <v>262</v>
      </c>
      <c r="AE48" s="207"/>
    </row>
    <row r="49" spans="1:31" s="103" customFormat="1" ht="13.5" customHeight="1">
      <c r="A49" s="99" t="s">
        <v>46</v>
      </c>
      <c r="B49" s="100" t="s">
        <v>344</v>
      </c>
      <c r="C49" s="99" t="s">
        <v>345</v>
      </c>
      <c r="D49" s="101">
        <f>+SUM(E49,+I49)</f>
        <v>8290</v>
      </c>
      <c r="E49" s="101">
        <f>+SUM(G49+H49)</f>
        <v>117</v>
      </c>
      <c r="F49" s="125">
        <f>IF(D49&gt;0,E49/D49*100,"-")</f>
        <v>1.4113389626055488</v>
      </c>
      <c r="G49" s="101">
        <v>117</v>
      </c>
      <c r="H49" s="101">
        <v>0</v>
      </c>
      <c r="I49" s="101">
        <f>+SUM(K49,+M49,O49+P49)</f>
        <v>8173</v>
      </c>
      <c r="J49" s="102">
        <f>IF(D49&gt;0,I49/D49*100,"-")</f>
        <v>98.588661037394459</v>
      </c>
      <c r="K49" s="101">
        <v>4617</v>
      </c>
      <c r="L49" s="102">
        <f>IF(D49&gt;0,K49/D49*100,"-")</f>
        <v>55.693606755126659</v>
      </c>
      <c r="M49" s="101">
        <v>0</v>
      </c>
      <c r="N49" s="102">
        <f>IF(D49&gt;0,M49/D49*100,"-")</f>
        <v>0</v>
      </c>
      <c r="O49" s="123">
        <v>2284</v>
      </c>
      <c r="P49" s="101">
        <f>SUM(Q49:S49)</f>
        <v>1272</v>
      </c>
      <c r="Q49" s="101">
        <v>98</v>
      </c>
      <c r="R49" s="101">
        <v>53</v>
      </c>
      <c r="S49" s="101">
        <v>1121</v>
      </c>
      <c r="T49" s="102">
        <f>IF(D49&gt;0,P49/D49*100,"-")</f>
        <v>15.343787696019302</v>
      </c>
      <c r="U49" s="101">
        <v>262</v>
      </c>
      <c r="V49" s="99"/>
      <c r="W49" s="99"/>
      <c r="X49" s="99"/>
      <c r="Y49" s="99" t="s">
        <v>263</v>
      </c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46</v>
      </c>
      <c r="B50" s="100" t="s">
        <v>346</v>
      </c>
      <c r="C50" s="99" t="s">
        <v>347</v>
      </c>
      <c r="D50" s="101">
        <f>+SUM(E50,+I50)</f>
        <v>24598</v>
      </c>
      <c r="E50" s="101">
        <f>+SUM(G50+H50)</f>
        <v>3164</v>
      </c>
      <c r="F50" s="125">
        <f>IF(D50&gt;0,E50/D50*100,"-")</f>
        <v>12.862834376778601</v>
      </c>
      <c r="G50" s="101">
        <v>3164</v>
      </c>
      <c r="H50" s="101">
        <v>0</v>
      </c>
      <c r="I50" s="101">
        <f>+SUM(K50,+M50,O50+P50)</f>
        <v>21434</v>
      </c>
      <c r="J50" s="102">
        <f>IF(D50&gt;0,I50/D50*100,"-")</f>
        <v>87.137165623221406</v>
      </c>
      <c r="K50" s="101">
        <v>9668</v>
      </c>
      <c r="L50" s="102">
        <f>IF(D50&gt;0,K50/D50*100,"-")</f>
        <v>39.304008455972031</v>
      </c>
      <c r="M50" s="101">
        <v>0</v>
      </c>
      <c r="N50" s="102">
        <f>IF(D50&gt;0,M50/D50*100,"-")</f>
        <v>0</v>
      </c>
      <c r="O50" s="123">
        <v>3642</v>
      </c>
      <c r="P50" s="101">
        <f>SUM(Q50:S50)</f>
        <v>8124</v>
      </c>
      <c r="Q50" s="101">
        <v>1396</v>
      </c>
      <c r="R50" s="101">
        <v>1720</v>
      </c>
      <c r="S50" s="101">
        <v>5008</v>
      </c>
      <c r="T50" s="102">
        <f>IF(D50&gt;0,P50/D50*100,"-")</f>
        <v>33.027075371981461</v>
      </c>
      <c r="U50" s="101">
        <v>1290</v>
      </c>
      <c r="V50" s="99" t="s">
        <v>263</v>
      </c>
      <c r="W50" s="99"/>
      <c r="X50" s="99"/>
      <c r="Y50" s="99"/>
      <c r="Z50" s="99" t="s">
        <v>263</v>
      </c>
      <c r="AA50" s="99"/>
      <c r="AB50" s="99"/>
      <c r="AC50" s="99"/>
      <c r="AD50" s="206" t="s">
        <v>262</v>
      </c>
      <c r="AE50" s="207"/>
    </row>
    <row r="51" spans="1:31" s="103" customFormat="1" ht="13.5" customHeight="1">
      <c r="A51" s="99" t="s">
        <v>46</v>
      </c>
      <c r="B51" s="100" t="s">
        <v>348</v>
      </c>
      <c r="C51" s="99" t="s">
        <v>349</v>
      </c>
      <c r="D51" s="101">
        <f>+SUM(E51,+I51)</f>
        <v>15525</v>
      </c>
      <c r="E51" s="101">
        <f>+SUM(G51+H51)</f>
        <v>218</v>
      </c>
      <c r="F51" s="125">
        <f>IF(D51&gt;0,E51/D51*100,"-")</f>
        <v>1.4041867954911433</v>
      </c>
      <c r="G51" s="101">
        <v>218</v>
      </c>
      <c r="H51" s="101">
        <v>0</v>
      </c>
      <c r="I51" s="101">
        <f>+SUM(K51,+M51,O51+P51)</f>
        <v>15307</v>
      </c>
      <c r="J51" s="102">
        <f>IF(D51&gt;0,I51/D51*100,"-")</f>
        <v>98.595813204508858</v>
      </c>
      <c r="K51" s="101">
        <v>13296</v>
      </c>
      <c r="L51" s="102">
        <f>IF(D51&gt;0,K51/D51*100,"-")</f>
        <v>85.642512077294683</v>
      </c>
      <c r="M51" s="101">
        <v>0</v>
      </c>
      <c r="N51" s="102">
        <f>IF(D51&gt;0,M51/D51*100,"-")</f>
        <v>0</v>
      </c>
      <c r="O51" s="123">
        <v>0</v>
      </c>
      <c r="P51" s="101">
        <f>SUM(Q51:S51)</f>
        <v>2011</v>
      </c>
      <c r="Q51" s="101">
        <v>805</v>
      </c>
      <c r="R51" s="101">
        <v>1159</v>
      </c>
      <c r="S51" s="101">
        <v>47</v>
      </c>
      <c r="T51" s="102">
        <f>IF(D51&gt;0,P51/D51*100,"-")</f>
        <v>12.95330112721417</v>
      </c>
      <c r="U51" s="101">
        <v>297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51">
    <sortCondition ref="A8:A51"/>
    <sortCondition ref="B8:B51"/>
    <sortCondition ref="C8:C51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茨城県</v>
      </c>
      <c r="B7" s="105" t="str">
        <f>水洗化人口等!B7</f>
        <v>08000</v>
      </c>
      <c r="C7" s="104" t="s">
        <v>199</v>
      </c>
      <c r="D7" s="106">
        <f>SUM(E7,+H7,+K7)</f>
        <v>592608</v>
      </c>
      <c r="E7" s="106">
        <f>SUM(F7:G7)</f>
        <v>55173</v>
      </c>
      <c r="F7" s="106">
        <f>SUM(F$8:F$207)</f>
        <v>9168</v>
      </c>
      <c r="G7" s="106">
        <f>SUM(G$8:G$207)</f>
        <v>46005</v>
      </c>
      <c r="H7" s="106">
        <f>SUM(I7:J7)</f>
        <v>38972</v>
      </c>
      <c r="I7" s="106">
        <f>SUM(I$8:I$207)</f>
        <v>17937</v>
      </c>
      <c r="J7" s="106">
        <f>SUM(J$8:J$207)</f>
        <v>21035</v>
      </c>
      <c r="K7" s="106">
        <f>SUM(L7:M7)</f>
        <v>498463</v>
      </c>
      <c r="L7" s="106">
        <f>SUM(L$8:L$207)</f>
        <v>53705</v>
      </c>
      <c r="M7" s="106">
        <f>SUM(M$8:M$207)</f>
        <v>444758</v>
      </c>
      <c r="N7" s="106">
        <f>SUM(O7,+V7,+AC7)</f>
        <v>592647</v>
      </c>
      <c r="O7" s="106">
        <f>SUM(P7:U7)</f>
        <v>80810</v>
      </c>
      <c r="P7" s="106">
        <f t="shared" ref="P7:U7" si="0">SUM(P$8:P$207)</f>
        <v>78326</v>
      </c>
      <c r="Q7" s="106">
        <f t="shared" si="0"/>
        <v>0</v>
      </c>
      <c r="R7" s="106">
        <f t="shared" si="0"/>
        <v>0</v>
      </c>
      <c r="S7" s="106">
        <f t="shared" si="0"/>
        <v>2484</v>
      </c>
      <c r="T7" s="106">
        <f t="shared" si="0"/>
        <v>0</v>
      </c>
      <c r="U7" s="106">
        <f t="shared" si="0"/>
        <v>0</v>
      </c>
      <c r="V7" s="106">
        <f>SUM(W7:AB7)</f>
        <v>511798</v>
      </c>
      <c r="W7" s="106">
        <f t="shared" ref="W7:AB7" si="1">SUM(W$8:W$207)</f>
        <v>505795</v>
      </c>
      <c r="X7" s="106">
        <f t="shared" si="1"/>
        <v>325</v>
      </c>
      <c r="Y7" s="106">
        <f t="shared" si="1"/>
        <v>0</v>
      </c>
      <c r="Z7" s="106">
        <f t="shared" si="1"/>
        <v>5678</v>
      </c>
      <c r="AA7" s="106">
        <f t="shared" si="1"/>
        <v>0</v>
      </c>
      <c r="AB7" s="106">
        <f t="shared" si="1"/>
        <v>0</v>
      </c>
      <c r="AC7" s="106">
        <f>SUM(AD7:AE7)</f>
        <v>39</v>
      </c>
      <c r="AD7" s="106">
        <f>SUM(AD$8:AD$207)</f>
        <v>39</v>
      </c>
      <c r="AE7" s="106">
        <f>SUM(AE$8:AE$207)</f>
        <v>0</v>
      </c>
      <c r="AF7" s="106">
        <f>SUM(AG7:AI7)</f>
        <v>10558</v>
      </c>
      <c r="AG7" s="106">
        <f>SUM(AG$8:AG$207)</f>
        <v>10558</v>
      </c>
      <c r="AH7" s="106">
        <f>SUM(AH$8:AH$207)</f>
        <v>0</v>
      </c>
      <c r="AI7" s="106">
        <f>SUM(AI$8:AI$207)</f>
        <v>0</v>
      </c>
      <c r="AJ7" s="106">
        <f>SUM(AK7:AS7)</f>
        <v>14805</v>
      </c>
      <c r="AK7" s="106">
        <f t="shared" ref="AK7:AS7" si="2">SUM(AK$8:AK$207)</f>
        <v>3776</v>
      </c>
      <c r="AL7" s="106">
        <f t="shared" si="2"/>
        <v>808</v>
      </c>
      <c r="AM7" s="106">
        <f t="shared" si="2"/>
        <v>5821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70</v>
      </c>
      <c r="AR7" s="106">
        <f t="shared" si="2"/>
        <v>128</v>
      </c>
      <c r="AS7" s="106">
        <f t="shared" si="2"/>
        <v>4202</v>
      </c>
      <c r="AT7" s="106">
        <f>SUM(AU7:AY7)</f>
        <v>716</v>
      </c>
      <c r="AU7" s="106">
        <f>SUM(AU$8:AU$207)</f>
        <v>337</v>
      </c>
      <c r="AV7" s="106">
        <f>SUM(AV$8:AV$207)</f>
        <v>0</v>
      </c>
      <c r="AW7" s="106">
        <f>SUM(AW$8:AW$207)</f>
        <v>379</v>
      </c>
      <c r="AX7" s="106">
        <f>SUM(AX$8:AX$207)</f>
        <v>0</v>
      </c>
      <c r="AY7" s="106">
        <f>SUM(AY$8:AY$207)</f>
        <v>0</v>
      </c>
      <c r="AZ7" s="106">
        <f>SUM(BA7:BC7)</f>
        <v>1166</v>
      </c>
      <c r="BA7" s="106">
        <f>SUM(BA$8:BA$207)</f>
        <v>1003</v>
      </c>
      <c r="BB7" s="106">
        <f>SUM(BB$8:BB$207)</f>
        <v>163</v>
      </c>
      <c r="BC7" s="106">
        <f>SUM(BC$8:BC$207)</f>
        <v>0</v>
      </c>
    </row>
    <row r="8" spans="1:55" s="103" customFormat="1" ht="13.5" customHeight="1">
      <c r="A8" s="113" t="s">
        <v>46</v>
      </c>
      <c r="B8" s="111" t="s">
        <v>260</v>
      </c>
      <c r="C8" s="99" t="s">
        <v>261</v>
      </c>
      <c r="D8" s="101">
        <f>SUM(E8,+H8,+K8)</f>
        <v>36992</v>
      </c>
      <c r="E8" s="101">
        <f>SUM(F8:G8)</f>
        <v>0</v>
      </c>
      <c r="F8" s="101">
        <v>0</v>
      </c>
      <c r="G8" s="101">
        <v>0</v>
      </c>
      <c r="H8" s="101">
        <f>SUM(I8:J8)</f>
        <v>4617</v>
      </c>
      <c r="I8" s="101">
        <v>4617</v>
      </c>
      <c r="J8" s="101">
        <v>0</v>
      </c>
      <c r="K8" s="101">
        <f>SUM(L8:M8)</f>
        <v>32375</v>
      </c>
      <c r="L8" s="101">
        <v>952</v>
      </c>
      <c r="M8" s="101">
        <v>31423</v>
      </c>
      <c r="N8" s="101">
        <f>SUM(O8,+V8,+AC8)</f>
        <v>36992</v>
      </c>
      <c r="O8" s="101">
        <f>SUM(P8:U8)</f>
        <v>5569</v>
      </c>
      <c r="P8" s="101">
        <v>5569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31423</v>
      </c>
      <c r="W8" s="101">
        <v>31423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46</v>
      </c>
      <c r="B9" s="111" t="s">
        <v>264</v>
      </c>
      <c r="C9" s="99" t="s">
        <v>265</v>
      </c>
      <c r="D9" s="101">
        <f>SUM(E9,+H9,+K9)</f>
        <v>3943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3943</v>
      </c>
      <c r="L9" s="101">
        <v>1413</v>
      </c>
      <c r="M9" s="101">
        <v>2530</v>
      </c>
      <c r="N9" s="101">
        <f>SUM(O9,+V9,+AC9)</f>
        <v>3943</v>
      </c>
      <c r="O9" s="101">
        <f>SUM(P9:U9)</f>
        <v>1413</v>
      </c>
      <c r="P9" s="101">
        <v>0</v>
      </c>
      <c r="Q9" s="101">
        <v>0</v>
      </c>
      <c r="R9" s="101">
        <v>0</v>
      </c>
      <c r="S9" s="101">
        <v>1413</v>
      </c>
      <c r="T9" s="101">
        <v>0</v>
      </c>
      <c r="U9" s="101">
        <v>0</v>
      </c>
      <c r="V9" s="101">
        <f>SUM(W9:AB9)</f>
        <v>2530</v>
      </c>
      <c r="W9" s="101">
        <v>0</v>
      </c>
      <c r="X9" s="101">
        <v>0</v>
      </c>
      <c r="Y9" s="101">
        <v>0</v>
      </c>
      <c r="Z9" s="101">
        <v>2530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46</v>
      </c>
      <c r="B10" s="111" t="s">
        <v>266</v>
      </c>
      <c r="C10" s="99" t="s">
        <v>267</v>
      </c>
      <c r="D10" s="101">
        <f>SUM(E10,+H10,+K10)</f>
        <v>8275</v>
      </c>
      <c r="E10" s="101">
        <f>SUM(F10:G10)</f>
        <v>0</v>
      </c>
      <c r="F10" s="101">
        <v>0</v>
      </c>
      <c r="G10" s="101">
        <v>0</v>
      </c>
      <c r="H10" s="101">
        <f>SUM(I10:J10)</f>
        <v>2065</v>
      </c>
      <c r="I10" s="101">
        <v>2065</v>
      </c>
      <c r="J10" s="101">
        <v>0</v>
      </c>
      <c r="K10" s="101">
        <f>SUM(L10:M10)</f>
        <v>6210</v>
      </c>
      <c r="L10" s="101">
        <v>0</v>
      </c>
      <c r="M10" s="101">
        <v>6210</v>
      </c>
      <c r="N10" s="101">
        <f>SUM(O10,+V10,+AC10)</f>
        <v>8275</v>
      </c>
      <c r="O10" s="101">
        <f>SUM(P10:U10)</f>
        <v>2065</v>
      </c>
      <c r="P10" s="101">
        <v>2065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6210</v>
      </c>
      <c r="W10" s="101">
        <v>6210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340</v>
      </c>
      <c r="AG10" s="101">
        <v>340</v>
      </c>
      <c r="AH10" s="101">
        <v>0</v>
      </c>
      <c r="AI10" s="101">
        <v>0</v>
      </c>
      <c r="AJ10" s="101">
        <f>SUM(AK10:AS10)</f>
        <v>340</v>
      </c>
      <c r="AK10" s="101">
        <v>0</v>
      </c>
      <c r="AL10" s="101">
        <v>0</v>
      </c>
      <c r="AM10" s="101">
        <v>340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46</v>
      </c>
      <c r="B11" s="111" t="s">
        <v>268</v>
      </c>
      <c r="C11" s="99" t="s">
        <v>269</v>
      </c>
      <c r="D11" s="101">
        <f>SUM(E11,+H11,+K11)</f>
        <v>28304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28304</v>
      </c>
      <c r="L11" s="101">
        <v>3906</v>
      </c>
      <c r="M11" s="101">
        <v>24398</v>
      </c>
      <c r="N11" s="101">
        <f>SUM(O11,+V11,+AC11)</f>
        <v>28304</v>
      </c>
      <c r="O11" s="101">
        <f>SUM(P11:U11)</f>
        <v>3906</v>
      </c>
      <c r="P11" s="101">
        <v>3906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24398</v>
      </c>
      <c r="W11" s="101">
        <v>24398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31</v>
      </c>
      <c r="AG11" s="101">
        <v>31</v>
      </c>
      <c r="AH11" s="101">
        <v>0</v>
      </c>
      <c r="AI11" s="101">
        <v>0</v>
      </c>
      <c r="AJ11" s="101">
        <f>SUM(AK11:AS11)</f>
        <v>358</v>
      </c>
      <c r="AK11" s="101">
        <v>0</v>
      </c>
      <c r="AL11" s="101">
        <v>327</v>
      </c>
      <c r="AM11" s="101">
        <v>31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327</v>
      </c>
      <c r="BA11" s="101">
        <v>327</v>
      </c>
      <c r="BB11" s="101">
        <v>0</v>
      </c>
      <c r="BC11" s="101">
        <v>0</v>
      </c>
    </row>
    <row r="12" spans="1:55" s="103" customFormat="1" ht="13.5" customHeight="1">
      <c r="A12" s="113" t="s">
        <v>46</v>
      </c>
      <c r="B12" s="111" t="s">
        <v>270</v>
      </c>
      <c r="C12" s="99" t="s">
        <v>271</v>
      </c>
      <c r="D12" s="101">
        <f>SUM(E12,+H12,+K12)</f>
        <v>18380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18380</v>
      </c>
      <c r="L12" s="101">
        <v>1823</v>
      </c>
      <c r="M12" s="101">
        <v>16557</v>
      </c>
      <c r="N12" s="101">
        <f>SUM(O12,+V12,+AC12)</f>
        <v>18380</v>
      </c>
      <c r="O12" s="101">
        <f>SUM(P12:U12)</f>
        <v>1823</v>
      </c>
      <c r="P12" s="101">
        <v>1823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16557</v>
      </c>
      <c r="W12" s="101">
        <v>16557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34</v>
      </c>
      <c r="AG12" s="101">
        <v>34</v>
      </c>
      <c r="AH12" s="101">
        <v>0</v>
      </c>
      <c r="AI12" s="101">
        <v>0</v>
      </c>
      <c r="AJ12" s="101">
        <f>SUM(AK12:AS12)</f>
        <v>1548</v>
      </c>
      <c r="AK12" s="101">
        <v>1442</v>
      </c>
      <c r="AL12" s="101">
        <v>106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34</v>
      </c>
      <c r="AU12" s="101">
        <v>34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80</v>
      </c>
      <c r="BA12" s="101">
        <v>80</v>
      </c>
      <c r="BB12" s="101">
        <v>0</v>
      </c>
      <c r="BC12" s="101">
        <v>0</v>
      </c>
    </row>
    <row r="13" spans="1:55" s="103" customFormat="1" ht="13.5" customHeight="1">
      <c r="A13" s="113" t="s">
        <v>46</v>
      </c>
      <c r="B13" s="111" t="s">
        <v>272</v>
      </c>
      <c r="C13" s="99" t="s">
        <v>273</v>
      </c>
      <c r="D13" s="101">
        <f>SUM(E13,+H13,+K13)</f>
        <v>8559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8559</v>
      </c>
      <c r="L13" s="101">
        <v>315</v>
      </c>
      <c r="M13" s="101">
        <v>8244</v>
      </c>
      <c r="N13" s="101">
        <f>SUM(O13,+V13,+AC13)</f>
        <v>8559</v>
      </c>
      <c r="O13" s="101">
        <f>SUM(P13:U13)</f>
        <v>315</v>
      </c>
      <c r="P13" s="101">
        <v>315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8244</v>
      </c>
      <c r="W13" s="101">
        <v>8244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46</v>
      </c>
      <c r="B14" s="111" t="s">
        <v>274</v>
      </c>
      <c r="C14" s="99" t="s">
        <v>275</v>
      </c>
      <c r="D14" s="101">
        <f>SUM(E14,+H14,+K14)</f>
        <v>11570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11570</v>
      </c>
      <c r="L14" s="101">
        <v>542</v>
      </c>
      <c r="M14" s="101">
        <v>11028</v>
      </c>
      <c r="N14" s="101">
        <f>SUM(O14,+V14,+AC14)</f>
        <v>11570</v>
      </c>
      <c r="O14" s="101">
        <f>SUM(P14:U14)</f>
        <v>542</v>
      </c>
      <c r="P14" s="101">
        <v>542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11028</v>
      </c>
      <c r="W14" s="101">
        <v>11028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352</v>
      </c>
      <c r="AG14" s="101">
        <v>352</v>
      </c>
      <c r="AH14" s="101">
        <v>0</v>
      </c>
      <c r="AI14" s="101">
        <v>0</v>
      </c>
      <c r="AJ14" s="101">
        <f>SUM(AK14:AS14)</f>
        <v>352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22</v>
      </c>
      <c r="AS14" s="101">
        <v>330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46</v>
      </c>
      <c r="B15" s="111" t="s">
        <v>276</v>
      </c>
      <c r="C15" s="99" t="s">
        <v>277</v>
      </c>
      <c r="D15" s="101">
        <f>SUM(E15,+H15,+K15)</f>
        <v>14241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14241</v>
      </c>
      <c r="L15" s="101">
        <v>707</v>
      </c>
      <c r="M15" s="101">
        <v>13534</v>
      </c>
      <c r="N15" s="101">
        <f>SUM(O15,+V15,+AC15)</f>
        <v>14241</v>
      </c>
      <c r="O15" s="101">
        <f>SUM(P15:U15)</f>
        <v>707</v>
      </c>
      <c r="P15" s="101">
        <v>707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13534</v>
      </c>
      <c r="W15" s="101">
        <v>13534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943</v>
      </c>
      <c r="AG15" s="101">
        <v>943</v>
      </c>
      <c r="AH15" s="101">
        <v>0</v>
      </c>
      <c r="AI15" s="101">
        <v>0</v>
      </c>
      <c r="AJ15" s="101">
        <f>SUM(AK15:AS15)</f>
        <v>943</v>
      </c>
      <c r="AK15" s="101">
        <v>0</v>
      </c>
      <c r="AL15" s="101">
        <v>0</v>
      </c>
      <c r="AM15" s="101">
        <v>943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118</v>
      </c>
      <c r="AU15" s="101">
        <v>0</v>
      </c>
      <c r="AV15" s="101">
        <v>0</v>
      </c>
      <c r="AW15" s="101">
        <v>118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46</v>
      </c>
      <c r="B16" s="111" t="s">
        <v>278</v>
      </c>
      <c r="C16" s="99" t="s">
        <v>279</v>
      </c>
      <c r="D16" s="101">
        <f>SUM(E16,+H16,+K16)</f>
        <v>21889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21889</v>
      </c>
      <c r="L16" s="101">
        <v>818</v>
      </c>
      <c r="M16" s="101">
        <v>21071</v>
      </c>
      <c r="N16" s="101">
        <f>SUM(O16,+V16,+AC16)</f>
        <v>21889</v>
      </c>
      <c r="O16" s="101">
        <f>SUM(P16:U16)</f>
        <v>818</v>
      </c>
      <c r="P16" s="101">
        <v>818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21071</v>
      </c>
      <c r="W16" s="101">
        <v>21071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569</v>
      </c>
      <c r="AG16" s="101">
        <v>569</v>
      </c>
      <c r="AH16" s="101">
        <v>0</v>
      </c>
      <c r="AI16" s="101">
        <v>0</v>
      </c>
      <c r="AJ16" s="101">
        <f>SUM(AK16:AS16)</f>
        <v>569</v>
      </c>
      <c r="AK16" s="101">
        <v>24</v>
      </c>
      <c r="AL16" s="101">
        <v>0</v>
      </c>
      <c r="AM16" s="101">
        <v>545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93</v>
      </c>
      <c r="AU16" s="101">
        <v>24</v>
      </c>
      <c r="AV16" s="101">
        <v>0</v>
      </c>
      <c r="AW16" s="101">
        <v>69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46</v>
      </c>
      <c r="B17" s="111" t="s">
        <v>280</v>
      </c>
      <c r="C17" s="99" t="s">
        <v>281</v>
      </c>
      <c r="D17" s="101">
        <f>SUM(E17,+H17,+K17)</f>
        <v>14246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14246</v>
      </c>
      <c r="L17" s="101">
        <v>2496</v>
      </c>
      <c r="M17" s="101">
        <v>11750</v>
      </c>
      <c r="N17" s="101">
        <f>SUM(O17,+V17,+AC17)</f>
        <v>14246</v>
      </c>
      <c r="O17" s="101">
        <f>SUM(P17:U17)</f>
        <v>2496</v>
      </c>
      <c r="P17" s="101">
        <v>2496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11750</v>
      </c>
      <c r="W17" s="101">
        <v>11750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13</v>
      </c>
      <c r="AG17" s="101">
        <v>13</v>
      </c>
      <c r="AH17" s="101">
        <v>0</v>
      </c>
      <c r="AI17" s="101">
        <v>0</v>
      </c>
      <c r="AJ17" s="101">
        <f>SUM(AK17:AS17)</f>
        <v>13</v>
      </c>
      <c r="AK17" s="101">
        <v>0</v>
      </c>
      <c r="AL17" s="101">
        <v>0</v>
      </c>
      <c r="AM17" s="101">
        <v>13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11</v>
      </c>
      <c r="AU17" s="101">
        <v>0</v>
      </c>
      <c r="AV17" s="101">
        <v>0</v>
      </c>
      <c r="AW17" s="101">
        <v>11</v>
      </c>
      <c r="AX17" s="101">
        <v>0</v>
      </c>
      <c r="AY17" s="101">
        <v>0</v>
      </c>
      <c r="AZ17" s="101">
        <f>SUM(BA17:BC17)</f>
        <v>33</v>
      </c>
      <c r="BA17" s="101">
        <v>33</v>
      </c>
      <c r="BB17" s="101">
        <v>0</v>
      </c>
      <c r="BC17" s="101">
        <v>0</v>
      </c>
    </row>
    <row r="18" spans="1:55" s="103" customFormat="1" ht="13.5" customHeight="1">
      <c r="A18" s="113" t="s">
        <v>46</v>
      </c>
      <c r="B18" s="111" t="s">
        <v>282</v>
      </c>
      <c r="C18" s="99" t="s">
        <v>283</v>
      </c>
      <c r="D18" s="101">
        <f>SUM(E18,+H18,+K18)</f>
        <v>4223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4223</v>
      </c>
      <c r="L18" s="101">
        <v>1072</v>
      </c>
      <c r="M18" s="101">
        <v>3151</v>
      </c>
      <c r="N18" s="101">
        <f>SUM(O18,+V18,+AC18)</f>
        <v>4223</v>
      </c>
      <c r="O18" s="101">
        <f>SUM(P18:U18)</f>
        <v>1072</v>
      </c>
      <c r="P18" s="101">
        <v>1</v>
      </c>
      <c r="Q18" s="101">
        <v>0</v>
      </c>
      <c r="R18" s="101">
        <v>0</v>
      </c>
      <c r="S18" s="101">
        <v>1071</v>
      </c>
      <c r="T18" s="101">
        <v>0</v>
      </c>
      <c r="U18" s="101">
        <v>0</v>
      </c>
      <c r="V18" s="101">
        <f>SUM(W18:AB18)</f>
        <v>3151</v>
      </c>
      <c r="W18" s="101">
        <v>3</v>
      </c>
      <c r="X18" s="101">
        <v>0</v>
      </c>
      <c r="Y18" s="101">
        <v>0</v>
      </c>
      <c r="Z18" s="101">
        <v>3148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4</v>
      </c>
      <c r="AG18" s="101">
        <v>4</v>
      </c>
      <c r="AH18" s="101">
        <v>0</v>
      </c>
      <c r="AI18" s="101">
        <v>0</v>
      </c>
      <c r="AJ18" s="101">
        <f>SUM(AK18:AS18)</f>
        <v>4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4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46</v>
      </c>
      <c r="B19" s="111" t="s">
        <v>284</v>
      </c>
      <c r="C19" s="99" t="s">
        <v>285</v>
      </c>
      <c r="D19" s="101">
        <f>SUM(E19,+H19,+K19)</f>
        <v>34592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34592</v>
      </c>
      <c r="L19" s="101">
        <v>14246</v>
      </c>
      <c r="M19" s="101">
        <v>20346</v>
      </c>
      <c r="N19" s="101">
        <f>SUM(O19,+V19,+AC19)</f>
        <v>34592</v>
      </c>
      <c r="O19" s="101">
        <f>SUM(P19:U19)</f>
        <v>14246</v>
      </c>
      <c r="P19" s="101">
        <v>14246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20346</v>
      </c>
      <c r="W19" s="101">
        <v>20346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67</v>
      </c>
      <c r="AG19" s="101">
        <v>67</v>
      </c>
      <c r="AH19" s="101">
        <v>0</v>
      </c>
      <c r="AI19" s="101">
        <v>0</v>
      </c>
      <c r="AJ19" s="101">
        <f>SUM(AK19:AS19)</f>
        <v>185</v>
      </c>
      <c r="AK19" s="101">
        <v>185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67</v>
      </c>
      <c r="AU19" s="101">
        <v>67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46</v>
      </c>
      <c r="B20" s="111" t="s">
        <v>286</v>
      </c>
      <c r="C20" s="99" t="s">
        <v>287</v>
      </c>
      <c r="D20" s="101">
        <f>SUM(E20,+H20,+K20)</f>
        <v>22319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22319</v>
      </c>
      <c r="L20" s="101">
        <v>1790</v>
      </c>
      <c r="M20" s="101">
        <v>20529</v>
      </c>
      <c r="N20" s="101">
        <f>SUM(O20,+V20,+AC20)</f>
        <v>22319</v>
      </c>
      <c r="O20" s="101">
        <f>SUM(P20:U20)</f>
        <v>1790</v>
      </c>
      <c r="P20" s="101">
        <v>1790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20529</v>
      </c>
      <c r="W20" s="101">
        <v>20529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21</v>
      </c>
      <c r="AG20" s="101">
        <v>21</v>
      </c>
      <c r="AH20" s="101">
        <v>0</v>
      </c>
      <c r="AI20" s="101">
        <v>0</v>
      </c>
      <c r="AJ20" s="101">
        <f>SUM(AK20:AS20)</f>
        <v>21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21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46</v>
      </c>
      <c r="B21" s="111" t="s">
        <v>288</v>
      </c>
      <c r="C21" s="99" t="s">
        <v>289</v>
      </c>
      <c r="D21" s="101">
        <f>SUM(E21,+H21,+K21)</f>
        <v>18610</v>
      </c>
      <c r="E21" s="101">
        <f>SUM(F21:G21)</f>
        <v>0</v>
      </c>
      <c r="F21" s="101">
        <v>0</v>
      </c>
      <c r="G21" s="101">
        <v>0</v>
      </c>
      <c r="H21" s="101">
        <f>SUM(I21:J21)</f>
        <v>1862</v>
      </c>
      <c r="I21" s="101">
        <v>1862</v>
      </c>
      <c r="J21" s="101">
        <v>0</v>
      </c>
      <c r="K21" s="101">
        <f>SUM(L21:M21)</f>
        <v>16748</v>
      </c>
      <c r="L21" s="101">
        <v>0</v>
      </c>
      <c r="M21" s="101">
        <v>16748</v>
      </c>
      <c r="N21" s="101">
        <f>SUM(O21,+V21,+AC21)</f>
        <v>18610</v>
      </c>
      <c r="O21" s="101">
        <f>SUM(P21:U21)</f>
        <v>1862</v>
      </c>
      <c r="P21" s="101">
        <v>1862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16748</v>
      </c>
      <c r="W21" s="101">
        <v>16748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568</v>
      </c>
      <c r="AG21" s="101">
        <v>568</v>
      </c>
      <c r="AH21" s="101">
        <v>0</v>
      </c>
      <c r="AI21" s="101">
        <v>0</v>
      </c>
      <c r="AJ21" s="101">
        <f>SUM(AK21:AS21)</f>
        <v>567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35</v>
      </c>
      <c r="AS21" s="101">
        <v>532</v>
      </c>
      <c r="AT21" s="101">
        <f>SUM(AU21:AY21)</f>
        <v>1</v>
      </c>
      <c r="AU21" s="101">
        <v>1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46</v>
      </c>
      <c r="B22" s="111" t="s">
        <v>290</v>
      </c>
      <c r="C22" s="99" t="s">
        <v>291</v>
      </c>
      <c r="D22" s="101">
        <f>SUM(E22,+H22,+K22)</f>
        <v>6996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6996</v>
      </c>
      <c r="L22" s="101">
        <v>1851</v>
      </c>
      <c r="M22" s="101">
        <v>5145</v>
      </c>
      <c r="N22" s="101">
        <f>SUM(O22,+V22,+AC22)</f>
        <v>6996</v>
      </c>
      <c r="O22" s="101">
        <f>SUM(P22:U22)</f>
        <v>1851</v>
      </c>
      <c r="P22" s="101">
        <v>1851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5145</v>
      </c>
      <c r="W22" s="101">
        <v>5145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213</v>
      </c>
      <c r="AG22" s="101">
        <v>213</v>
      </c>
      <c r="AH22" s="101">
        <v>0</v>
      </c>
      <c r="AI22" s="101">
        <v>0</v>
      </c>
      <c r="AJ22" s="101">
        <f>SUM(AK22:AS22)</f>
        <v>213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13</v>
      </c>
      <c r="AS22" s="101">
        <v>200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46</v>
      </c>
      <c r="B23" s="111" t="s">
        <v>292</v>
      </c>
      <c r="C23" s="99" t="s">
        <v>293</v>
      </c>
      <c r="D23" s="101">
        <f>SUM(E23,+H23,+K23)</f>
        <v>19328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19328</v>
      </c>
      <c r="L23" s="101">
        <v>1485</v>
      </c>
      <c r="M23" s="101">
        <v>17843</v>
      </c>
      <c r="N23" s="101">
        <f>SUM(O23,+V23,+AC23)</f>
        <v>19328</v>
      </c>
      <c r="O23" s="101">
        <f>SUM(P23:U23)</f>
        <v>1485</v>
      </c>
      <c r="P23" s="101">
        <v>1485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17843</v>
      </c>
      <c r="W23" s="101">
        <v>17843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764</v>
      </c>
      <c r="AG23" s="101">
        <v>764</v>
      </c>
      <c r="AH23" s="101">
        <v>0</v>
      </c>
      <c r="AI23" s="101">
        <v>0</v>
      </c>
      <c r="AJ23" s="101">
        <f>SUM(AK23:AS23)</f>
        <v>764</v>
      </c>
      <c r="AK23" s="101">
        <v>0</v>
      </c>
      <c r="AL23" s="101">
        <v>0</v>
      </c>
      <c r="AM23" s="101">
        <v>764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46</v>
      </c>
      <c r="B24" s="111" t="s">
        <v>294</v>
      </c>
      <c r="C24" s="99" t="s">
        <v>295</v>
      </c>
      <c r="D24" s="101">
        <f>SUM(E24,+H24,+K24)</f>
        <v>36090</v>
      </c>
      <c r="E24" s="101">
        <f>SUM(F24:G24)</f>
        <v>0</v>
      </c>
      <c r="F24" s="101">
        <v>0</v>
      </c>
      <c r="G24" s="101">
        <v>0</v>
      </c>
      <c r="H24" s="101">
        <f>SUM(I24:J24)</f>
        <v>8011</v>
      </c>
      <c r="I24" s="101">
        <v>8011</v>
      </c>
      <c r="J24" s="101">
        <v>0</v>
      </c>
      <c r="K24" s="101">
        <f>SUM(L24:M24)</f>
        <v>28079</v>
      </c>
      <c r="L24" s="101">
        <v>0</v>
      </c>
      <c r="M24" s="101">
        <v>28079</v>
      </c>
      <c r="N24" s="101">
        <f>SUM(O24,+V24,+AC24)</f>
        <v>36090</v>
      </c>
      <c r="O24" s="101">
        <f>SUM(P24:U24)</f>
        <v>8011</v>
      </c>
      <c r="P24" s="101">
        <v>8011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28079</v>
      </c>
      <c r="W24" s="101">
        <v>28079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102</v>
      </c>
      <c r="AG24" s="101">
        <v>102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102</v>
      </c>
      <c r="AU24" s="101">
        <v>102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46</v>
      </c>
      <c r="B25" s="111" t="s">
        <v>296</v>
      </c>
      <c r="C25" s="99" t="s">
        <v>297</v>
      </c>
      <c r="D25" s="101">
        <f>SUM(E25,+H25,+K25)</f>
        <v>21821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21821</v>
      </c>
      <c r="L25" s="101">
        <v>63</v>
      </c>
      <c r="M25" s="101">
        <v>21758</v>
      </c>
      <c r="N25" s="101">
        <f>SUM(O25,+V25,+AC25)</f>
        <v>21821</v>
      </c>
      <c r="O25" s="101">
        <f>SUM(P25:U25)</f>
        <v>63</v>
      </c>
      <c r="P25" s="101">
        <v>63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21758</v>
      </c>
      <c r="W25" s="101">
        <v>21758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679</v>
      </c>
      <c r="AG25" s="101">
        <v>679</v>
      </c>
      <c r="AH25" s="101">
        <v>0</v>
      </c>
      <c r="AI25" s="101">
        <v>0</v>
      </c>
      <c r="AJ25" s="101">
        <f>SUM(AK25:AS25)</f>
        <v>679</v>
      </c>
      <c r="AK25" s="101">
        <v>0</v>
      </c>
      <c r="AL25" s="101">
        <v>0</v>
      </c>
      <c r="AM25" s="101">
        <v>354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325</v>
      </c>
      <c r="AT25" s="101">
        <f>SUM(AU25:AY25)</f>
        <v>37</v>
      </c>
      <c r="AU25" s="101">
        <v>0</v>
      </c>
      <c r="AV25" s="101">
        <v>0</v>
      </c>
      <c r="AW25" s="101">
        <v>37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46</v>
      </c>
      <c r="B26" s="111" t="s">
        <v>298</v>
      </c>
      <c r="C26" s="99" t="s">
        <v>299</v>
      </c>
      <c r="D26" s="101">
        <f>SUM(E26,+H26,+K26)</f>
        <v>4367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4367</v>
      </c>
      <c r="L26" s="101">
        <v>285</v>
      </c>
      <c r="M26" s="101">
        <v>4082</v>
      </c>
      <c r="N26" s="101">
        <f>SUM(O26,+V26,+AC26)</f>
        <v>4367</v>
      </c>
      <c r="O26" s="101">
        <f>SUM(P26:U26)</f>
        <v>285</v>
      </c>
      <c r="P26" s="101">
        <v>285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4082</v>
      </c>
      <c r="W26" s="101">
        <v>4082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8</v>
      </c>
      <c r="AG26" s="101">
        <v>8</v>
      </c>
      <c r="AH26" s="101">
        <v>0</v>
      </c>
      <c r="AI26" s="101">
        <v>0</v>
      </c>
      <c r="AJ26" s="101">
        <f>SUM(AK26:AS26)</f>
        <v>292</v>
      </c>
      <c r="AK26" s="101">
        <v>290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2</v>
      </c>
      <c r="AS26" s="101">
        <v>0</v>
      </c>
      <c r="AT26" s="101">
        <f>SUM(AU26:AY26)</f>
        <v>6</v>
      </c>
      <c r="AU26" s="101">
        <v>6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46</v>
      </c>
      <c r="B27" s="111" t="s">
        <v>300</v>
      </c>
      <c r="C27" s="99" t="s">
        <v>301</v>
      </c>
      <c r="D27" s="101">
        <f>SUM(E27,+H27,+K27)</f>
        <v>470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470</v>
      </c>
      <c r="L27" s="101">
        <v>188</v>
      </c>
      <c r="M27" s="101">
        <v>282</v>
      </c>
      <c r="N27" s="101">
        <f>SUM(O27,+V27,+AC27)</f>
        <v>470</v>
      </c>
      <c r="O27" s="101">
        <f>SUM(P27:U27)</f>
        <v>188</v>
      </c>
      <c r="P27" s="101">
        <v>188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282</v>
      </c>
      <c r="W27" s="101">
        <v>282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1</v>
      </c>
      <c r="AG27" s="101">
        <v>1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1</v>
      </c>
      <c r="AU27" s="101">
        <v>1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46</v>
      </c>
      <c r="B28" s="111" t="s">
        <v>302</v>
      </c>
      <c r="C28" s="99" t="s">
        <v>303</v>
      </c>
      <c r="D28" s="101">
        <f>SUM(E28,+H28,+K28)</f>
        <v>16355</v>
      </c>
      <c r="E28" s="101">
        <f>SUM(F28:G28)</f>
        <v>16355</v>
      </c>
      <c r="F28" s="101">
        <v>2412</v>
      </c>
      <c r="G28" s="101">
        <v>13943</v>
      </c>
      <c r="H28" s="101">
        <f>SUM(I28:J28)</f>
        <v>0</v>
      </c>
      <c r="I28" s="101">
        <v>0</v>
      </c>
      <c r="J28" s="101">
        <v>0</v>
      </c>
      <c r="K28" s="101">
        <f>SUM(L28:M28)</f>
        <v>0</v>
      </c>
      <c r="L28" s="101">
        <v>0</v>
      </c>
      <c r="M28" s="101">
        <v>0</v>
      </c>
      <c r="N28" s="101">
        <f>SUM(O28,+V28,+AC28)</f>
        <v>16355</v>
      </c>
      <c r="O28" s="101">
        <f>SUM(P28:U28)</f>
        <v>2412</v>
      </c>
      <c r="P28" s="101">
        <v>2412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13943</v>
      </c>
      <c r="W28" s="101">
        <v>13943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97</v>
      </c>
      <c r="AG28" s="101">
        <v>97</v>
      </c>
      <c r="AH28" s="101">
        <v>0</v>
      </c>
      <c r="AI28" s="101">
        <v>0</v>
      </c>
      <c r="AJ28" s="101">
        <f>SUM(AK28:AS28)</f>
        <v>276</v>
      </c>
      <c r="AK28" s="101">
        <v>0</v>
      </c>
      <c r="AL28" s="101">
        <v>179</v>
      </c>
      <c r="AM28" s="101">
        <v>22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75</v>
      </c>
      <c r="AT28" s="101">
        <f>SUM(AU28:AY28)</f>
        <v>5</v>
      </c>
      <c r="AU28" s="101">
        <v>0</v>
      </c>
      <c r="AV28" s="101">
        <v>0</v>
      </c>
      <c r="AW28" s="101">
        <v>5</v>
      </c>
      <c r="AX28" s="101">
        <v>0</v>
      </c>
      <c r="AY28" s="101">
        <v>0</v>
      </c>
      <c r="AZ28" s="101">
        <f>SUM(BA28:BC28)</f>
        <v>179</v>
      </c>
      <c r="BA28" s="101">
        <v>179</v>
      </c>
      <c r="BB28" s="101">
        <v>0</v>
      </c>
      <c r="BC28" s="101">
        <v>0</v>
      </c>
    </row>
    <row r="29" spans="1:55" s="103" customFormat="1" ht="13.5" customHeight="1">
      <c r="A29" s="113" t="s">
        <v>46</v>
      </c>
      <c r="B29" s="111" t="s">
        <v>304</v>
      </c>
      <c r="C29" s="99" t="s">
        <v>305</v>
      </c>
      <c r="D29" s="101">
        <f>SUM(E29,+H29,+K29)</f>
        <v>12319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12319</v>
      </c>
      <c r="L29" s="101">
        <v>1994</v>
      </c>
      <c r="M29" s="101">
        <v>10325</v>
      </c>
      <c r="N29" s="101">
        <f>SUM(O29,+V29,+AC29)</f>
        <v>12319</v>
      </c>
      <c r="O29" s="101">
        <f>SUM(P29:U29)</f>
        <v>1994</v>
      </c>
      <c r="P29" s="101">
        <v>1994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10325</v>
      </c>
      <c r="W29" s="101">
        <v>10325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71</v>
      </c>
      <c r="AG29" s="101">
        <v>71</v>
      </c>
      <c r="AH29" s="101">
        <v>0</v>
      </c>
      <c r="AI29" s="101">
        <v>0</v>
      </c>
      <c r="AJ29" s="101">
        <f>SUM(AK29:AS29)</f>
        <v>206</v>
      </c>
      <c r="AK29" s="101">
        <v>0</v>
      </c>
      <c r="AL29" s="101">
        <v>135</v>
      </c>
      <c r="AM29" s="101">
        <v>16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55</v>
      </c>
      <c r="AT29" s="101">
        <f>SUM(AU29:AY29)</f>
        <v>3</v>
      </c>
      <c r="AU29" s="101">
        <v>0</v>
      </c>
      <c r="AV29" s="101">
        <v>0</v>
      </c>
      <c r="AW29" s="101">
        <v>3</v>
      </c>
      <c r="AX29" s="101">
        <v>0</v>
      </c>
      <c r="AY29" s="101">
        <v>0</v>
      </c>
      <c r="AZ29" s="101">
        <f>SUM(BA29:BC29)</f>
        <v>135</v>
      </c>
      <c r="BA29" s="101">
        <v>135</v>
      </c>
      <c r="BB29" s="101">
        <v>0</v>
      </c>
      <c r="BC29" s="101">
        <v>0</v>
      </c>
    </row>
    <row r="30" spans="1:55" s="103" customFormat="1" ht="13.5" customHeight="1">
      <c r="A30" s="113" t="s">
        <v>46</v>
      </c>
      <c r="B30" s="111" t="s">
        <v>306</v>
      </c>
      <c r="C30" s="99" t="s">
        <v>307</v>
      </c>
      <c r="D30" s="101">
        <f>SUM(E30,+H30,+K30)</f>
        <v>26508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26508</v>
      </c>
      <c r="L30" s="101">
        <v>565</v>
      </c>
      <c r="M30" s="101">
        <v>25943</v>
      </c>
      <c r="N30" s="101">
        <f>SUM(O30,+V30,+AC30)</f>
        <v>26508</v>
      </c>
      <c r="O30" s="101">
        <f>SUM(P30:U30)</f>
        <v>565</v>
      </c>
      <c r="P30" s="101">
        <v>565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25943</v>
      </c>
      <c r="W30" s="101">
        <v>25943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1843</v>
      </c>
      <c r="AG30" s="101">
        <v>1843</v>
      </c>
      <c r="AH30" s="101">
        <v>0</v>
      </c>
      <c r="AI30" s="101">
        <v>0</v>
      </c>
      <c r="AJ30" s="101">
        <f>SUM(AK30:AS30)</f>
        <v>1843</v>
      </c>
      <c r="AK30" s="101">
        <v>0</v>
      </c>
      <c r="AL30" s="101">
        <v>0</v>
      </c>
      <c r="AM30" s="101">
        <v>1843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46</v>
      </c>
      <c r="B31" s="111" t="s">
        <v>308</v>
      </c>
      <c r="C31" s="99" t="s">
        <v>309</v>
      </c>
      <c r="D31" s="101">
        <f>SUM(E31,+H31,+K31)</f>
        <v>16712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16712</v>
      </c>
      <c r="L31" s="101">
        <v>1922</v>
      </c>
      <c r="M31" s="101">
        <v>14790</v>
      </c>
      <c r="N31" s="101">
        <f>SUM(O31,+V31,+AC31)</f>
        <v>16712</v>
      </c>
      <c r="O31" s="101">
        <f>SUM(P31:U31)</f>
        <v>1922</v>
      </c>
      <c r="P31" s="101">
        <v>1922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14790</v>
      </c>
      <c r="W31" s="101">
        <v>14790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21</v>
      </c>
      <c r="AG31" s="101">
        <v>21</v>
      </c>
      <c r="AH31" s="101">
        <v>0</v>
      </c>
      <c r="AI31" s="101">
        <v>0</v>
      </c>
      <c r="AJ31" s="101">
        <f>SUM(AK31:AS31)</f>
        <v>21</v>
      </c>
      <c r="AK31" s="101">
        <v>21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21</v>
      </c>
      <c r="AU31" s="101">
        <v>21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56</v>
      </c>
      <c r="BA31" s="101">
        <v>56</v>
      </c>
      <c r="BB31" s="101">
        <v>0</v>
      </c>
      <c r="BC31" s="101">
        <v>0</v>
      </c>
    </row>
    <row r="32" spans="1:55" s="103" customFormat="1" ht="13.5" customHeight="1">
      <c r="A32" s="113" t="s">
        <v>46</v>
      </c>
      <c r="B32" s="111" t="s">
        <v>310</v>
      </c>
      <c r="C32" s="99" t="s">
        <v>311</v>
      </c>
      <c r="D32" s="101">
        <f>SUM(E32,+H32,+K32)</f>
        <v>10918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10918</v>
      </c>
      <c r="L32" s="101">
        <v>1899</v>
      </c>
      <c r="M32" s="101">
        <v>9019</v>
      </c>
      <c r="N32" s="101">
        <f>SUM(O32,+V32,+AC32)</f>
        <v>10918</v>
      </c>
      <c r="O32" s="101">
        <f>SUM(P32:U32)</f>
        <v>1899</v>
      </c>
      <c r="P32" s="101">
        <v>1899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9019</v>
      </c>
      <c r="W32" s="101">
        <v>9019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332</v>
      </c>
      <c r="AG32" s="101">
        <v>332</v>
      </c>
      <c r="AH32" s="101">
        <v>0</v>
      </c>
      <c r="AI32" s="101">
        <v>0</v>
      </c>
      <c r="AJ32" s="101">
        <f>SUM(AK32:AS32)</f>
        <v>332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20</v>
      </c>
      <c r="AS32" s="101">
        <v>312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46</v>
      </c>
      <c r="B33" s="111" t="s">
        <v>312</v>
      </c>
      <c r="C33" s="99" t="s">
        <v>313</v>
      </c>
      <c r="D33" s="101">
        <f>SUM(E33,+H33,+K33)</f>
        <v>6178</v>
      </c>
      <c r="E33" s="101">
        <f>SUM(F33:G33)</f>
        <v>0</v>
      </c>
      <c r="F33" s="101">
        <v>0</v>
      </c>
      <c r="G33" s="101">
        <v>0</v>
      </c>
      <c r="H33" s="101">
        <f>SUM(I33:J33)</f>
        <v>325</v>
      </c>
      <c r="I33" s="101">
        <v>0</v>
      </c>
      <c r="J33" s="101">
        <v>325</v>
      </c>
      <c r="K33" s="101">
        <f>SUM(L33:M33)</f>
        <v>5853</v>
      </c>
      <c r="L33" s="101">
        <v>812</v>
      </c>
      <c r="M33" s="101">
        <v>5041</v>
      </c>
      <c r="N33" s="101">
        <f>SUM(O33,+V33,+AC33)</f>
        <v>6178</v>
      </c>
      <c r="O33" s="101">
        <f>SUM(P33:U33)</f>
        <v>812</v>
      </c>
      <c r="P33" s="101">
        <v>812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5366</v>
      </c>
      <c r="W33" s="101">
        <v>5041</v>
      </c>
      <c r="X33" s="101">
        <v>325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11</v>
      </c>
      <c r="AG33" s="101">
        <v>11</v>
      </c>
      <c r="AH33" s="101">
        <v>0</v>
      </c>
      <c r="AI33" s="101">
        <v>0</v>
      </c>
      <c r="AJ33" s="101">
        <f>SUM(AK33:AS33)</f>
        <v>484</v>
      </c>
      <c r="AK33" s="101">
        <v>459</v>
      </c>
      <c r="AL33" s="101">
        <v>25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11</v>
      </c>
      <c r="AU33" s="101">
        <v>11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188</v>
      </c>
      <c r="BA33" s="101">
        <v>25</v>
      </c>
      <c r="BB33" s="101">
        <v>163</v>
      </c>
      <c r="BC33" s="101">
        <v>0</v>
      </c>
    </row>
    <row r="34" spans="1:55" s="103" customFormat="1" ht="13.5" customHeight="1">
      <c r="A34" s="113" t="s">
        <v>46</v>
      </c>
      <c r="B34" s="111" t="s">
        <v>314</v>
      </c>
      <c r="C34" s="99" t="s">
        <v>315</v>
      </c>
      <c r="D34" s="101">
        <f>SUM(E34,+H34,+K34)</f>
        <v>14680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14680</v>
      </c>
      <c r="L34" s="101">
        <v>1556</v>
      </c>
      <c r="M34" s="101">
        <v>13124</v>
      </c>
      <c r="N34" s="101">
        <f>SUM(O34,+V34,+AC34)</f>
        <v>14680</v>
      </c>
      <c r="O34" s="101">
        <f>SUM(P34:U34)</f>
        <v>1556</v>
      </c>
      <c r="P34" s="101">
        <v>1556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13124</v>
      </c>
      <c r="W34" s="101">
        <v>13124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27</v>
      </c>
      <c r="AG34" s="101">
        <v>27</v>
      </c>
      <c r="AH34" s="101">
        <v>0</v>
      </c>
      <c r="AI34" s="101">
        <v>0</v>
      </c>
      <c r="AJ34" s="101">
        <f>SUM(AK34:AS34)</f>
        <v>27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27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46</v>
      </c>
      <c r="B35" s="111" t="s">
        <v>316</v>
      </c>
      <c r="C35" s="99" t="s">
        <v>317</v>
      </c>
      <c r="D35" s="101">
        <f>SUM(E35,+H35,+K35)</f>
        <v>32661</v>
      </c>
      <c r="E35" s="101">
        <f>SUM(F35:G35)</f>
        <v>32661</v>
      </c>
      <c r="F35" s="101">
        <v>5081</v>
      </c>
      <c r="G35" s="101">
        <v>27580</v>
      </c>
      <c r="H35" s="101">
        <f>SUM(I35:J35)</f>
        <v>0</v>
      </c>
      <c r="I35" s="101">
        <v>0</v>
      </c>
      <c r="J35" s="101">
        <v>0</v>
      </c>
      <c r="K35" s="101">
        <f>SUM(L35:M35)</f>
        <v>0</v>
      </c>
      <c r="L35" s="101">
        <v>0</v>
      </c>
      <c r="M35" s="101">
        <v>0</v>
      </c>
      <c r="N35" s="101">
        <f>SUM(O35,+V35,+AC35)</f>
        <v>32661</v>
      </c>
      <c r="O35" s="101">
        <f>SUM(P35:U35)</f>
        <v>5081</v>
      </c>
      <c r="P35" s="101">
        <v>5081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27580</v>
      </c>
      <c r="W35" s="101">
        <v>27580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1649</v>
      </c>
      <c r="AG35" s="101">
        <v>1649</v>
      </c>
      <c r="AH35" s="101">
        <v>0</v>
      </c>
      <c r="AI35" s="101">
        <v>0</v>
      </c>
      <c r="AJ35" s="101">
        <f>SUM(AK35:AS35)</f>
        <v>1649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1649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46</v>
      </c>
      <c r="B36" s="111" t="s">
        <v>318</v>
      </c>
      <c r="C36" s="99" t="s">
        <v>319</v>
      </c>
      <c r="D36" s="101">
        <f>SUM(E36,+H36,+K36)</f>
        <v>8649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8649</v>
      </c>
      <c r="L36" s="101">
        <v>761</v>
      </c>
      <c r="M36" s="101">
        <v>7888</v>
      </c>
      <c r="N36" s="101">
        <f>SUM(O36,+V36,+AC36)</f>
        <v>8649</v>
      </c>
      <c r="O36" s="101">
        <f>SUM(P36:U36)</f>
        <v>761</v>
      </c>
      <c r="P36" s="101">
        <v>761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7888</v>
      </c>
      <c r="W36" s="101">
        <v>7888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17</v>
      </c>
      <c r="AG36" s="101">
        <v>17</v>
      </c>
      <c r="AH36" s="101">
        <v>0</v>
      </c>
      <c r="AI36" s="101">
        <v>0</v>
      </c>
      <c r="AJ36" s="101">
        <f>SUM(AK36:AS36)</f>
        <v>17</v>
      </c>
      <c r="AK36" s="101">
        <v>0</v>
      </c>
      <c r="AL36" s="101">
        <v>0</v>
      </c>
      <c r="AM36" s="101">
        <v>17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46</v>
      </c>
      <c r="B37" s="111" t="s">
        <v>320</v>
      </c>
      <c r="C37" s="99" t="s">
        <v>321</v>
      </c>
      <c r="D37" s="101">
        <f>SUM(E37,+H37,+K37)</f>
        <v>24382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24382</v>
      </c>
      <c r="L37" s="101">
        <v>1673</v>
      </c>
      <c r="M37" s="101">
        <v>22709</v>
      </c>
      <c r="N37" s="101">
        <f>SUM(O37,+V37,+AC37)</f>
        <v>24382</v>
      </c>
      <c r="O37" s="101">
        <f>SUM(P37:U37)</f>
        <v>1673</v>
      </c>
      <c r="P37" s="101">
        <v>1673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22709</v>
      </c>
      <c r="W37" s="101">
        <v>22709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214</v>
      </c>
      <c r="AG37" s="101">
        <v>214</v>
      </c>
      <c r="AH37" s="101">
        <v>0</v>
      </c>
      <c r="AI37" s="101">
        <v>0</v>
      </c>
      <c r="AJ37" s="101">
        <f>SUM(AK37:AS37)</f>
        <v>696</v>
      </c>
      <c r="AK37" s="101">
        <v>482</v>
      </c>
      <c r="AL37" s="101">
        <v>0</v>
      </c>
      <c r="AM37" s="101">
        <v>214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37</v>
      </c>
      <c r="AU37" s="101">
        <v>0</v>
      </c>
      <c r="AV37" s="101">
        <v>0</v>
      </c>
      <c r="AW37" s="101">
        <v>37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46</v>
      </c>
      <c r="B38" s="111" t="s">
        <v>322</v>
      </c>
      <c r="C38" s="99" t="s">
        <v>323</v>
      </c>
      <c r="D38" s="101">
        <f>SUM(E38,+H38,+K38)</f>
        <v>5903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5903</v>
      </c>
      <c r="L38" s="101">
        <v>1021</v>
      </c>
      <c r="M38" s="101">
        <v>4882</v>
      </c>
      <c r="N38" s="101">
        <f>SUM(O38,+V38,+AC38)</f>
        <v>5903</v>
      </c>
      <c r="O38" s="101">
        <f>SUM(P38:U38)</f>
        <v>1021</v>
      </c>
      <c r="P38" s="101">
        <v>1021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4882</v>
      </c>
      <c r="W38" s="101">
        <v>4882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10</v>
      </c>
      <c r="AG38" s="101">
        <v>10</v>
      </c>
      <c r="AH38" s="101">
        <v>0</v>
      </c>
      <c r="AI38" s="101">
        <v>0</v>
      </c>
      <c r="AJ38" s="101">
        <f>SUM(AK38:AS38)</f>
        <v>10</v>
      </c>
      <c r="AK38" s="101">
        <v>10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10</v>
      </c>
      <c r="AU38" s="101">
        <v>10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46</v>
      </c>
      <c r="B39" s="111" t="s">
        <v>324</v>
      </c>
      <c r="C39" s="99" t="s">
        <v>325</v>
      </c>
      <c r="D39" s="101">
        <f>SUM(E39,+H39,+K39)</f>
        <v>15396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15396</v>
      </c>
      <c r="L39" s="101">
        <v>1432</v>
      </c>
      <c r="M39" s="101">
        <v>13964</v>
      </c>
      <c r="N39" s="101">
        <f>SUM(O39,+V39,+AC39)</f>
        <v>15396</v>
      </c>
      <c r="O39" s="101">
        <f>SUM(P39:U39)</f>
        <v>1432</v>
      </c>
      <c r="P39" s="101">
        <v>1432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13964</v>
      </c>
      <c r="W39" s="101">
        <v>13964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59</v>
      </c>
      <c r="AG39" s="101">
        <v>59</v>
      </c>
      <c r="AH39" s="101">
        <v>0</v>
      </c>
      <c r="AI39" s="101">
        <v>0</v>
      </c>
      <c r="AJ39" s="101">
        <f>SUM(AK39:AS39)</f>
        <v>664</v>
      </c>
      <c r="AK39" s="101">
        <v>664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59</v>
      </c>
      <c r="AU39" s="101">
        <v>59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64</v>
      </c>
      <c r="BA39" s="101">
        <v>64</v>
      </c>
      <c r="BB39" s="101">
        <v>0</v>
      </c>
      <c r="BC39" s="101">
        <v>0</v>
      </c>
    </row>
    <row r="40" spans="1:55" s="103" customFormat="1" ht="13.5" customHeight="1">
      <c r="A40" s="113" t="s">
        <v>46</v>
      </c>
      <c r="B40" s="111" t="s">
        <v>326</v>
      </c>
      <c r="C40" s="99" t="s">
        <v>327</v>
      </c>
      <c r="D40" s="101">
        <f>SUM(E40,+H40,+K40)</f>
        <v>11099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11099</v>
      </c>
      <c r="L40" s="101">
        <v>1738</v>
      </c>
      <c r="M40" s="101">
        <v>9361</v>
      </c>
      <c r="N40" s="101">
        <f>SUM(O40,+V40,+AC40)</f>
        <v>11099</v>
      </c>
      <c r="O40" s="101">
        <f>SUM(P40:U40)</f>
        <v>1738</v>
      </c>
      <c r="P40" s="101">
        <v>1738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9361</v>
      </c>
      <c r="W40" s="101">
        <v>9361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70</v>
      </c>
      <c r="AG40" s="101">
        <v>70</v>
      </c>
      <c r="AH40" s="101">
        <v>0</v>
      </c>
      <c r="AI40" s="101">
        <v>0</v>
      </c>
      <c r="AJ40" s="101">
        <f>SUM(AK40:AS40)</f>
        <v>70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70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46</v>
      </c>
      <c r="B41" s="111" t="s">
        <v>328</v>
      </c>
      <c r="C41" s="99" t="s">
        <v>329</v>
      </c>
      <c r="D41" s="101">
        <f>SUM(E41,+H41,+K41)</f>
        <v>5441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5441</v>
      </c>
      <c r="L41" s="101">
        <v>1337</v>
      </c>
      <c r="M41" s="101">
        <v>4104</v>
      </c>
      <c r="N41" s="101">
        <f>SUM(O41,+V41,+AC41)</f>
        <v>5441</v>
      </c>
      <c r="O41" s="101">
        <f>SUM(P41:U41)</f>
        <v>1337</v>
      </c>
      <c r="P41" s="101">
        <v>1337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4104</v>
      </c>
      <c r="W41" s="101">
        <v>4104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205</v>
      </c>
      <c r="AG41" s="101">
        <v>205</v>
      </c>
      <c r="AH41" s="101">
        <v>0</v>
      </c>
      <c r="AI41" s="101">
        <v>0</v>
      </c>
      <c r="AJ41" s="101">
        <f>SUM(AK41:AS41)</f>
        <v>205</v>
      </c>
      <c r="AK41" s="101">
        <v>0</v>
      </c>
      <c r="AL41" s="101">
        <v>0</v>
      </c>
      <c r="AM41" s="101">
        <v>205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36</v>
      </c>
      <c r="AU41" s="101">
        <v>0</v>
      </c>
      <c r="AV41" s="101">
        <v>0</v>
      </c>
      <c r="AW41" s="101">
        <v>36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46</v>
      </c>
      <c r="B42" s="111" t="s">
        <v>330</v>
      </c>
      <c r="C42" s="99" t="s">
        <v>331</v>
      </c>
      <c r="D42" s="101">
        <f>SUM(E42,+H42,+K42)</f>
        <v>3756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3756</v>
      </c>
      <c r="L42" s="101">
        <v>491</v>
      </c>
      <c r="M42" s="101">
        <v>3265</v>
      </c>
      <c r="N42" s="101">
        <f>SUM(O42,+V42,+AC42)</f>
        <v>3756</v>
      </c>
      <c r="O42" s="101">
        <f>SUM(P42:U42)</f>
        <v>491</v>
      </c>
      <c r="P42" s="101">
        <v>491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3265</v>
      </c>
      <c r="W42" s="101">
        <v>3265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0</v>
      </c>
      <c r="AG42" s="101">
        <v>0</v>
      </c>
      <c r="AH42" s="101">
        <v>0</v>
      </c>
      <c r="AI42" s="101">
        <v>0</v>
      </c>
      <c r="AJ42" s="101">
        <f>SUM(AK42:AS42)</f>
        <v>199</v>
      </c>
      <c r="AK42" s="101">
        <v>199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46</v>
      </c>
      <c r="B43" s="111" t="s">
        <v>332</v>
      </c>
      <c r="C43" s="99" t="s">
        <v>333</v>
      </c>
      <c r="D43" s="101">
        <f>SUM(E43,+H43,+K43)</f>
        <v>4533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4533</v>
      </c>
      <c r="L43" s="101">
        <v>1226</v>
      </c>
      <c r="M43" s="101">
        <v>3307</v>
      </c>
      <c r="N43" s="101">
        <f>SUM(O43,+V43,+AC43)</f>
        <v>4533</v>
      </c>
      <c r="O43" s="101">
        <f>SUM(P43:U43)</f>
        <v>1226</v>
      </c>
      <c r="P43" s="101">
        <v>1226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3307</v>
      </c>
      <c r="W43" s="101">
        <v>3307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181</v>
      </c>
      <c r="AG43" s="101">
        <v>181</v>
      </c>
      <c r="AH43" s="101">
        <v>0</v>
      </c>
      <c r="AI43" s="101">
        <v>0</v>
      </c>
      <c r="AJ43" s="101">
        <f>SUM(AK43:AS43)</f>
        <v>181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181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46</v>
      </c>
      <c r="B44" s="111" t="s">
        <v>334</v>
      </c>
      <c r="C44" s="99" t="s">
        <v>335</v>
      </c>
      <c r="D44" s="101">
        <f>SUM(E44,+H44,+K44)</f>
        <v>7958</v>
      </c>
      <c r="E44" s="101">
        <f>SUM(F44:G44)</f>
        <v>1626</v>
      </c>
      <c r="F44" s="101">
        <v>1626</v>
      </c>
      <c r="G44" s="101">
        <v>0</v>
      </c>
      <c r="H44" s="101">
        <f>SUM(I44:J44)</f>
        <v>6332</v>
      </c>
      <c r="I44" s="101">
        <v>485</v>
      </c>
      <c r="J44" s="101">
        <v>5847</v>
      </c>
      <c r="K44" s="101">
        <f>SUM(L44:M44)</f>
        <v>0</v>
      </c>
      <c r="L44" s="101">
        <v>0</v>
      </c>
      <c r="M44" s="101">
        <v>0</v>
      </c>
      <c r="N44" s="101">
        <f>SUM(O44,+V44,+AC44)</f>
        <v>7997</v>
      </c>
      <c r="O44" s="101">
        <f>SUM(P44:U44)</f>
        <v>2111</v>
      </c>
      <c r="P44" s="101">
        <v>2111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5847</v>
      </c>
      <c r="W44" s="101">
        <v>5847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39</v>
      </c>
      <c r="AD44" s="101">
        <v>39</v>
      </c>
      <c r="AE44" s="101">
        <v>0</v>
      </c>
      <c r="AF44" s="101">
        <f>SUM(AG44:AI44)</f>
        <v>0</v>
      </c>
      <c r="AG44" s="101">
        <v>0</v>
      </c>
      <c r="AH44" s="101">
        <v>0</v>
      </c>
      <c r="AI44" s="101">
        <v>0</v>
      </c>
      <c r="AJ44" s="101">
        <f>SUM(AK44:AS44)</f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46</v>
      </c>
      <c r="B45" s="111" t="s">
        <v>336</v>
      </c>
      <c r="C45" s="99" t="s">
        <v>337</v>
      </c>
      <c r="D45" s="101">
        <f>SUM(E45,+H45,+K45)</f>
        <v>2700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2700</v>
      </c>
      <c r="L45" s="101">
        <v>163</v>
      </c>
      <c r="M45" s="101">
        <v>2537</v>
      </c>
      <c r="N45" s="101">
        <f>SUM(O45,+V45,+AC45)</f>
        <v>2700</v>
      </c>
      <c r="O45" s="101">
        <f>SUM(P45:U45)</f>
        <v>163</v>
      </c>
      <c r="P45" s="101">
        <v>163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2537</v>
      </c>
      <c r="W45" s="101">
        <v>2537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83</v>
      </c>
      <c r="AG45" s="101">
        <v>83</v>
      </c>
      <c r="AH45" s="101">
        <v>0</v>
      </c>
      <c r="AI45" s="101">
        <v>0</v>
      </c>
      <c r="AJ45" s="101">
        <f>SUM(AK45:AS45)</f>
        <v>82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5</v>
      </c>
      <c r="AS45" s="101">
        <v>77</v>
      </c>
      <c r="AT45" s="101">
        <f>SUM(AU45:AY45)</f>
        <v>1</v>
      </c>
      <c r="AU45" s="101">
        <v>1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46</v>
      </c>
      <c r="B46" s="111" t="s">
        <v>338</v>
      </c>
      <c r="C46" s="99" t="s">
        <v>339</v>
      </c>
      <c r="D46" s="101">
        <f>SUM(E46,+H46,+K46)</f>
        <v>8138</v>
      </c>
      <c r="E46" s="101">
        <f>SUM(F46:G46)</f>
        <v>0</v>
      </c>
      <c r="F46" s="101">
        <v>0</v>
      </c>
      <c r="G46" s="101">
        <v>0</v>
      </c>
      <c r="H46" s="101">
        <f>SUM(I46:J46)</f>
        <v>8138</v>
      </c>
      <c r="I46" s="101">
        <v>104</v>
      </c>
      <c r="J46" s="101">
        <v>8034</v>
      </c>
      <c r="K46" s="101">
        <f>SUM(L46:M46)</f>
        <v>0</v>
      </c>
      <c r="L46" s="101">
        <v>0</v>
      </c>
      <c r="M46" s="101">
        <v>0</v>
      </c>
      <c r="N46" s="101">
        <f>SUM(O46,+V46,+AC46)</f>
        <v>8138</v>
      </c>
      <c r="O46" s="101">
        <f>SUM(P46:U46)</f>
        <v>104</v>
      </c>
      <c r="P46" s="101">
        <v>104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8034</v>
      </c>
      <c r="W46" s="101">
        <v>8034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247</v>
      </c>
      <c r="AG46" s="101">
        <v>247</v>
      </c>
      <c r="AH46" s="101">
        <v>0</v>
      </c>
      <c r="AI46" s="101">
        <v>0</v>
      </c>
      <c r="AJ46" s="101">
        <f>SUM(AK46:AS46)</f>
        <v>247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15</v>
      </c>
      <c r="AS46" s="101">
        <v>232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46</v>
      </c>
      <c r="B47" s="111" t="s">
        <v>340</v>
      </c>
      <c r="C47" s="99" t="s">
        <v>341</v>
      </c>
      <c r="D47" s="101">
        <f>SUM(E47,+H47,+K47)</f>
        <v>4531</v>
      </c>
      <c r="E47" s="101">
        <f>SUM(F47:G47)</f>
        <v>4531</v>
      </c>
      <c r="F47" s="101">
        <v>49</v>
      </c>
      <c r="G47" s="101">
        <v>4482</v>
      </c>
      <c r="H47" s="101">
        <f>SUM(I47:J47)</f>
        <v>0</v>
      </c>
      <c r="I47" s="101">
        <v>0</v>
      </c>
      <c r="J47" s="101">
        <v>0</v>
      </c>
      <c r="K47" s="101">
        <f>SUM(L47:M47)</f>
        <v>0</v>
      </c>
      <c r="L47" s="101">
        <v>0</v>
      </c>
      <c r="M47" s="101">
        <v>0</v>
      </c>
      <c r="N47" s="101">
        <f>SUM(O47,+V47,+AC47)</f>
        <v>4531</v>
      </c>
      <c r="O47" s="101">
        <f>SUM(P47:U47)</f>
        <v>49</v>
      </c>
      <c r="P47" s="101">
        <v>49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4482</v>
      </c>
      <c r="W47" s="101">
        <v>4482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138</v>
      </c>
      <c r="AG47" s="101">
        <v>138</v>
      </c>
      <c r="AH47" s="101">
        <v>0</v>
      </c>
      <c r="AI47" s="101">
        <v>0</v>
      </c>
      <c r="AJ47" s="101">
        <f>SUM(AK47:AS47)</f>
        <v>138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8</v>
      </c>
      <c r="AS47" s="101">
        <v>130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46</v>
      </c>
      <c r="B48" s="111" t="s">
        <v>342</v>
      </c>
      <c r="C48" s="99" t="s">
        <v>343</v>
      </c>
      <c r="D48" s="101">
        <f>SUM(E48,+H48,+K48)</f>
        <v>7622</v>
      </c>
      <c r="E48" s="101">
        <f>SUM(F48:G48)</f>
        <v>0</v>
      </c>
      <c r="F48" s="101">
        <v>0</v>
      </c>
      <c r="G48" s="101">
        <v>0</v>
      </c>
      <c r="H48" s="101">
        <f>SUM(I48:J48)</f>
        <v>7622</v>
      </c>
      <c r="I48" s="101">
        <v>793</v>
      </c>
      <c r="J48" s="101">
        <v>6829</v>
      </c>
      <c r="K48" s="101">
        <f>SUM(L48:M48)</f>
        <v>0</v>
      </c>
      <c r="L48" s="101">
        <v>0</v>
      </c>
      <c r="M48" s="101">
        <v>0</v>
      </c>
      <c r="N48" s="101">
        <f>SUM(O48,+V48,+AC48)</f>
        <v>7622</v>
      </c>
      <c r="O48" s="101">
        <f>SUM(P48:U48)</f>
        <v>793</v>
      </c>
      <c r="P48" s="101">
        <v>793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6829</v>
      </c>
      <c r="W48" s="101">
        <v>6829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505</v>
      </c>
      <c r="AG48" s="101">
        <v>505</v>
      </c>
      <c r="AH48" s="101">
        <v>0</v>
      </c>
      <c r="AI48" s="101">
        <v>0</v>
      </c>
      <c r="AJ48" s="101">
        <f>SUM(AK48:AS48)</f>
        <v>505</v>
      </c>
      <c r="AK48" s="101">
        <v>0</v>
      </c>
      <c r="AL48" s="101">
        <v>0</v>
      </c>
      <c r="AM48" s="101">
        <v>505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63</v>
      </c>
      <c r="AU48" s="101">
        <v>0</v>
      </c>
      <c r="AV48" s="101">
        <v>0</v>
      </c>
      <c r="AW48" s="101">
        <v>63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 t="s">
        <v>46</v>
      </c>
      <c r="B49" s="111" t="s">
        <v>344</v>
      </c>
      <c r="C49" s="99" t="s">
        <v>345</v>
      </c>
      <c r="D49" s="101">
        <f>SUM(E49,+H49,+K49)</f>
        <v>3129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3129</v>
      </c>
      <c r="L49" s="101">
        <v>179</v>
      </c>
      <c r="M49" s="101">
        <v>2950</v>
      </c>
      <c r="N49" s="101">
        <f>SUM(O49,+V49,+AC49)</f>
        <v>3129</v>
      </c>
      <c r="O49" s="101">
        <f>SUM(P49:U49)</f>
        <v>179</v>
      </c>
      <c r="P49" s="101">
        <v>179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2950</v>
      </c>
      <c r="W49" s="101">
        <v>2950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3</v>
      </c>
      <c r="AG49" s="101">
        <v>3</v>
      </c>
      <c r="AH49" s="101">
        <v>0</v>
      </c>
      <c r="AI49" s="101">
        <v>0</v>
      </c>
      <c r="AJ49" s="101">
        <f>SUM(AK49:AS49)</f>
        <v>39</v>
      </c>
      <c r="AK49" s="101">
        <v>0</v>
      </c>
      <c r="AL49" s="101">
        <v>36</v>
      </c>
      <c r="AM49" s="101">
        <v>3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36</v>
      </c>
      <c r="BA49" s="101">
        <v>36</v>
      </c>
      <c r="BB49" s="101">
        <v>0</v>
      </c>
      <c r="BC49" s="101">
        <v>0</v>
      </c>
    </row>
    <row r="50" spans="1:55" s="103" customFormat="1" ht="13.5" customHeight="1">
      <c r="A50" s="113" t="s">
        <v>46</v>
      </c>
      <c r="B50" s="111" t="s">
        <v>346</v>
      </c>
      <c r="C50" s="99" t="s">
        <v>347</v>
      </c>
      <c r="D50" s="101">
        <f>SUM(E50,+H50,+K50)</f>
        <v>5881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5881</v>
      </c>
      <c r="L50" s="101">
        <v>741</v>
      </c>
      <c r="M50" s="101">
        <v>5140</v>
      </c>
      <c r="N50" s="101">
        <f>SUM(O50,+V50,+AC50)</f>
        <v>5881</v>
      </c>
      <c r="O50" s="101">
        <f>SUM(P50:U50)</f>
        <v>741</v>
      </c>
      <c r="P50" s="101">
        <v>741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5140</v>
      </c>
      <c r="W50" s="101">
        <v>5140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6</v>
      </c>
      <c r="AG50" s="101">
        <v>6</v>
      </c>
      <c r="AH50" s="101">
        <v>0</v>
      </c>
      <c r="AI50" s="101">
        <v>0</v>
      </c>
      <c r="AJ50" s="101">
        <f>SUM(AK50:AS50)</f>
        <v>6</v>
      </c>
      <c r="AK50" s="101">
        <v>0</v>
      </c>
      <c r="AL50" s="101">
        <v>0</v>
      </c>
      <c r="AM50" s="101">
        <v>6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68</v>
      </c>
      <c r="BA50" s="101">
        <v>68</v>
      </c>
      <c r="BB50" s="101">
        <v>0</v>
      </c>
      <c r="BC50" s="101">
        <v>0</v>
      </c>
    </row>
    <row r="51" spans="1:55" s="103" customFormat="1" ht="13.5" customHeight="1">
      <c r="A51" s="113" t="s">
        <v>46</v>
      </c>
      <c r="B51" s="111" t="s">
        <v>348</v>
      </c>
      <c r="C51" s="99" t="s">
        <v>349</v>
      </c>
      <c r="D51" s="101">
        <f>SUM(E51,+H51,+K51)</f>
        <v>1944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1944</v>
      </c>
      <c r="L51" s="101">
        <v>243</v>
      </c>
      <c r="M51" s="101">
        <v>1701</v>
      </c>
      <c r="N51" s="101">
        <f>SUM(O51,+V51,+AC51)</f>
        <v>1944</v>
      </c>
      <c r="O51" s="101">
        <f>SUM(P51:U51)</f>
        <v>243</v>
      </c>
      <c r="P51" s="101">
        <v>243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1701</v>
      </c>
      <c r="W51" s="101">
        <v>1701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60</v>
      </c>
      <c r="AG51" s="101">
        <v>60</v>
      </c>
      <c r="AH51" s="101">
        <v>0</v>
      </c>
      <c r="AI51" s="101">
        <v>0</v>
      </c>
      <c r="AJ51" s="101">
        <f>SUM(AK51:AS51)</f>
        <v>60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0</v>
      </c>
      <c r="AR51" s="101">
        <v>4</v>
      </c>
      <c r="AS51" s="101">
        <v>56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51">
    <sortCondition ref="A8:A51"/>
    <sortCondition ref="B8:B51"/>
    <sortCondition ref="C8:C5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08000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08201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08202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08203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08204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08205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08207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08208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08210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08211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08212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08214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08215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08216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08217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08219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08220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08221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08222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08223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08224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08225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08226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08227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08228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08229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08230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08231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08232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08233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08234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08235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08236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08302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08309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08310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08341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08364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08442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08443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08447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08521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08542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08546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08564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2023-01-30T06:11:39Z</dcterms:modified>
</cp:coreProperties>
</file>