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'災害廃棄物事業経費（歳出）'!$2:$55</definedName>
    <definedName name="_xlnm.Print_Area" localSheetId="2">'災害廃棄物事業経費（歳入）'!$2:$55</definedName>
    <definedName name="_xlnm.Print_Area" localSheetId="0">'災害廃棄物事業経費（市町村）'!$2:$46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J16" i="2" s="1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M55" i="3"/>
  <c r="D55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J54" i="3" s="1"/>
  <c r="CD54" i="4"/>
  <c r="BX54" i="4"/>
  <c r="BR54" i="4"/>
  <c r="BK54" i="4"/>
  <c r="CH54" i="4"/>
  <c r="CG54" i="4"/>
  <c r="BZ54" i="4"/>
  <c r="BU54" i="4"/>
  <c r="BN54" i="4"/>
  <c r="BM54" i="4"/>
  <c r="CE54" i="4"/>
  <c r="CC54" i="4"/>
  <c r="CB54" i="4"/>
  <c r="BY54" i="4"/>
  <c r="BW54" i="4"/>
  <c r="BV54" i="4"/>
  <c r="BS54" i="4"/>
  <c r="BL54" i="4"/>
  <c r="BJ54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D14" i="6"/>
  <c r="E14" i="6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13" i="2"/>
  <c r="DH13" i="2"/>
  <c r="DD13" i="2"/>
  <c r="DC13" i="2"/>
  <c r="BZ13" i="2"/>
  <c r="DA13" i="2"/>
  <c r="BU13" i="2"/>
  <c r="CV13" i="2"/>
  <c r="CU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BT51" i="4"/>
  <c r="BM51" i="4"/>
  <c r="CH51" i="4"/>
  <c r="CG51" i="4"/>
  <c r="BZ51" i="4"/>
  <c r="BU51" i="4"/>
  <c r="BN51" i="4"/>
  <c r="CE51" i="4"/>
  <c r="CD51" i="4"/>
  <c r="CC51" i="4"/>
  <c r="CB51" i="4"/>
  <c r="BY51" i="4"/>
  <c r="BX51" i="4"/>
  <c r="BV51" i="4"/>
  <c r="BS51" i="4"/>
  <c r="BL51" i="4"/>
  <c r="BK51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BZ50" i="4"/>
  <c r="BT50" i="4"/>
  <c r="BM50" i="4"/>
  <c r="CH50" i="4"/>
  <c r="CG50" i="4"/>
  <c r="BU50" i="4"/>
  <c r="BN50" i="4"/>
  <c r="CE50" i="4"/>
  <c r="CD50" i="4"/>
  <c r="CC50" i="4"/>
  <c r="CB50" i="4"/>
  <c r="BY50" i="4"/>
  <c r="BX50" i="4"/>
  <c r="BV50" i="4"/>
  <c r="BS50" i="4"/>
  <c r="BL50" i="4"/>
  <c r="BK50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S10" i="2" s="1"/>
  <c r="D10" i="6"/>
  <c r="J49" i="3" s="1"/>
  <c r="BT49" i="4"/>
  <c r="BM49" i="4"/>
  <c r="BL49" i="4"/>
  <c r="CH49" i="4"/>
  <c r="CG49" i="4"/>
  <c r="BZ49" i="4"/>
  <c r="BU49" i="4"/>
  <c r="BN49" i="4"/>
  <c r="CE49" i="4"/>
  <c r="CD49" i="4"/>
  <c r="CC49" i="4"/>
  <c r="CB49" i="4"/>
  <c r="BY49" i="4"/>
  <c r="BX49" i="4"/>
  <c r="BV49" i="4"/>
  <c r="BS49" i="4"/>
  <c r="BK49" i="4"/>
  <c r="D49" i="3"/>
  <c r="DI10" i="2"/>
  <c r="DH10" i="2"/>
  <c r="DD10" i="2"/>
  <c r="DC10" i="2"/>
  <c r="BZ10" i="2"/>
  <c r="DA10" i="2"/>
  <c r="BU10" i="2"/>
  <c r="CV10" i="2"/>
  <c r="BP10" i="2"/>
  <c r="CO10" i="2"/>
  <c r="CN10" i="2"/>
  <c r="BH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9" i="2" s="1"/>
  <c r="CH48" i="4"/>
  <c r="BU48" i="4"/>
  <c r="BN48" i="4"/>
  <c r="CG48" i="4"/>
  <c r="BZ48" i="4"/>
  <c r="BT48" i="4"/>
  <c r="BM48" i="4"/>
  <c r="CE48" i="4"/>
  <c r="CD48" i="4"/>
  <c r="CC48" i="4"/>
  <c r="CB48" i="4"/>
  <c r="BY48" i="4"/>
  <c r="BX48" i="4"/>
  <c r="BW48" i="4"/>
  <c r="BS48" i="4"/>
  <c r="BL48" i="4"/>
  <c r="BK48" i="4"/>
  <c r="BJ48" i="4"/>
  <c r="M48" i="3"/>
  <c r="DH9" i="2"/>
  <c r="DF9" i="2"/>
  <c r="DA9" i="2"/>
  <c r="CZ9" i="2"/>
  <c r="CU9" i="2"/>
  <c r="CT9" i="2"/>
  <c r="CN9" i="2"/>
  <c r="CM9" i="2"/>
  <c r="DI9" i="2"/>
  <c r="DD9" i="2"/>
  <c r="DC9" i="2"/>
  <c r="BZ9" i="2"/>
  <c r="CX9" i="2"/>
  <c r="BU9" i="2"/>
  <c r="CV9" i="2"/>
  <c r="CO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E47" i="4"/>
  <c r="BZ47" i="4"/>
  <c r="BY47" i="4"/>
  <c r="BT47" i="4"/>
  <c r="BS47" i="4"/>
  <c r="BM47" i="4"/>
  <c r="BL47" i="4"/>
  <c r="CH47" i="4"/>
  <c r="CG47" i="4"/>
  <c r="BU47" i="4"/>
  <c r="BN47" i="4"/>
  <c r="CD47" i="4"/>
  <c r="CC47" i="4"/>
  <c r="CB47" i="4"/>
  <c r="BX47" i="4"/>
  <c r="BV47" i="4"/>
  <c r="BK4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6" i="5"/>
  <c r="BB46" i="5"/>
  <c r="AW46" i="5"/>
  <c r="AT46" i="5"/>
  <c r="AO46" i="5"/>
  <c r="AL46" i="5"/>
  <c r="AG46" i="5"/>
  <c r="Q46" i="5"/>
  <c r="E46" i="5"/>
  <c r="D46" i="5"/>
  <c r="G46" i="5"/>
  <c r="AM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U46" i="4"/>
  <c r="BR46" i="4"/>
  <c r="BQ46" i="4"/>
  <c r="BL46" i="4"/>
  <c r="BK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E46" i="1"/>
  <c r="BE45" i="5"/>
  <c r="BB45" i="5"/>
  <c r="AW45" i="5"/>
  <c r="AT45" i="5"/>
  <c r="AO45" i="5"/>
  <c r="AL45" i="5"/>
  <c r="AG45" i="5"/>
  <c r="H45" i="5"/>
  <c r="Q45" i="5"/>
  <c r="E45" i="5"/>
  <c r="D45" i="5"/>
  <c r="G45" i="5"/>
  <c r="AM45" i="4" s="1"/>
  <c r="BZ45" i="4"/>
  <c r="BT45" i="4"/>
  <c r="BN45" i="4"/>
  <c r="CE45" i="4"/>
  <c r="BY45" i="4"/>
  <c r="BS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E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CA44" i="4"/>
  <c r="BX44" i="4"/>
  <c r="BW44" i="4"/>
  <c r="BU44" i="4"/>
  <c r="BR44" i="4"/>
  <c r="BQ44" i="4"/>
  <c r="BL44" i="4"/>
  <c r="BK44" i="4"/>
  <c r="BJ44" i="4"/>
  <c r="BI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AM43" i="4" s="1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N42" i="5"/>
  <c r="G42" i="5"/>
  <c r="D42" i="5"/>
  <c r="AL42" i="1" s="1"/>
  <c r="CH42" i="4"/>
  <c r="CG42" i="4"/>
  <c r="BU42" i="4"/>
  <c r="BZ42" i="4"/>
  <c r="BT42" i="4"/>
  <c r="BN42" i="4"/>
  <c r="CE42" i="4"/>
  <c r="CD42" i="4"/>
  <c r="CC42" i="4"/>
  <c r="CB42" i="4"/>
  <c r="BY42" i="4"/>
  <c r="BX42" i="4"/>
  <c r="BW42" i="4"/>
  <c r="BS42" i="4"/>
  <c r="BR42" i="4"/>
  <c r="BQ42" i="4"/>
  <c r="BM42" i="4"/>
  <c r="BL42" i="4"/>
  <c r="BK42" i="4"/>
  <c r="BJ42" i="4"/>
  <c r="DH42" i="1"/>
  <c r="CV42" i="1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C42" i="1"/>
  <c r="AS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Q41" i="4"/>
  <c r="BL41" i="4"/>
  <c r="BK41" i="4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AB40" i="4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DI40" i="1"/>
  <c r="DF40" i="1"/>
  <c r="DC40" i="1"/>
  <c r="CZ40" i="1"/>
  <c r="CT40" i="1"/>
  <c r="CN40" i="1"/>
  <c r="CK40" i="1"/>
  <c r="DH40" i="1"/>
  <c r="DD40" i="1"/>
  <c r="BZ40" i="1"/>
  <c r="DA40" i="1"/>
  <c r="CX40" i="1"/>
  <c r="BU40" i="1"/>
  <c r="CV40" i="1"/>
  <c r="CU40" i="1"/>
  <c r="BN40" i="1"/>
  <c r="CO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BN39" i="1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Q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E38" i="5"/>
  <c r="D38" i="5"/>
  <c r="G38" i="5"/>
  <c r="CE38" i="4"/>
  <c r="BY38" i="4"/>
  <c r="BS38" i="4"/>
  <c r="BM38" i="4"/>
  <c r="BZ38" i="4"/>
  <c r="BT38" i="4"/>
  <c r="BN38" i="4"/>
  <c r="CH38" i="4"/>
  <c r="CG38" i="4"/>
  <c r="CD38" i="4"/>
  <c r="CC38" i="4"/>
  <c r="CB38" i="4"/>
  <c r="CA38" i="4"/>
  <c r="BW38" i="4"/>
  <c r="BU38" i="4"/>
  <c r="BL38" i="4"/>
  <c r="BK38" i="4"/>
  <c r="BJ38" i="4"/>
  <c r="BI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Q37" i="5"/>
  <c r="E37" i="5"/>
  <c r="D37" i="5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V36" i="4"/>
  <c r="BU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L35" i="4"/>
  <c r="BK35" i="4"/>
  <c r="BJ35" i="4"/>
  <c r="M35" i="3"/>
  <c r="DI35" i="1"/>
  <c r="DC35" i="1"/>
  <c r="CK35" i="1"/>
  <c r="DF35" i="1"/>
  <c r="DE35" i="1"/>
  <c r="DD35" i="1"/>
  <c r="BZ35" i="1"/>
  <c r="DA35" i="1"/>
  <c r="CZ35" i="1"/>
  <c r="CY35" i="1"/>
  <c r="CX35" i="1"/>
  <c r="CU35" i="1"/>
  <c r="CT35" i="1"/>
  <c r="CS35" i="1"/>
  <c r="BP35" i="1"/>
  <c r="CO35" i="1"/>
  <c r="CN35" i="1"/>
  <c r="CM35" i="1"/>
  <c r="CL35" i="1"/>
  <c r="BH35" i="1"/>
  <c r="DH35" i="1"/>
  <c r="AX35" i="1"/>
  <c r="AS35" i="1"/>
  <c r="CV35" i="1"/>
  <c r="AF35" i="1"/>
  <c r="AE35" i="1" s="1"/>
  <c r="N35" i="1"/>
  <c r="BE34" i="5"/>
  <c r="BB34" i="5"/>
  <c r="AW34" i="5"/>
  <c r="AT34" i="5"/>
  <c r="AO34" i="5"/>
  <c r="AL34" i="5"/>
  <c r="AG34" i="5"/>
  <c r="Q34" i="5"/>
  <c r="N34" i="5"/>
  <c r="D34" i="5"/>
  <c r="G34" i="5"/>
  <c r="BN34" i="1" s="1"/>
  <c r="E34" i="5"/>
  <c r="AB34" i="4" s="1"/>
  <c r="BZ34" i="4"/>
  <c r="BY34" i="4"/>
  <c r="BT34" i="4"/>
  <c r="BS34" i="4"/>
  <c r="BN34" i="4"/>
  <c r="BM34" i="4"/>
  <c r="CE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U33" i="4"/>
  <c r="BR33" i="4"/>
  <c r="BL33" i="4"/>
  <c r="BK33" i="4"/>
  <c r="M33" i="3"/>
  <c r="D33" i="3"/>
  <c r="DI33" i="1"/>
  <c r="DC33" i="1"/>
  <c r="CK33" i="1"/>
  <c r="DF33" i="1"/>
  <c r="DD33" i="1"/>
  <c r="BZ33" i="1"/>
  <c r="DA33" i="1"/>
  <c r="CZ33" i="1"/>
  <c r="CX33" i="1"/>
  <c r="CU33" i="1"/>
  <c r="CT33" i="1"/>
  <c r="CO33" i="1"/>
  <c r="CN33" i="1"/>
  <c r="CL33" i="1"/>
  <c r="BH33" i="1"/>
  <c r="DH33" i="1"/>
  <c r="DE33" i="1"/>
  <c r="AX33" i="1"/>
  <c r="CY33" i="1"/>
  <c r="AS33" i="1"/>
  <c r="CV33" i="1"/>
  <c r="CS33" i="1"/>
  <c r="AN33" i="1"/>
  <c r="CM33" i="1"/>
  <c r="AF33" i="1"/>
  <c r="AE33" i="1" s="1"/>
  <c r="N33" i="1"/>
  <c r="BE32" i="5"/>
  <c r="BB32" i="5"/>
  <c r="AW32" i="5"/>
  <c r="AT32" i="5"/>
  <c r="AO32" i="5"/>
  <c r="AL32" i="5"/>
  <c r="AG32" i="5"/>
  <c r="Q32" i="5"/>
  <c r="E32" i="5"/>
  <c r="H32" i="5"/>
  <c r="CE32" i="1" s="1"/>
  <c r="G32" i="5"/>
  <c r="BN32" i="1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M32" i="3"/>
  <c r="CV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H31" i="4"/>
  <c r="CB31" i="4"/>
  <c r="BJ31" i="4"/>
  <c r="CG31" i="4"/>
  <c r="BZ31" i="4"/>
  <c r="BU31" i="4"/>
  <c r="BT31" i="4"/>
  <c r="BN31" i="4"/>
  <c r="CE31" i="4"/>
  <c r="CD31" i="4"/>
  <c r="CC31" i="4"/>
  <c r="CA31" i="4"/>
  <c r="BY31" i="4"/>
  <c r="BX31" i="4"/>
  <c r="BW31" i="4"/>
  <c r="BS31" i="4"/>
  <c r="BM31" i="4"/>
  <c r="BL31" i="4"/>
  <c r="BK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A30" i="1"/>
  <c r="CV30" i="1"/>
  <c r="CU30" i="1"/>
  <c r="CO30" i="1"/>
  <c r="DF30" i="1"/>
  <c r="DE30" i="1"/>
  <c r="DD30" i="1"/>
  <c r="CZ30" i="1"/>
  <c r="CY30" i="1"/>
  <c r="CX30" i="1"/>
  <c r="CT30" i="1"/>
  <c r="BP30" i="1"/>
  <c r="CN30" i="1"/>
  <c r="CM30" i="1"/>
  <c r="CL30" i="1"/>
  <c r="DI30" i="1"/>
  <c r="DH30" i="1"/>
  <c r="DC30" i="1"/>
  <c r="AS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I29" i="1"/>
  <c r="CV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H29" i="1"/>
  <c r="DC29" i="1"/>
  <c r="AS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B28" i="4"/>
  <c r="BJ28" i="4"/>
  <c r="CE28" i="4"/>
  <c r="BY28" i="4"/>
  <c r="BS28" i="4"/>
  <c r="BM28" i="4"/>
  <c r="CG28" i="4"/>
  <c r="CD28" i="4"/>
  <c r="CC28" i="4"/>
  <c r="BZ28" i="4"/>
  <c r="BX28" i="4"/>
  <c r="BW28" i="4"/>
  <c r="BU28" i="4"/>
  <c r="BT28" i="4"/>
  <c r="BN28" i="4"/>
  <c r="BL28" i="4"/>
  <c r="BK28" i="4"/>
  <c r="M28" i="3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AF28" i="1"/>
  <c r="AE28" i="1" s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CV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AN27" i="1"/>
  <c r="AF27" i="1"/>
  <c r="AE27" i="1" s="1"/>
  <c r="M27" i="1"/>
  <c r="N27" i="1"/>
  <c r="E27" i="1"/>
  <c r="BE26" i="5"/>
  <c r="BB26" i="5"/>
  <c r="AW26" i="5"/>
  <c r="AT26" i="5"/>
  <c r="AO26" i="5"/>
  <c r="AL26" i="5"/>
  <c r="AG26" i="5"/>
  <c r="G26" i="5"/>
  <c r="Q26" i="5"/>
  <c r="E26" i="5"/>
  <c r="D26" i="5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U26" i="4"/>
  <c r="BR26" i="4"/>
  <c r="BQ26" i="4"/>
  <c r="BL26" i="4"/>
  <c r="BK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BH25" i="1"/>
  <c r="DI25" i="1"/>
  <c r="DH25" i="1"/>
  <c r="AX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BZ23" i="4"/>
  <c r="BT23" i="4"/>
  <c r="BN23" i="4"/>
  <c r="CE23" i="4"/>
  <c r="BY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AX23" i="1"/>
  <c r="DC23" i="1"/>
  <c r="AS23" i="1"/>
  <c r="CV23" i="1"/>
  <c r="AN23" i="1"/>
  <c r="AF23" i="1"/>
  <c r="AE23" i="1" s="1"/>
  <c r="N23" i="1"/>
  <c r="E23" i="1"/>
  <c r="D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I22" i="1"/>
  <c r="DH22" i="1"/>
  <c r="DC22" i="1"/>
  <c r="CV22" i="1"/>
  <c r="CK22" i="1"/>
  <c r="DF22" i="1"/>
  <c r="DE22" i="1"/>
  <c r="DD22" i="1"/>
  <c r="BZ22" i="1"/>
  <c r="DA22" i="1"/>
  <c r="CZ22" i="1"/>
  <c r="CY22" i="1"/>
  <c r="CX22" i="1"/>
  <c r="CU22" i="1"/>
  <c r="CT22" i="1"/>
  <c r="CS22" i="1"/>
  <c r="CO22" i="1"/>
  <c r="CN22" i="1"/>
  <c r="CM22" i="1"/>
  <c r="CL22" i="1"/>
  <c r="BH22" i="1"/>
  <c r="AX22" i="1"/>
  <c r="AS22" i="1"/>
  <c r="AN22" i="1"/>
  <c r="AF22" i="1"/>
  <c r="AE22" i="1" s="1"/>
  <c r="N22" i="1"/>
  <c r="BE21" i="5"/>
  <c r="BB21" i="5"/>
  <c r="AW21" i="5"/>
  <c r="AT21" i="5"/>
  <c r="AO21" i="5"/>
  <c r="AL21" i="5"/>
  <c r="AG21" i="5"/>
  <c r="Q21" i="5"/>
  <c r="G21" i="5"/>
  <c r="N21" i="5"/>
  <c r="D21" i="5"/>
  <c r="H21" i="5"/>
  <c r="BD21" i="4" s="1"/>
  <c r="E21" i="5"/>
  <c r="AB21" i="4" s="1"/>
  <c r="BZ21" i="4"/>
  <c r="BU21" i="4"/>
  <c r="BT21" i="4"/>
  <c r="BN21" i="4"/>
  <c r="CE21" i="4"/>
  <c r="BY21" i="4"/>
  <c r="BS21" i="4"/>
  <c r="BM21" i="4"/>
  <c r="CH21" i="4"/>
  <c r="CG21" i="4"/>
  <c r="CD21" i="4"/>
  <c r="CC21" i="4"/>
  <c r="BX21" i="4"/>
  <c r="BW21" i="4"/>
  <c r="BV21" i="4"/>
  <c r="BR21" i="4"/>
  <c r="BQ21" i="4"/>
  <c r="BL21" i="4"/>
  <c r="BK21" i="4"/>
  <c r="DA21" i="1"/>
  <c r="CZ21" i="1"/>
  <c r="CU21" i="1"/>
  <c r="CT21" i="1"/>
  <c r="CO21" i="1"/>
  <c r="CN21" i="1"/>
  <c r="DF21" i="1"/>
  <c r="DE21" i="1"/>
  <c r="DD21" i="1"/>
  <c r="CY21" i="1"/>
  <c r="BU21" i="1"/>
  <c r="CW21" i="1" s="1"/>
  <c r="BP21" i="1"/>
  <c r="CM21" i="1"/>
  <c r="CL21" i="1"/>
  <c r="DI21" i="1"/>
  <c r="DH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BN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Q17" i="5"/>
  <c r="G17" i="5"/>
  <c r="N17" i="5"/>
  <c r="D17" i="5"/>
  <c r="H17" i="5"/>
  <c r="BD17" i="4" s="1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I15" i="1"/>
  <c r="DH15" i="1"/>
  <c r="DE15" i="1"/>
  <c r="DD15" i="1"/>
  <c r="BZ15" i="1"/>
  <c r="CY15" i="1"/>
  <c r="CX15" i="1"/>
  <c r="CV15" i="1"/>
  <c r="BP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Q9" i="5"/>
  <c r="G9" i="5"/>
  <c r="N9" i="5"/>
  <c r="D9" i="5"/>
  <c r="H9" i="5"/>
  <c r="CE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3" i="2" l="1"/>
  <c r="CW16" i="2"/>
  <c r="J55" i="3"/>
  <c r="S16" i="2"/>
  <c r="AB16" i="2" s="1"/>
  <c r="S55" i="3"/>
  <c r="BI55" i="4"/>
  <c r="CA55" i="4"/>
  <c r="BJ55" i="4"/>
  <c r="BW55" i="4"/>
  <c r="CJ16" i="2"/>
  <c r="M16" i="2"/>
  <c r="D16" i="2"/>
  <c r="BO16" i="2"/>
  <c r="CR16" i="2"/>
  <c r="AM16" i="2"/>
  <c r="BF16" i="2" s="1"/>
  <c r="DB16" i="2"/>
  <c r="CS16" i="2"/>
  <c r="BG16" i="2"/>
  <c r="CI16" i="2" s="1"/>
  <c r="CU16" i="2"/>
  <c r="S15" i="2"/>
  <c r="S54" i="3"/>
  <c r="AB54" i="3" s="1"/>
  <c r="J15" i="2"/>
  <c r="BI54" i="4"/>
  <c r="BP54" i="4"/>
  <c r="BQ54" i="4"/>
  <c r="CA54" i="4"/>
  <c r="BT54" i="4"/>
  <c r="M54" i="3"/>
  <c r="D54" i="3"/>
  <c r="CI15" i="2"/>
  <c r="CW15" i="2"/>
  <c r="CJ15" i="2"/>
  <c r="M15" i="2"/>
  <c r="AM15" i="2"/>
  <c r="BF15" i="2" s="1"/>
  <c r="BO15" i="2"/>
  <c r="CR15" i="2"/>
  <c r="D15" i="2"/>
  <c r="DB15" i="2"/>
  <c r="CU15" i="2"/>
  <c r="S53" i="3"/>
  <c r="S14" i="2"/>
  <c r="J53" i="3"/>
  <c r="J14" i="2"/>
  <c r="BP53" i="4"/>
  <c r="BQ53" i="4"/>
  <c r="BI53" i="4"/>
  <c r="CA53" i="4"/>
  <c r="BJ53" i="4"/>
  <c r="BW53" i="4"/>
  <c r="BR53" i="4"/>
  <c r="BT53" i="4"/>
  <c r="D53" i="3"/>
  <c r="M53" i="3"/>
  <c r="CI14" i="2"/>
  <c r="CJ14" i="2"/>
  <c r="D14" i="2"/>
  <c r="CW14" i="2"/>
  <c r="M14" i="2"/>
  <c r="AM14" i="2"/>
  <c r="BF14" i="2" s="1"/>
  <c r="BO14" i="2"/>
  <c r="CR14" i="2"/>
  <c r="DB14" i="2"/>
  <c r="CU14" i="2"/>
  <c r="J13" i="2"/>
  <c r="J52" i="3"/>
  <c r="S52" i="3"/>
  <c r="S13" i="2"/>
  <c r="BQ52" i="4"/>
  <c r="BI52" i="4"/>
  <c r="CA52" i="4"/>
  <c r="BJ52" i="4"/>
  <c r="BW52" i="4"/>
  <c r="BR52" i="4"/>
  <c r="D52" i="3"/>
  <c r="M52" i="3"/>
  <c r="CI13" i="2"/>
  <c r="CJ13" i="2"/>
  <c r="D13" i="2"/>
  <c r="M13" i="2"/>
  <c r="AM13" i="2"/>
  <c r="BF13" i="2" s="1"/>
  <c r="DB13" i="2"/>
  <c r="CX13" i="2"/>
  <c r="BP13" i="2"/>
  <c r="S12" i="2"/>
  <c r="S51" i="3"/>
  <c r="J51" i="3"/>
  <c r="AB51" i="3" s="1"/>
  <c r="J12" i="2"/>
  <c r="AB12" i="2" s="1"/>
  <c r="BQ51" i="4"/>
  <c r="BI51" i="4"/>
  <c r="CA51" i="4"/>
  <c r="BJ51" i="4"/>
  <c r="BW51" i="4"/>
  <c r="BR51" i="4"/>
  <c r="D51" i="3"/>
  <c r="M51" i="3"/>
  <c r="CI12" i="2"/>
  <c r="CJ12" i="2"/>
  <c r="CW12" i="2"/>
  <c r="M12" i="2"/>
  <c r="AM12" i="2"/>
  <c r="BF12" i="2" s="1"/>
  <c r="BO12" i="2"/>
  <c r="CR12" i="2"/>
  <c r="D12" i="2"/>
  <c r="DB12" i="2"/>
  <c r="CU12" i="2"/>
  <c r="S50" i="3"/>
  <c r="S11" i="2"/>
  <c r="J11" i="2"/>
  <c r="J50" i="3"/>
  <c r="BQ50" i="4"/>
  <c r="BI50" i="4"/>
  <c r="CA50" i="4"/>
  <c r="BJ50" i="4"/>
  <c r="BW50" i="4"/>
  <c r="BR50" i="4"/>
  <c r="D50" i="3"/>
  <c r="M50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10" i="2"/>
  <c r="AB10" i="2" s="1"/>
  <c r="S49" i="3"/>
  <c r="AB49" i="3" s="1"/>
  <c r="BQ49" i="4"/>
  <c r="BI49" i="4"/>
  <c r="CA49" i="4"/>
  <c r="BJ49" i="4"/>
  <c r="BW49" i="4"/>
  <c r="BR49" i="4"/>
  <c r="M49" i="3"/>
  <c r="CW10" i="2"/>
  <c r="AM10" i="2"/>
  <c r="BF10" i="2"/>
  <c r="M10" i="2"/>
  <c r="CJ10" i="2"/>
  <c r="BG10" i="2"/>
  <c r="CI10" i="2" s="1"/>
  <c r="D10" i="2"/>
  <c r="BO10" i="2"/>
  <c r="CR10" i="2"/>
  <c r="DB10" i="2"/>
  <c r="CK10" i="2"/>
  <c r="CX10" i="2"/>
  <c r="CU10" i="2"/>
  <c r="J48" i="3"/>
  <c r="S9" i="2"/>
  <c r="AB9" i="2" s="1"/>
  <c r="S48" i="3"/>
  <c r="AB48" i="3"/>
  <c r="BQ48" i="4"/>
  <c r="CA48" i="4"/>
  <c r="BV48" i="4"/>
  <c r="BR48" i="4"/>
  <c r="DB9" i="2"/>
  <c r="CJ9" i="2"/>
  <c r="M9" i="2"/>
  <c r="AM9" i="2"/>
  <c r="BF9" i="2" s="1"/>
  <c r="D9" i="2"/>
  <c r="CW9" i="2"/>
  <c r="CI9" i="2"/>
  <c r="BP9" i="2"/>
  <c r="S8" i="2"/>
  <c r="S7" i="2" s="1"/>
  <c r="S47" i="3"/>
  <c r="J47" i="3"/>
  <c r="J8" i="2"/>
  <c r="BP47" i="4"/>
  <c r="BQ47" i="4"/>
  <c r="BI47" i="4"/>
  <c r="CA47" i="4"/>
  <c r="BJ47" i="4"/>
  <c r="BW47" i="4"/>
  <c r="BR47" i="4"/>
  <c r="D47" i="3"/>
  <c r="M47" i="3"/>
  <c r="CI8" i="2"/>
  <c r="CJ8" i="2"/>
  <c r="CW8" i="2"/>
  <c r="M8" i="2"/>
  <c r="AM8" i="2"/>
  <c r="BF8" i="2" s="1"/>
  <c r="BO8" i="2"/>
  <c r="CR8" i="2"/>
  <c r="D8" i="2"/>
  <c r="DB8" i="2"/>
  <c r="CU8" i="2"/>
  <c r="AL46" i="1"/>
  <c r="F46" i="5"/>
  <c r="K46" i="4"/>
  <c r="BO46" i="4" s="1"/>
  <c r="AB46" i="4"/>
  <c r="BC46" i="1"/>
  <c r="H46" i="5"/>
  <c r="I46" i="5" s="1"/>
  <c r="N46" i="5"/>
  <c r="BN46" i="1"/>
  <c r="BI46" i="4"/>
  <c r="BJ46" i="4"/>
  <c r="CA46" i="4"/>
  <c r="BV46" i="4"/>
  <c r="D46" i="3"/>
  <c r="M46" i="1"/>
  <c r="CR46" i="1"/>
  <c r="D46" i="1"/>
  <c r="BU46" i="1"/>
  <c r="CW46" i="1" s="1"/>
  <c r="CS46" i="1"/>
  <c r="AF46" i="1"/>
  <c r="AE46" i="1" s="1"/>
  <c r="AX46" i="1"/>
  <c r="AM46" i="1" s="1"/>
  <c r="BF46" i="1" s="1"/>
  <c r="BH46" i="1"/>
  <c r="BZ46" i="1"/>
  <c r="I45" i="5"/>
  <c r="BD45" i="4"/>
  <c r="CE45" i="1"/>
  <c r="AL45" i="1"/>
  <c r="F45" i="5"/>
  <c r="K45" i="4"/>
  <c r="BO45" i="4" s="1"/>
  <c r="AB45" i="4"/>
  <c r="BC45" i="1"/>
  <c r="N45" i="5"/>
  <c r="BN45" i="1"/>
  <c r="BI45" i="4"/>
  <c r="BJ45" i="4"/>
  <c r="CA45" i="4"/>
  <c r="BV45" i="4"/>
  <c r="D45" i="3"/>
  <c r="M45" i="1"/>
  <c r="CR45" i="1"/>
  <c r="D45" i="1"/>
  <c r="BU45" i="1"/>
  <c r="CW45" i="1" s="1"/>
  <c r="CS45" i="1"/>
  <c r="AF45" i="1"/>
  <c r="AE45" i="1" s="1"/>
  <c r="AX45" i="1"/>
  <c r="AM45" i="1" s="1"/>
  <c r="BF45" i="1" s="1"/>
  <c r="BH45" i="1"/>
  <c r="BZ45" i="1"/>
  <c r="I44" i="5"/>
  <c r="AL44" i="1"/>
  <c r="F44" i="5"/>
  <c r="K44" i="4"/>
  <c r="BC44" i="1"/>
  <c r="AB44" i="4"/>
  <c r="BD44" i="4"/>
  <c r="CE44" i="1"/>
  <c r="N44" i="5"/>
  <c r="BN44" i="1"/>
  <c r="AM44" i="4"/>
  <c r="BP44" i="4"/>
  <c r="BV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DB44" i="1" s="1"/>
  <c r="AL43" i="1"/>
  <c r="F43" i="5"/>
  <c r="K43" i="4"/>
  <c r="BO43" i="4" s="1"/>
  <c r="I43" i="5"/>
  <c r="BD43" i="4"/>
  <c r="CF43" i="4" s="1"/>
  <c r="CE43" i="1"/>
  <c r="BC43" i="1"/>
  <c r="BN43" i="1"/>
  <c r="BI43" i="4"/>
  <c r="BJ43" i="4"/>
  <c r="CA43" i="4"/>
  <c r="BV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I42" i="5"/>
  <c r="AM42" i="4"/>
  <c r="BD42" i="4"/>
  <c r="CE42" i="1"/>
  <c r="E42" i="5"/>
  <c r="F42" i="5" s="1"/>
  <c r="Q42" i="5"/>
  <c r="BN42" i="1"/>
  <c r="CP42" i="1" s="1"/>
  <c r="K42" i="4"/>
  <c r="BO42" i="4" s="1"/>
  <c r="CA42" i="4"/>
  <c r="BP42" i="4"/>
  <c r="BV42" i="4"/>
  <c r="M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F41" i="5"/>
  <c r="K41" i="4"/>
  <c r="BO41" i="4" s="1"/>
  <c r="AL41" i="1"/>
  <c r="I41" i="5"/>
  <c r="CE41" i="1"/>
  <c r="BD41" i="4"/>
  <c r="AB41" i="4"/>
  <c r="BC41" i="1"/>
  <c r="N41" i="5"/>
  <c r="BN41" i="1"/>
  <c r="BI41" i="4"/>
  <c r="BJ41" i="4"/>
  <c r="CA41" i="4"/>
  <c r="BV41" i="4"/>
  <c r="D41" i="3"/>
  <c r="M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F40" i="5"/>
  <c r="AL40" i="1"/>
  <c r="K40" i="4"/>
  <c r="I40" i="5"/>
  <c r="BD40" i="4"/>
  <c r="CF40" i="4" s="1"/>
  <c r="CE40" i="1"/>
  <c r="BC40" i="1"/>
  <c r="CP40" i="1"/>
  <c r="AM40" i="4"/>
  <c r="BQ40" i="4"/>
  <c r="CA40" i="4"/>
  <c r="BV40" i="4"/>
  <c r="D40" i="3"/>
  <c r="M40" i="3"/>
  <c r="CW40" i="1"/>
  <c r="DB40" i="1"/>
  <c r="D40" i="1"/>
  <c r="BG40" i="1"/>
  <c r="CI40" i="1" s="1"/>
  <c r="CJ40" i="1"/>
  <c r="AM40" i="1"/>
  <c r="BF40" i="1" s="1"/>
  <c r="CM40" i="1"/>
  <c r="CS40" i="1"/>
  <c r="CY40" i="1"/>
  <c r="DE40" i="1"/>
  <c r="BP40" i="1"/>
  <c r="AM39" i="4"/>
  <c r="CE39" i="1"/>
  <c r="BD39" i="4"/>
  <c r="AL39" i="1"/>
  <c r="CP39" i="1" s="1"/>
  <c r="F39" i="5"/>
  <c r="K39" i="4"/>
  <c r="I39" i="5"/>
  <c r="E39" i="5"/>
  <c r="BI39" i="4"/>
  <c r="BJ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K38" i="4"/>
  <c r="F38" i="5"/>
  <c r="AL38" i="1"/>
  <c r="BC38" i="1"/>
  <c r="AB38" i="4"/>
  <c r="AM38" i="4"/>
  <c r="H38" i="5"/>
  <c r="N38" i="5"/>
  <c r="BN38" i="1"/>
  <c r="BV38" i="4"/>
  <c r="BP38" i="4"/>
  <c r="BQ38" i="4"/>
  <c r="BR38" i="4"/>
  <c r="BX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F37" i="5"/>
  <c r="AL37" i="1"/>
  <c r="K37" i="4"/>
  <c r="BC37" i="1"/>
  <c r="AB37" i="4"/>
  <c r="H37" i="5"/>
  <c r="N37" i="5"/>
  <c r="BN37" i="1"/>
  <c r="AM37" i="4"/>
  <c r="BQ37" i="4"/>
  <c r="CA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AL36" i="1"/>
  <c r="F36" i="5"/>
  <c r="K36" i="4"/>
  <c r="CE36" i="1"/>
  <c r="BD36" i="4"/>
  <c r="CF36" i="4" s="1"/>
  <c r="G36" i="5"/>
  <c r="BC36" i="1"/>
  <c r="BQ36" i="4"/>
  <c r="BR36" i="4"/>
  <c r="CA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DB36" i="1" s="1"/>
  <c r="BC35" i="1"/>
  <c r="BD35" i="4"/>
  <c r="CF35" i="4" s="1"/>
  <c r="CE35" i="1"/>
  <c r="DG35" i="1" s="1"/>
  <c r="K35" i="4"/>
  <c r="F35" i="5"/>
  <c r="AL35" i="1"/>
  <c r="G35" i="5"/>
  <c r="BQ35" i="4"/>
  <c r="BR35" i="4"/>
  <c r="CA35" i="4"/>
  <c r="BV35" i="4"/>
  <c r="D35" i="3"/>
  <c r="DB35" i="1"/>
  <c r="M35" i="1"/>
  <c r="BG35" i="1"/>
  <c r="CI35" i="1" s="1"/>
  <c r="CJ35" i="1"/>
  <c r="BU35" i="1"/>
  <c r="CW35" i="1" s="1"/>
  <c r="E35" i="1"/>
  <c r="D35" i="1" s="1"/>
  <c r="AN35" i="1"/>
  <c r="AM35" i="1" s="1"/>
  <c r="BF35" i="1" s="1"/>
  <c r="AM34" i="4"/>
  <c r="BC34" i="1"/>
  <c r="AL34" i="1"/>
  <c r="CP34" i="1" s="1"/>
  <c r="F34" i="5"/>
  <c r="K34" i="4"/>
  <c r="H34" i="5"/>
  <c r="I34" i="5" s="1"/>
  <c r="BH34" i="4"/>
  <c r="BI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DB34" i="1" s="1"/>
  <c r="BC33" i="1"/>
  <c r="CE33" i="1"/>
  <c r="BD33" i="4"/>
  <c r="CF33" i="4" s="1"/>
  <c r="F33" i="5"/>
  <c r="K33" i="4"/>
  <c r="AL33" i="1"/>
  <c r="G33" i="5"/>
  <c r="BI33" i="4"/>
  <c r="BJ33" i="4"/>
  <c r="CA33" i="4"/>
  <c r="DB33" i="1"/>
  <c r="AM33" i="1"/>
  <c r="BF33" i="1" s="1"/>
  <c r="M33" i="1"/>
  <c r="BG33" i="1"/>
  <c r="CI33" i="1" s="1"/>
  <c r="CJ33" i="1"/>
  <c r="BU33" i="1"/>
  <c r="CW33" i="1" s="1"/>
  <c r="E33" i="1"/>
  <c r="BP33" i="1"/>
  <c r="BD32" i="4"/>
  <c r="I32" i="5"/>
  <c r="AB32" i="4"/>
  <c r="CF32" i="4" s="1"/>
  <c r="BC32" i="1"/>
  <c r="DG32" i="1" s="1"/>
  <c r="N32" i="5"/>
  <c r="D32" i="5"/>
  <c r="AM32" i="4"/>
  <c r="BI32" i="4"/>
  <c r="BJ32" i="4"/>
  <c r="CA32" i="4"/>
  <c r="D32" i="3"/>
  <c r="CR32" i="1"/>
  <c r="D32" i="1"/>
  <c r="BU32" i="1"/>
  <c r="CW32" i="1" s="1"/>
  <c r="CS32" i="1"/>
  <c r="AF32" i="1"/>
  <c r="AE32" i="1" s="1"/>
  <c r="AX32" i="1"/>
  <c r="AM32" i="1" s="1"/>
  <c r="BH32" i="1"/>
  <c r="BZ32" i="1"/>
  <c r="AB31" i="4"/>
  <c r="CE31" i="1"/>
  <c r="DG31" i="1" s="1"/>
  <c r="BD31" i="4"/>
  <c r="CF31" i="4" s="1"/>
  <c r="AL31" i="1"/>
  <c r="K31" i="4"/>
  <c r="F31" i="5"/>
  <c r="G31" i="5"/>
  <c r="BQ31" i="4"/>
  <c r="BI31" i="4"/>
  <c r="BR31" i="4"/>
  <c r="BV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CE30" i="1"/>
  <c r="D30" i="5"/>
  <c r="E30" i="5"/>
  <c r="G30" i="5"/>
  <c r="BQ30" i="4"/>
  <c r="CA30" i="4"/>
  <c r="BV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CE29" i="1"/>
  <c r="DG29" i="1" s="1"/>
  <c r="BD29" i="4"/>
  <c r="AL29" i="1"/>
  <c r="F29" i="5"/>
  <c r="K29" i="4"/>
  <c r="G29" i="5"/>
  <c r="AB29" i="4"/>
  <c r="BI29" i="4"/>
  <c r="BJ29" i="4"/>
  <c r="CA29" i="4"/>
  <c r="M29" i="3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DB29" i="1" s="1"/>
  <c r="AB28" i="4"/>
  <c r="BD28" i="4"/>
  <c r="CE28" i="1"/>
  <c r="DG28" i="1" s="1"/>
  <c r="K28" i="4"/>
  <c r="AL28" i="1"/>
  <c r="F28" i="5"/>
  <c r="G28" i="5"/>
  <c r="BQ28" i="4"/>
  <c r="BR28" i="4"/>
  <c r="CA28" i="4"/>
  <c r="BV28" i="4"/>
  <c r="D28" i="3"/>
  <c r="D28" i="1"/>
  <c r="AM28" i="1"/>
  <c r="BF28" i="1" s="1"/>
  <c r="M28" i="1"/>
  <c r="BU28" i="1"/>
  <c r="CW28" i="1" s="1"/>
  <c r="BP28" i="1"/>
  <c r="BH28" i="1"/>
  <c r="BZ28" i="1"/>
  <c r="DB28" i="1" s="1"/>
  <c r="BC27" i="1"/>
  <c r="CE27" i="1"/>
  <c r="BD27" i="4"/>
  <c r="CF27" i="4" s="1"/>
  <c r="F27" i="5"/>
  <c r="K27" i="4"/>
  <c r="AL27" i="1"/>
  <c r="G27" i="5"/>
  <c r="BH27" i="4"/>
  <c r="BI27" i="4"/>
  <c r="M27" i="3"/>
  <c r="D27" i="3"/>
  <c r="CR27" i="1"/>
  <c r="CK27" i="1"/>
  <c r="D27" i="1"/>
  <c r="BU27" i="1"/>
  <c r="CW27" i="1" s="1"/>
  <c r="CS27" i="1"/>
  <c r="AX27" i="1"/>
  <c r="AM27" i="1" s="1"/>
  <c r="BF27" i="1" s="1"/>
  <c r="BH27" i="1"/>
  <c r="BZ27" i="1"/>
  <c r="AM26" i="4"/>
  <c r="BN26" i="1"/>
  <c r="F26" i="5"/>
  <c r="K26" i="4"/>
  <c r="AL26" i="1"/>
  <c r="AB26" i="4"/>
  <c r="BC26" i="1"/>
  <c r="H26" i="5"/>
  <c r="N26" i="5"/>
  <c r="BI26" i="4"/>
  <c r="BJ26" i="4"/>
  <c r="CA26" i="4"/>
  <c r="BV26" i="4"/>
  <c r="D26" i="3"/>
  <c r="M26" i="1"/>
  <c r="CR26" i="1"/>
  <c r="CK26" i="1"/>
  <c r="BZ26" i="1"/>
  <c r="DB26" i="1" s="1"/>
  <c r="D26" i="1"/>
  <c r="BU26" i="1"/>
  <c r="CW26" i="1" s="1"/>
  <c r="CS26" i="1"/>
  <c r="AX26" i="1"/>
  <c r="AM26" i="1" s="1"/>
  <c r="BF26" i="1" s="1"/>
  <c r="BH26" i="1"/>
  <c r="AB25" i="4"/>
  <c r="BC25" i="1"/>
  <c r="CE25" i="1"/>
  <c r="BD25" i="4"/>
  <c r="AL25" i="1"/>
  <c r="K25" i="4"/>
  <c r="F25" i="5"/>
  <c r="G25" i="5"/>
  <c r="BH25" i="4"/>
  <c r="BI25" i="4"/>
  <c r="D25" i="3"/>
  <c r="AM25" i="1"/>
  <c r="M25" i="1"/>
  <c r="D25" i="1"/>
  <c r="CJ25" i="1"/>
  <c r="BG25" i="1"/>
  <c r="CI25" i="1" s="1"/>
  <c r="BF25" i="1"/>
  <c r="CR25" i="1"/>
  <c r="CK25" i="1"/>
  <c r="DC25" i="1"/>
  <c r="CL25" i="1"/>
  <c r="BU25" i="1"/>
  <c r="CW25" i="1" s="1"/>
  <c r="CS25" i="1"/>
  <c r="BZ25" i="1"/>
  <c r="DB25" i="1" s="1"/>
  <c r="BD24" i="4"/>
  <c r="CE24" i="1"/>
  <c r="F24" i="5"/>
  <c r="AL24" i="1"/>
  <c r="K24" i="4"/>
  <c r="BO24" i="4" s="1"/>
  <c r="BC24" i="1"/>
  <c r="AB24" i="4"/>
  <c r="CF24" i="4" s="1"/>
  <c r="N24" i="5"/>
  <c r="I24" i="5"/>
  <c r="BN24" i="1"/>
  <c r="BH24" i="4"/>
  <c r="BI24" i="4"/>
  <c r="D24" i="3"/>
  <c r="AM24" i="1"/>
  <c r="M24" i="1"/>
  <c r="BF24" i="1"/>
  <c r="CR24" i="1"/>
  <c r="CK24" i="1"/>
  <c r="DC24" i="1"/>
  <c r="BH24" i="1"/>
  <c r="BZ24" i="1"/>
  <c r="DB24" i="1" s="1"/>
  <c r="D24" i="1"/>
  <c r="BU24" i="1"/>
  <c r="CW24" i="1" s="1"/>
  <c r="CS24" i="1"/>
  <c r="CE23" i="1"/>
  <c r="BD23" i="4"/>
  <c r="AL23" i="1"/>
  <c r="K23" i="4"/>
  <c r="E23" i="5"/>
  <c r="F23" i="5" s="1"/>
  <c r="G23" i="5"/>
  <c r="BQ23" i="4"/>
  <c r="D23" i="3"/>
  <c r="CW23" i="1"/>
  <c r="M23" i="1"/>
  <c r="CR23" i="1"/>
  <c r="AM23" i="1"/>
  <c r="BF23" i="1" s="1"/>
  <c r="CK23" i="1"/>
  <c r="BH23" i="1"/>
  <c r="BZ23" i="1"/>
  <c r="DB23" i="1" s="1"/>
  <c r="CX23" i="1"/>
  <c r="CS23" i="1"/>
  <c r="K22" i="4"/>
  <c r="AL22" i="1"/>
  <c r="F22" i="5"/>
  <c r="BD22" i="4"/>
  <c r="CF22" i="4" s="1"/>
  <c r="CE22" i="1"/>
  <c r="BC22" i="1"/>
  <c r="G22" i="5"/>
  <c r="BH22" i="4"/>
  <c r="BI22" i="4"/>
  <c r="M22" i="3"/>
  <c r="M22" i="1"/>
  <c r="BG22" i="1"/>
  <c r="CI22" i="1" s="1"/>
  <c r="CJ22" i="1"/>
  <c r="AM22" i="1"/>
  <c r="BF22" i="1" s="1"/>
  <c r="DB22" i="1"/>
  <c r="D22" i="1"/>
  <c r="BU22" i="1"/>
  <c r="CW22" i="1" s="1"/>
  <c r="E22" i="1"/>
  <c r="BP22" i="1"/>
  <c r="CF21" i="4"/>
  <c r="CE21" i="1"/>
  <c r="DG21" i="1" s="1"/>
  <c r="BC21" i="1"/>
  <c r="BN21" i="1"/>
  <c r="AM21" i="4"/>
  <c r="I21" i="5"/>
  <c r="F21" i="5"/>
  <c r="K21" i="4"/>
  <c r="AL21" i="1"/>
  <c r="CA21" i="4"/>
  <c r="BI21" i="4"/>
  <c r="BJ21" i="4"/>
  <c r="CB21" i="4"/>
  <c r="D21" i="3"/>
  <c r="M21" i="3"/>
  <c r="D21" i="1"/>
  <c r="N21" i="1"/>
  <c r="M21" i="1" s="1"/>
  <c r="AN21" i="1"/>
  <c r="AM21" i="1" s="1"/>
  <c r="BF21" i="1" s="1"/>
  <c r="DC21" i="1"/>
  <c r="BH21" i="1"/>
  <c r="BZ21" i="1"/>
  <c r="DB21" i="1" s="1"/>
  <c r="CX21" i="1"/>
  <c r="CS21" i="1"/>
  <c r="AM20" i="4"/>
  <c r="F20" i="5"/>
  <c r="K20" i="4"/>
  <c r="BO20" i="4" s="1"/>
  <c r="AL20" i="1"/>
  <c r="CP20" i="1" s="1"/>
  <c r="BC20" i="1"/>
  <c r="AB20" i="4"/>
  <c r="CE20" i="1"/>
  <c r="BD20" i="4"/>
  <c r="N20" i="5"/>
  <c r="I20" i="5"/>
  <c r="BQ20" i="4"/>
  <c r="BH20" i="4"/>
  <c r="BI20" i="4"/>
  <c r="BU20" i="4"/>
  <c r="M20" i="3"/>
  <c r="AM20" i="1"/>
  <c r="BF20" i="1" s="1"/>
  <c r="CW20" i="1"/>
  <c r="D20" i="1"/>
  <c r="CR20" i="1"/>
  <c r="CV20" i="1"/>
  <c r="CK20" i="1"/>
  <c r="DC20" i="1"/>
  <c r="BH20" i="1"/>
  <c r="BZ20" i="1"/>
  <c r="DB20" i="1" s="1"/>
  <c r="CX20" i="1"/>
  <c r="CS20" i="1"/>
  <c r="BC19" i="1"/>
  <c r="CE19" i="1"/>
  <c r="BD19" i="4"/>
  <c r="CF19" i="4" s="1"/>
  <c r="F19" i="5"/>
  <c r="AL19" i="1"/>
  <c r="K19" i="4"/>
  <c r="G19" i="5"/>
  <c r="BI19" i="4"/>
  <c r="M19" i="3"/>
  <c r="CW19" i="1"/>
  <c r="D19" i="1"/>
  <c r="AN19" i="1"/>
  <c r="AM19" i="1" s="1"/>
  <c r="BF19" i="1" s="1"/>
  <c r="BH19" i="1"/>
  <c r="BZ19" i="1"/>
  <c r="DB19" i="1" s="1"/>
  <c r="CX19" i="1"/>
  <c r="CS19" i="1"/>
  <c r="CE18" i="1"/>
  <c r="BD18" i="4"/>
  <c r="CF18" i="4" s="1"/>
  <c r="AL18" i="1"/>
  <c r="F18" i="5"/>
  <c r="K18" i="4"/>
  <c r="BC18" i="1"/>
  <c r="G18" i="5"/>
  <c r="BH18" i="4"/>
  <c r="BI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F17" i="5"/>
  <c r="K17" i="4"/>
  <c r="AL17" i="1"/>
  <c r="AM17" i="4"/>
  <c r="I17" i="5"/>
  <c r="BN17" i="1"/>
  <c r="AB17" i="4"/>
  <c r="CF17" i="4" s="1"/>
  <c r="CE17" i="1"/>
  <c r="DG17" i="1" s="1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R16" i="1"/>
  <c r="CX16" i="1"/>
  <c r="AL15" i="1"/>
  <c r="F15" i="5"/>
  <c r="K15" i="4"/>
  <c r="CE15" i="1"/>
  <c r="BD15" i="4"/>
  <c r="CF15" i="4" s="1"/>
  <c r="G15" i="5"/>
  <c r="BC15" i="1"/>
  <c r="BH15" i="4"/>
  <c r="BI15" i="4"/>
  <c r="M15" i="3"/>
  <c r="BG15" i="1"/>
  <c r="CI15" i="1" s="1"/>
  <c r="CJ15" i="1"/>
  <c r="CR15" i="1"/>
  <c r="AM15" i="1"/>
  <c r="BF15" i="1" s="1"/>
  <c r="DB15" i="1"/>
  <c r="D15" i="1"/>
  <c r="BU15" i="1"/>
  <c r="CW15" i="1" s="1"/>
  <c r="CS15" i="1"/>
  <c r="CK15" i="1"/>
  <c r="DC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B11" i="4"/>
  <c r="K11" i="4"/>
  <c r="AL11" i="1"/>
  <c r="F11" i="5"/>
  <c r="BD11" i="4"/>
  <c r="CE11" i="1"/>
  <c r="DG11" i="1" s="1"/>
  <c r="G11" i="5"/>
  <c r="CA11" i="4"/>
  <c r="BP11" i="4"/>
  <c r="BI11" i="4"/>
  <c r="BQ11" i="4"/>
  <c r="CB11" i="4"/>
  <c r="BJ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M9" i="4"/>
  <c r="BN9" i="1"/>
  <c r="I9" i="5"/>
  <c r="K9" i="4"/>
  <c r="F9" i="5"/>
  <c r="AL9" i="1"/>
  <c r="BC9" i="1"/>
  <c r="DG9" i="1" s="1"/>
  <c r="AB9" i="4"/>
  <c r="BD9" i="4"/>
  <c r="BP9" i="4"/>
  <c r="CA9" i="4"/>
  <c r="BI9" i="4"/>
  <c r="BQ9" i="4"/>
  <c r="CB9" i="4"/>
  <c r="BJ9" i="4"/>
  <c r="AM9" i="1"/>
  <c r="BF9" i="1" s="1"/>
  <c r="CR9" i="1"/>
  <c r="D9" i="1"/>
  <c r="DC9" i="1"/>
  <c r="BH9" i="1"/>
  <c r="BZ9" i="1"/>
  <c r="DB9" i="1" s="1"/>
  <c r="BU9" i="1"/>
  <c r="CW9" i="1" s="1"/>
  <c r="CS9" i="1"/>
  <c r="N9" i="1"/>
  <c r="M9" i="1" s="1"/>
  <c r="CK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55" i="3" l="1"/>
  <c r="J7" i="2"/>
  <c r="AB47" i="3"/>
  <c r="J7" i="3"/>
  <c r="S7" i="3"/>
  <c r="BO34" i="4"/>
  <c r="BO39" i="4"/>
  <c r="DG8" i="1"/>
  <c r="CF28" i="4"/>
  <c r="DG36" i="1"/>
  <c r="CF11" i="4"/>
  <c r="BO26" i="4"/>
  <c r="DG41" i="1"/>
  <c r="BO9" i="4"/>
  <c r="CF20" i="4"/>
  <c r="AB50" i="3"/>
  <c r="AB53" i="3"/>
  <c r="AB14" i="2"/>
  <c r="AB11" i="2"/>
  <c r="AB8" i="2"/>
  <c r="AB15" i="2"/>
  <c r="BO12" i="1"/>
  <c r="BO15" i="1"/>
  <c r="DG19" i="1"/>
  <c r="DB37" i="1"/>
  <c r="DB42" i="1"/>
  <c r="DG27" i="1"/>
  <c r="DG15" i="1"/>
  <c r="CR35" i="1"/>
  <c r="DB43" i="1"/>
  <c r="DG45" i="1"/>
  <c r="BH55" i="4"/>
  <c r="BQ55" i="4"/>
  <c r="BP55" i="4"/>
  <c r="CQ16" i="2"/>
  <c r="CH16" i="2"/>
  <c r="DJ16" i="2" s="1"/>
  <c r="BH54" i="4"/>
  <c r="CI54" i="4"/>
  <c r="CQ15" i="2"/>
  <c r="CH15" i="2"/>
  <c r="DJ15" i="2" s="1"/>
  <c r="BH53" i="4"/>
  <c r="CI53" i="4"/>
  <c r="CQ14" i="2"/>
  <c r="CH14" i="2"/>
  <c r="DJ14" i="2" s="1"/>
  <c r="AB13" i="2"/>
  <c r="AB52" i="3"/>
  <c r="BH52" i="4"/>
  <c r="BP52" i="4"/>
  <c r="BO13" i="2"/>
  <c r="CR13" i="2"/>
  <c r="BP51" i="4"/>
  <c r="BH51" i="4"/>
  <c r="CI51" i="4"/>
  <c r="CQ12" i="2"/>
  <c r="CH12" i="2"/>
  <c r="DJ12" i="2" s="1"/>
  <c r="BH50" i="4"/>
  <c r="BP50" i="4"/>
  <c r="CQ11" i="2"/>
  <c r="CH11" i="2"/>
  <c r="DJ11" i="2" s="1"/>
  <c r="BH49" i="4"/>
  <c r="BP49" i="4"/>
  <c r="CQ10" i="2"/>
  <c r="CH10" i="2"/>
  <c r="DJ10" i="2" s="1"/>
  <c r="BI48" i="4"/>
  <c r="BP48" i="4"/>
  <c r="D48" i="3"/>
  <c r="BO9" i="2"/>
  <c r="CR9" i="2"/>
  <c r="CI47" i="4"/>
  <c r="BH47" i="4"/>
  <c r="CQ8" i="2"/>
  <c r="CH8" i="2"/>
  <c r="DJ8" i="2" s="1"/>
  <c r="CE46" i="1"/>
  <c r="DG46" i="1" s="1"/>
  <c r="BD46" i="4"/>
  <c r="CF46" i="4" s="1"/>
  <c r="CP46" i="1"/>
  <c r="BH46" i="4"/>
  <c r="BP46" i="4"/>
  <c r="BO46" i="1"/>
  <c r="CQ46" i="1" s="1"/>
  <c r="DB46" i="1"/>
  <c r="BG46" i="1"/>
  <c r="CI46" i="1" s="1"/>
  <c r="CJ46" i="1"/>
  <c r="CF45" i="4"/>
  <c r="CP45" i="1"/>
  <c r="BH45" i="4"/>
  <c r="BP45" i="4"/>
  <c r="BO45" i="1"/>
  <c r="CQ45" i="1" s="1"/>
  <c r="DB45" i="1"/>
  <c r="BG45" i="1"/>
  <c r="CI45" i="1" s="1"/>
  <c r="CJ45" i="1"/>
  <c r="CP44" i="1"/>
  <c r="DG44" i="1"/>
  <c r="CF44" i="4"/>
  <c r="BO44" i="4"/>
  <c r="CI44" i="4"/>
  <c r="BH44" i="4"/>
  <c r="BF44" i="1"/>
  <c r="BG44" i="1"/>
  <c r="CI44" i="1" s="1"/>
  <c r="CJ44" i="1"/>
  <c r="BO44" i="1"/>
  <c r="DG43" i="1"/>
  <c r="CP43" i="1"/>
  <c r="BP43" i="4"/>
  <c r="BH43" i="4"/>
  <c r="BF43" i="1"/>
  <c r="BG43" i="1"/>
  <c r="CI43" i="1" s="1"/>
  <c r="CJ43" i="1"/>
  <c r="BO43" i="1"/>
  <c r="AB42" i="4"/>
  <c r="CF42" i="4" s="1"/>
  <c r="BC42" i="1"/>
  <c r="DG42" i="1" s="1"/>
  <c r="BI42" i="4"/>
  <c r="D42" i="3"/>
  <c r="BF42" i="1"/>
  <c r="BG42" i="1"/>
  <c r="CI42" i="1" s="1"/>
  <c r="CJ42" i="1"/>
  <c r="BO42" i="1"/>
  <c r="CF41" i="4"/>
  <c r="CP41" i="1"/>
  <c r="BH41" i="4"/>
  <c r="BP41" i="4"/>
  <c r="BF41" i="1"/>
  <c r="BO41" i="1"/>
  <c r="BG41" i="1"/>
  <c r="CI41" i="1" s="1"/>
  <c r="CJ41" i="1"/>
  <c r="BO40" i="4"/>
  <c r="DG40" i="1"/>
  <c r="BI40" i="4"/>
  <c r="BP40" i="4"/>
  <c r="CR40" i="1"/>
  <c r="BO40" i="1"/>
  <c r="BC39" i="1"/>
  <c r="DG39" i="1" s="1"/>
  <c r="AB39" i="4"/>
  <c r="CF39" i="4" s="1"/>
  <c r="BP39" i="4"/>
  <c r="CA39" i="4"/>
  <c r="CI39" i="4"/>
  <c r="BH39" i="4"/>
  <c r="BF39" i="1"/>
  <c r="BG39" i="1"/>
  <c r="CI39" i="1" s="1"/>
  <c r="CJ39" i="1"/>
  <c r="BO39" i="1"/>
  <c r="BO38" i="4"/>
  <c r="CP38" i="1"/>
  <c r="CE38" i="1"/>
  <c r="DG38" i="1" s="1"/>
  <c r="BD38" i="4"/>
  <c r="CF38" i="4" s="1"/>
  <c r="I38" i="5"/>
  <c r="CI38" i="4"/>
  <c r="BH38" i="4"/>
  <c r="BF38" i="1"/>
  <c r="BG38" i="1"/>
  <c r="CI38" i="1" s="1"/>
  <c r="CJ38" i="1"/>
  <c r="BO38" i="1"/>
  <c r="BO37" i="4"/>
  <c r="CP37" i="1"/>
  <c r="BD37" i="4"/>
  <c r="CF37" i="4" s="1"/>
  <c r="CE37" i="1"/>
  <c r="DG37" i="1" s="1"/>
  <c r="I37" i="5"/>
  <c r="BI37" i="4"/>
  <c r="BP37" i="4"/>
  <c r="BF37" i="1"/>
  <c r="BG37" i="1"/>
  <c r="CI37" i="1" s="1"/>
  <c r="CJ37" i="1"/>
  <c r="BO37" i="1"/>
  <c r="I36" i="5"/>
  <c r="BN36" i="1"/>
  <c r="AM36" i="4"/>
  <c r="BO36" i="4" s="1"/>
  <c r="CP36" i="1"/>
  <c r="BI36" i="4"/>
  <c r="BP36" i="4"/>
  <c r="BF36" i="1"/>
  <c r="BG36" i="1"/>
  <c r="CI36" i="1" s="1"/>
  <c r="CJ36" i="1"/>
  <c r="BO36" i="1"/>
  <c r="I35" i="5"/>
  <c r="AM35" i="4"/>
  <c r="BO35" i="4" s="1"/>
  <c r="BN35" i="1"/>
  <c r="CP35" i="1" s="1"/>
  <c r="BP35" i="4"/>
  <c r="BI35" i="4"/>
  <c r="BO35" i="1"/>
  <c r="CQ35" i="1" s="1"/>
  <c r="CE34" i="1"/>
  <c r="DG34" i="1" s="1"/>
  <c r="BD34" i="4"/>
  <c r="CF34" i="4" s="1"/>
  <c r="BQ34" i="4"/>
  <c r="BF34" i="1"/>
  <c r="BG34" i="1"/>
  <c r="CI34" i="1" s="1"/>
  <c r="CJ34" i="1"/>
  <c r="BO34" i="1"/>
  <c r="DG33" i="1"/>
  <c r="AM33" i="4"/>
  <c r="BO33" i="4" s="1"/>
  <c r="BN33" i="1"/>
  <c r="CP33" i="1" s="1"/>
  <c r="I33" i="5"/>
  <c r="BQ33" i="4"/>
  <c r="BP33" i="4"/>
  <c r="BH33" i="4"/>
  <c r="D33" i="1"/>
  <c r="CR33" i="1"/>
  <c r="BO33" i="1"/>
  <c r="AL32" i="1"/>
  <c r="CP32" i="1" s="1"/>
  <c r="F32" i="5"/>
  <c r="K32" i="4"/>
  <c r="BO32" i="4" s="1"/>
  <c r="BQ32" i="4"/>
  <c r="BP32" i="4"/>
  <c r="CI32" i="4"/>
  <c r="BH32" i="4"/>
  <c r="DB32" i="1"/>
  <c r="BF32" i="1"/>
  <c r="BG32" i="1"/>
  <c r="CI32" i="1" s="1"/>
  <c r="CJ32" i="1"/>
  <c r="BO32" i="1"/>
  <c r="I31" i="5"/>
  <c r="BN31" i="1"/>
  <c r="CP31" i="1" s="1"/>
  <c r="AM31" i="4"/>
  <c r="BO31" i="4" s="1"/>
  <c r="BH31" i="4"/>
  <c r="BP31" i="4"/>
  <c r="BF31" i="1"/>
  <c r="BG31" i="1"/>
  <c r="CI31" i="1" s="1"/>
  <c r="CJ31" i="1"/>
  <c r="BO31" i="1"/>
  <c r="AM30" i="4"/>
  <c r="BN30" i="1"/>
  <c r="I30" i="5"/>
  <c r="K30" i="4"/>
  <c r="BO30" i="4" s="1"/>
  <c r="AL30" i="1"/>
  <c r="F30" i="5"/>
  <c r="BC30" i="1"/>
  <c r="DG30" i="1" s="1"/>
  <c r="AB30" i="4"/>
  <c r="CF30" i="4" s="1"/>
  <c r="BI30" i="4"/>
  <c r="BP30" i="4"/>
  <c r="BF30" i="1"/>
  <c r="BO30" i="1"/>
  <c r="BG30" i="1"/>
  <c r="CI30" i="1" s="1"/>
  <c r="CJ30" i="1"/>
  <c r="CF29" i="4"/>
  <c r="I29" i="5"/>
  <c r="AM29" i="4"/>
  <c r="BO29" i="4" s="1"/>
  <c r="BN29" i="1"/>
  <c r="CP29" i="1" s="1"/>
  <c r="BQ29" i="4"/>
  <c r="BP29" i="4"/>
  <c r="BH29" i="4"/>
  <c r="CI29" i="4"/>
  <c r="BF29" i="1"/>
  <c r="BG29" i="1"/>
  <c r="CI29" i="1" s="1"/>
  <c r="CJ29" i="1"/>
  <c r="BO29" i="1"/>
  <c r="I28" i="5"/>
  <c r="BN28" i="1"/>
  <c r="CP28" i="1" s="1"/>
  <c r="AM28" i="4"/>
  <c r="BO28" i="4" s="1"/>
  <c r="BI28" i="4"/>
  <c r="BP28" i="4"/>
  <c r="BG28" i="1"/>
  <c r="CI28" i="1" s="1"/>
  <c r="CJ28" i="1"/>
  <c r="CR28" i="1"/>
  <c r="BO28" i="1"/>
  <c r="I27" i="5"/>
  <c r="AM27" i="4"/>
  <c r="BN27" i="1"/>
  <c r="CP27" i="1"/>
  <c r="BO27" i="4"/>
  <c r="BQ27" i="4"/>
  <c r="DB27" i="1"/>
  <c r="CJ27" i="1"/>
  <c r="BG27" i="1"/>
  <c r="CI27" i="1" s="1"/>
  <c r="BO27" i="1"/>
  <c r="BD26" i="4"/>
  <c r="CF26" i="4" s="1"/>
  <c r="CE26" i="1"/>
  <c r="DG26" i="1" s="1"/>
  <c r="I26" i="5"/>
  <c r="CP26" i="1"/>
  <c r="BH26" i="4"/>
  <c r="BP26" i="4"/>
  <c r="BO26" i="1"/>
  <c r="CJ26" i="1"/>
  <c r="BG26" i="1"/>
  <c r="CI26" i="1" s="1"/>
  <c r="DG25" i="1"/>
  <c r="I25" i="5"/>
  <c r="AM25" i="4"/>
  <c r="BO25" i="4" s="1"/>
  <c r="BN25" i="1"/>
  <c r="CP25" i="1" s="1"/>
  <c r="CF25" i="4"/>
  <c r="BQ25" i="4"/>
  <c r="BO25" i="1"/>
  <c r="DG24" i="1"/>
  <c r="CP24" i="1"/>
  <c r="BQ24" i="4"/>
  <c r="BO24" i="1"/>
  <c r="CJ24" i="1"/>
  <c r="BG24" i="1"/>
  <c r="CI24" i="1" s="1"/>
  <c r="AB23" i="4"/>
  <c r="CF23" i="4" s="1"/>
  <c r="BC23" i="1"/>
  <c r="BC7" i="1" s="1"/>
  <c r="I23" i="5"/>
  <c r="BN23" i="1"/>
  <c r="CP23" i="1" s="1"/>
  <c r="AM23" i="4"/>
  <c r="BO23" i="4" s="1"/>
  <c r="CA23" i="4"/>
  <c r="BP23" i="4"/>
  <c r="BI23" i="4"/>
  <c r="BO23" i="1"/>
  <c r="CJ23" i="1"/>
  <c r="BG23" i="1"/>
  <c r="CI23" i="1" s="1"/>
  <c r="DG22" i="1"/>
  <c r="I22" i="5"/>
  <c r="AM22" i="4"/>
  <c r="BN22" i="1"/>
  <c r="CP22" i="1" s="1"/>
  <c r="BO22" i="4"/>
  <c r="BQ22" i="4"/>
  <c r="CR22" i="1"/>
  <c r="BO22" i="1"/>
  <c r="BO21" i="4"/>
  <c r="CP21" i="1"/>
  <c r="CI21" i="4"/>
  <c r="BH21" i="4"/>
  <c r="BP21" i="4"/>
  <c r="CR21" i="1"/>
  <c r="BG21" i="1"/>
  <c r="CI21" i="1" s="1"/>
  <c r="CJ21" i="1"/>
  <c r="BO21" i="1"/>
  <c r="DG20" i="1"/>
  <c r="BP20" i="4"/>
  <c r="CI20" i="4"/>
  <c r="BG20" i="1"/>
  <c r="CI20" i="1" s="1"/>
  <c r="CJ20" i="1"/>
  <c r="BO20" i="1"/>
  <c r="BN19" i="1"/>
  <c r="CP19" i="1" s="1"/>
  <c r="I19" i="5"/>
  <c r="AM19" i="4"/>
  <c r="BO19" i="4" s="1"/>
  <c r="BQ19" i="4"/>
  <c r="BP19" i="4"/>
  <c r="BH19" i="4"/>
  <c r="CI19" i="4"/>
  <c r="CR19" i="1"/>
  <c r="BO19" i="1"/>
  <c r="BG19" i="1"/>
  <c r="CI19" i="1" s="1"/>
  <c r="CJ19" i="1"/>
  <c r="BN18" i="1"/>
  <c r="CP18" i="1" s="1"/>
  <c r="I18" i="5"/>
  <c r="AM18" i="4"/>
  <c r="BO18" i="4" s="1"/>
  <c r="DG18" i="1"/>
  <c r="BQ18" i="4"/>
  <c r="CR18" i="1"/>
  <c r="BG18" i="1"/>
  <c r="CI18" i="1" s="1"/>
  <c r="CJ18" i="1"/>
  <c r="BO18" i="1"/>
  <c r="BO17" i="4"/>
  <c r="CP17" i="1"/>
  <c r="BQ17" i="4"/>
  <c r="CR17" i="1"/>
  <c r="BO17" i="1"/>
  <c r="BG17" i="1"/>
  <c r="CI17" i="1" s="1"/>
  <c r="CJ17" i="1"/>
  <c r="CF16" i="4"/>
  <c r="I16" i="5"/>
  <c r="BN16" i="1"/>
  <c r="CP16" i="1" s="1"/>
  <c r="AM16" i="4"/>
  <c r="BO16" i="4" s="1"/>
  <c r="BQ16" i="4"/>
  <c r="BG16" i="1"/>
  <c r="CI16" i="1" s="1"/>
  <c r="CJ16" i="1"/>
  <c r="BO16" i="1"/>
  <c r="I15" i="5"/>
  <c r="AM15" i="4"/>
  <c r="BO15" i="4" s="1"/>
  <c r="BN15" i="1"/>
  <c r="CP15" i="1" s="1"/>
  <c r="BQ15" i="4"/>
  <c r="CQ15" i="1"/>
  <c r="CH15" i="1"/>
  <c r="DJ15" i="1" s="1"/>
  <c r="CF14" i="4"/>
  <c r="I14" i="5"/>
  <c r="BN14" i="1"/>
  <c r="CP14" i="1" s="1"/>
  <c r="AM14" i="4"/>
  <c r="BO14" i="4"/>
  <c r="BQ14" i="4"/>
  <c r="BO14" i="1"/>
  <c r="BG14" i="1"/>
  <c r="CI14" i="1" s="1"/>
  <c r="CJ14" i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AM12" i="4"/>
  <c r="BO12" i="4" s="1"/>
  <c r="CP12" i="1"/>
  <c r="BQ12" i="4"/>
  <c r="BG12" i="1"/>
  <c r="CI12" i="1" s="1"/>
  <c r="CJ12" i="1"/>
  <c r="CQ12" i="1"/>
  <c r="CR12" i="1"/>
  <c r="I11" i="5"/>
  <c r="AM11" i="4"/>
  <c r="BN11" i="1"/>
  <c r="CP11" i="1" s="1"/>
  <c r="BO11" i="4"/>
  <c r="CI11" i="4"/>
  <c r="BH11" i="4"/>
  <c r="CR11" i="1"/>
  <c r="CQ11" i="1"/>
  <c r="BG11" i="1"/>
  <c r="CI11" i="1" s="1"/>
  <c r="CJ11" i="1"/>
  <c r="CF10" i="4"/>
  <c r="I10" i="5"/>
  <c r="BN10" i="1"/>
  <c r="CP10" i="1" s="1"/>
  <c r="AM10" i="4"/>
  <c r="BO10" i="4" s="1"/>
  <c r="BQ10" i="4"/>
  <c r="CR10" i="1"/>
  <c r="BO10" i="1"/>
  <c r="BG10" i="1"/>
  <c r="CI10" i="1" s="1"/>
  <c r="CJ10" i="1"/>
  <c r="CP9" i="1"/>
  <c r="CF9" i="4"/>
  <c r="CI9" i="4"/>
  <c r="BH9" i="4"/>
  <c r="D9" i="3"/>
  <c r="BG9" i="1"/>
  <c r="CI9" i="1" s="1"/>
  <c r="CJ9" i="1"/>
  <c r="BO9" i="1"/>
  <c r="CF8" i="4"/>
  <c r="I8" i="5"/>
  <c r="BN8" i="1"/>
  <c r="AM8" i="4"/>
  <c r="BQ8" i="4"/>
  <c r="BO8" i="1"/>
  <c r="BG8" i="1"/>
  <c r="CI8" i="1" s="1"/>
  <c r="CJ8" i="1"/>
  <c r="CR8" i="1"/>
  <c r="AB7" i="3" l="1"/>
  <c r="AB7" i="2"/>
  <c r="AB7" i="4"/>
  <c r="CF7" i="4"/>
  <c r="BO8" i="4"/>
  <c r="BO7" i="4" s="1"/>
  <c r="AM7" i="4"/>
  <c r="CE7" i="1"/>
  <c r="CP8" i="1"/>
  <c r="BN7" i="1"/>
  <c r="DG23" i="1"/>
  <c r="DG7" i="1" s="1"/>
  <c r="K7" i="4"/>
  <c r="AL7" i="1"/>
  <c r="BD7" i="4"/>
  <c r="CH12" i="1"/>
  <c r="DJ12" i="1" s="1"/>
  <c r="CI55" i="4"/>
  <c r="CI52" i="4"/>
  <c r="CQ13" i="2"/>
  <c r="CH13" i="2"/>
  <c r="DJ13" i="2" s="1"/>
  <c r="CI50" i="4"/>
  <c r="CI49" i="4"/>
  <c r="BH48" i="4"/>
  <c r="CI48" i="4"/>
  <c r="CQ9" i="2"/>
  <c r="CH9" i="2"/>
  <c r="DJ9" i="2" s="1"/>
  <c r="CI46" i="4"/>
  <c r="CH46" i="1"/>
  <c r="DJ46" i="1" s="1"/>
  <c r="CI45" i="4"/>
  <c r="CH45" i="1"/>
  <c r="DJ45" i="1" s="1"/>
  <c r="CQ44" i="1"/>
  <c r="CH44" i="1"/>
  <c r="DJ44" i="1" s="1"/>
  <c r="CI43" i="4"/>
  <c r="CQ43" i="1"/>
  <c r="CH43" i="1"/>
  <c r="DJ43" i="1" s="1"/>
  <c r="CI42" i="4"/>
  <c r="BH42" i="4"/>
  <c r="CQ42" i="1"/>
  <c r="CH42" i="1"/>
  <c r="DJ42" i="1" s="1"/>
  <c r="CI41" i="4"/>
  <c r="CQ41" i="1"/>
  <c r="CH41" i="1"/>
  <c r="DJ41" i="1" s="1"/>
  <c r="CI40" i="4"/>
  <c r="BH40" i="4"/>
  <c r="CQ40" i="1"/>
  <c r="CH40" i="1"/>
  <c r="DJ40" i="1" s="1"/>
  <c r="CQ39" i="1"/>
  <c r="CH39" i="1"/>
  <c r="DJ39" i="1" s="1"/>
  <c r="CQ38" i="1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CI35" i="4"/>
  <c r="BH35" i="4"/>
  <c r="CH35" i="1"/>
  <c r="DJ35" i="1" s="1"/>
  <c r="BP34" i="4"/>
  <c r="CI34" i="4"/>
  <c r="CQ34" i="1"/>
  <c r="CH34" i="1"/>
  <c r="DJ34" i="1" s="1"/>
  <c r="CI33" i="4"/>
  <c r="CQ33" i="1"/>
  <c r="CH33" i="1"/>
  <c r="DJ33" i="1" s="1"/>
  <c r="CQ32" i="1"/>
  <c r="CH32" i="1"/>
  <c r="DJ32" i="1" s="1"/>
  <c r="CI31" i="4"/>
  <c r="CQ31" i="1"/>
  <c r="CH31" i="1"/>
  <c r="DJ31" i="1" s="1"/>
  <c r="CP30" i="1"/>
  <c r="CI30" i="4"/>
  <c r="BH30" i="4"/>
  <c r="CQ30" i="1"/>
  <c r="CH30" i="1"/>
  <c r="DJ30" i="1" s="1"/>
  <c r="CQ29" i="1"/>
  <c r="CH29" i="1"/>
  <c r="DJ29" i="1" s="1"/>
  <c r="CI28" i="4"/>
  <c r="BH28" i="4"/>
  <c r="CH28" i="1"/>
  <c r="DJ28" i="1" s="1"/>
  <c r="CQ28" i="1"/>
  <c r="BP27" i="4"/>
  <c r="CI27" i="4"/>
  <c r="CH27" i="1"/>
  <c r="DJ27" i="1" s="1"/>
  <c r="CQ27" i="1"/>
  <c r="CI26" i="4"/>
  <c r="CH26" i="1"/>
  <c r="DJ26" i="1" s="1"/>
  <c r="CQ26" i="1"/>
  <c r="BP25" i="4"/>
  <c r="CI25" i="4"/>
  <c r="CH25" i="1"/>
  <c r="DJ25" i="1" s="1"/>
  <c r="CQ25" i="1"/>
  <c r="BP24" i="4"/>
  <c r="CI24" i="4"/>
  <c r="CH24" i="1"/>
  <c r="DJ24" i="1" s="1"/>
  <c r="CQ24" i="1"/>
  <c r="CI23" i="4"/>
  <c r="BH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CH20" i="1"/>
  <c r="DJ20" i="1" s="1"/>
  <c r="CQ20" i="1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1" i="1"/>
  <c r="DJ11" i="1" s="1"/>
  <c r="BP10" i="4"/>
  <c r="CI10" i="4"/>
  <c r="CQ10" i="1"/>
  <c r="CH10" i="1"/>
  <c r="DJ10" i="1" s="1"/>
  <c r="CH9" i="1"/>
  <c r="DJ9" i="1" s="1"/>
  <c r="CQ9" i="1"/>
  <c r="BP8" i="4"/>
  <c r="CI8" i="4"/>
  <c r="CQ8" i="1"/>
  <c r="CH8" i="1"/>
  <c r="DJ8" i="1" s="1"/>
  <c r="CP7" i="1" l="1"/>
</calcChain>
</file>

<file path=xl/sharedStrings.xml><?xml version="1.0" encoding="utf-8"?>
<sst xmlns="http://schemas.openxmlformats.org/spreadsheetml/2006/main" count="2894" uniqueCount="481">
  <si>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</si>
  <si>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</si>
  <si>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</si>
  <si>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</si>
  <si>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</si>
  <si>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</si>
  <si>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</si>
  <si>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</si>
  <si>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</si>
  <si>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</si>
  <si>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</si>
  <si>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</si>
  <si>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</si>
  <si>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</si>
  <si>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</si>
  <si>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</si>
  <si>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</si>
  <si>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</si>
  <si>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</si>
  <si>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</si>
  <si>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</si>
  <si>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</si>
  <si>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</si>
  <si>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</si>
  <si>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</si>
  <si>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</si>
  <si>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</si>
  <si>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</si>
  <si>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</si>
  <si>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</si>
  <si>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</si>
  <si>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</si>
  <si>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</si>
  <si>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</si>
  <si>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</si>
  <si>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</si>
  <si>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</si>
  <si>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</si>
  <si>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</si>
  <si>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</si>
  <si>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</si>
  <si>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</si>
  <si>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</si>
  <si>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</si>
  <si>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</si>
  <si>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</si>
  <si>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</si>
  <si>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</si>
  <si>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</si>
  <si>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</si>
  <si>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</si>
  <si>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</si>
  <si>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</si>
  <si>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</si>
  <si>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</si>
  <si>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</si>
  <si>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</si>
  <si>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</si>
  <si>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</si>
  <si>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</si>
  <si>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</si>
  <si>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</si>
  <si>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</si>
  <si>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</si>
  <si>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</si>
  <si>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</si>
  <si>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</si>
  <si>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</si>
  <si>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</si>
  <si>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</si>
  <si>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</si>
  <si>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</si>
  <si>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</si>
  <si>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</si>
  <si>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</si>
  <si>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</si>
  <si>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</si>
  <si>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</si>
  <si>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</si>
  <si>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</si>
  <si>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</si>
  <si>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</si>
  <si>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</si>
  <si>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</si>
  <si>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</si>
  <si>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</si>
  <si>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</si>
  <si>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</si>
  <si>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</si>
  <si>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</si>
  <si>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</si>
  <si>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</si>
  <si>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</si>
  <si>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</si>
  <si>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</si>
  <si>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</si>
  <si>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</si>
  <si>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</si>
  <si>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</si>
  <si>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</si>
  <si>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</si>
  <si>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</si>
  <si>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</si>
  <si>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</si>
  <si>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</si>
  <si>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</si>
  <si>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</si>
  <si>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</si>
  <si>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</si>
  <si>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</si>
  <si>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</si>
  <si>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</si>
  <si>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</si>
  <si>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</si>
  <si>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</si>
  <si>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</si>
  <si>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</si>
  <si>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</si>
  <si>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</si>
  <si>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</si>
  <si>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</si>
  <si>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</si>
  <si>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</si>
  <si>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</si>
  <si>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</si>
  <si>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</si>
  <si>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</si>
  <si>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</si>
  <si>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</si>
  <si>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</si>
  <si>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</si>
  <si>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</si>
  <si>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</si>
  <si>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</si>
  <si>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</si>
  <si>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</si>
  <si>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</si>
  <si>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</si>
  <si>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</si>
  <si>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</si>
  <si>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</si>
  <si>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</si>
  <si>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</si>
  <si>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</si>
  <si>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</si>
  <si>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</si>
  <si>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</si>
  <si>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</si>
  <si>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</si>
  <si>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</si>
  <si>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</si>
  <si>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</si>
  <si>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</si>
  <si>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</si>
  <si>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</si>
  <si>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</si>
  <si>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</si>
  <si>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</si>
  <si>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</si>
  <si>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</si>
  <si>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</si>
  <si>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</si>
  <si>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</si>
  <si>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</si>
  <si>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</si>
  <si>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</si>
  <si>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</si>
  <si>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</si>
  <si>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</si>
  <si>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</si>
  <si>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</si>
  <si>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</si>
  <si>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</si>
  <si>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</si>
  <si>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</si>
  <si>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</si>
  <si>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</si>
  <si>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</si>
  <si>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</si>
  <si>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</si>
  <si>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</si>
  <si>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</si>
  <si>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</si>
  <si>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</si>
  <si>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</si>
  <si>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</si>
  <si>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</si>
  <si>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</si>
  <si>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</si>
  <si>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</si>
  <si>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</si>
  <si>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</si>
  <si>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</si>
  <si>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</si>
  <si>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</si>
  <si>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</si>
  <si>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</si>
  <si>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</si>
  <si>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</si>
  <si>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</si>
  <si>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福島県</t>
    <phoneticPr fontId="3"/>
  </si>
  <si>
    <t>07201</t>
    <phoneticPr fontId="3"/>
  </si>
  <si>
    <t>福島市</t>
    <phoneticPr fontId="3"/>
  </si>
  <si>
    <t/>
  </si>
  <si>
    <t>福島県</t>
    <phoneticPr fontId="3"/>
  </si>
  <si>
    <t>07201</t>
    <phoneticPr fontId="3"/>
  </si>
  <si>
    <t>福島市</t>
    <phoneticPr fontId="3"/>
  </si>
  <si>
    <t>07203</t>
    <phoneticPr fontId="3"/>
  </si>
  <si>
    <t>郡山市</t>
    <phoneticPr fontId="3"/>
  </si>
  <si>
    <t>07203</t>
    <phoneticPr fontId="3"/>
  </si>
  <si>
    <t>郡山市</t>
    <phoneticPr fontId="3"/>
  </si>
  <si>
    <t>07203</t>
    <phoneticPr fontId="3"/>
  </si>
  <si>
    <t>07204</t>
    <phoneticPr fontId="3"/>
  </si>
  <si>
    <t>いわき市</t>
    <phoneticPr fontId="3"/>
  </si>
  <si>
    <t>07204</t>
    <phoneticPr fontId="3"/>
  </si>
  <si>
    <t>福島県</t>
    <phoneticPr fontId="3"/>
  </si>
  <si>
    <t>いわき市</t>
    <phoneticPr fontId="3"/>
  </si>
  <si>
    <t>07205</t>
    <phoneticPr fontId="3"/>
  </si>
  <si>
    <t>白河市</t>
    <phoneticPr fontId="3"/>
  </si>
  <si>
    <t>07205</t>
    <phoneticPr fontId="3"/>
  </si>
  <si>
    <t>07207</t>
    <phoneticPr fontId="3"/>
  </si>
  <si>
    <t>須賀川市</t>
    <phoneticPr fontId="3"/>
  </si>
  <si>
    <t>07207</t>
    <phoneticPr fontId="3"/>
  </si>
  <si>
    <t>須賀川市</t>
    <phoneticPr fontId="3"/>
  </si>
  <si>
    <t>07209</t>
    <phoneticPr fontId="3"/>
  </si>
  <si>
    <t>相馬市</t>
    <phoneticPr fontId="3"/>
  </si>
  <si>
    <t>相馬市</t>
    <phoneticPr fontId="3"/>
  </si>
  <si>
    <t>07209</t>
    <phoneticPr fontId="3"/>
  </si>
  <si>
    <t>07210</t>
    <phoneticPr fontId="3"/>
  </si>
  <si>
    <t>二本松市</t>
    <phoneticPr fontId="3"/>
  </si>
  <si>
    <t>二本松市</t>
    <phoneticPr fontId="3"/>
  </si>
  <si>
    <t>07210</t>
    <phoneticPr fontId="3"/>
  </si>
  <si>
    <t>07211</t>
    <phoneticPr fontId="3"/>
  </si>
  <si>
    <t>田村市</t>
    <phoneticPr fontId="3"/>
  </si>
  <si>
    <t>田村市</t>
    <phoneticPr fontId="3"/>
  </si>
  <si>
    <t>福島県</t>
    <phoneticPr fontId="3"/>
  </si>
  <si>
    <t>田村市</t>
    <phoneticPr fontId="3"/>
  </si>
  <si>
    <t>福島県</t>
    <phoneticPr fontId="3"/>
  </si>
  <si>
    <t>07211</t>
    <phoneticPr fontId="3"/>
  </si>
  <si>
    <t>田村市</t>
    <phoneticPr fontId="3"/>
  </si>
  <si>
    <t>07212</t>
    <phoneticPr fontId="3"/>
  </si>
  <si>
    <t>南相馬市</t>
    <phoneticPr fontId="3"/>
  </si>
  <si>
    <t>福島県</t>
    <phoneticPr fontId="3"/>
  </si>
  <si>
    <t>07212</t>
    <phoneticPr fontId="3"/>
  </si>
  <si>
    <t>南相馬市</t>
    <phoneticPr fontId="3"/>
  </si>
  <si>
    <t>福島県</t>
    <phoneticPr fontId="3"/>
  </si>
  <si>
    <t>07213</t>
  </si>
  <si>
    <t>07213</t>
    <phoneticPr fontId="3"/>
  </si>
  <si>
    <t>伊達市</t>
  </si>
  <si>
    <t>伊達市</t>
    <phoneticPr fontId="3"/>
  </si>
  <si>
    <t>07213</t>
    <phoneticPr fontId="3"/>
  </si>
  <si>
    <t>伊達市</t>
    <phoneticPr fontId="3"/>
  </si>
  <si>
    <t>07213</t>
    <phoneticPr fontId="3"/>
  </si>
  <si>
    <t>伊達市</t>
    <phoneticPr fontId="3"/>
  </si>
  <si>
    <t>07811</t>
  </si>
  <si>
    <t>伊達地方衛生処理組合</t>
  </si>
  <si>
    <t>07213</t>
    <phoneticPr fontId="3"/>
  </si>
  <si>
    <t>伊達市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</si>
  <si>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</si>
  <si>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</si>
  <si>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</si>
  <si>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</si>
  <si>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07214</t>
    <phoneticPr fontId="3"/>
  </si>
  <si>
    <t>本宮市</t>
    <phoneticPr fontId="3"/>
  </si>
  <si>
    <t>07301</t>
  </si>
  <si>
    <t>07301</t>
    <phoneticPr fontId="3"/>
  </si>
  <si>
    <t>桑折町</t>
  </si>
  <si>
    <t>桑折町</t>
    <phoneticPr fontId="3"/>
  </si>
  <si>
    <t>桑折町</t>
    <phoneticPr fontId="3"/>
  </si>
  <si>
    <t>07301</t>
    <phoneticPr fontId="3"/>
  </si>
  <si>
    <t>07301</t>
    <phoneticPr fontId="3"/>
  </si>
  <si>
    <t>桑折町</t>
    <phoneticPr fontId="3"/>
  </si>
  <si>
    <t>07303</t>
  </si>
  <si>
    <t>07303</t>
    <phoneticPr fontId="3"/>
  </si>
  <si>
    <t>国見町</t>
  </si>
  <si>
    <t>国見町</t>
    <phoneticPr fontId="3"/>
  </si>
  <si>
    <t>07303</t>
    <phoneticPr fontId="3"/>
  </si>
  <si>
    <t>国見町</t>
    <phoneticPr fontId="3"/>
  </si>
  <si>
    <t>07308</t>
    <phoneticPr fontId="3"/>
  </si>
  <si>
    <t>川俣町</t>
    <phoneticPr fontId="3"/>
  </si>
  <si>
    <t>07308</t>
    <phoneticPr fontId="3"/>
  </si>
  <si>
    <t>07308</t>
    <phoneticPr fontId="3"/>
  </si>
  <si>
    <t>川俣町</t>
    <phoneticPr fontId="3"/>
  </si>
  <si>
    <t>07322</t>
    <phoneticPr fontId="3"/>
  </si>
  <si>
    <t>大玉村</t>
    <phoneticPr fontId="3"/>
  </si>
  <si>
    <t>07322</t>
    <phoneticPr fontId="3"/>
  </si>
  <si>
    <t>大玉村</t>
    <phoneticPr fontId="3"/>
  </si>
  <si>
    <t>07342</t>
    <phoneticPr fontId="3"/>
  </si>
  <si>
    <t>鏡石町</t>
    <phoneticPr fontId="3"/>
  </si>
  <si>
    <t>07342</t>
    <phoneticPr fontId="3"/>
  </si>
  <si>
    <t>鏡石町</t>
    <phoneticPr fontId="3"/>
  </si>
  <si>
    <t>07344</t>
    <phoneticPr fontId="3"/>
  </si>
  <si>
    <t>天栄村</t>
    <phoneticPr fontId="3"/>
  </si>
  <si>
    <t>天栄村</t>
    <phoneticPr fontId="3"/>
  </si>
  <si>
    <t>07344</t>
    <phoneticPr fontId="3"/>
  </si>
  <si>
    <t>天栄村</t>
    <phoneticPr fontId="3"/>
  </si>
  <si>
    <t>07362</t>
    <phoneticPr fontId="3"/>
  </si>
  <si>
    <t>下郷町</t>
    <phoneticPr fontId="3"/>
  </si>
  <si>
    <t>07362</t>
    <phoneticPr fontId="3"/>
  </si>
  <si>
    <t>下郷町</t>
    <phoneticPr fontId="3"/>
  </si>
  <si>
    <t>福島県</t>
    <phoneticPr fontId="3"/>
  </si>
  <si>
    <t>07362</t>
    <phoneticPr fontId="3"/>
  </si>
  <si>
    <t>下郷町</t>
    <phoneticPr fontId="3"/>
  </si>
  <si>
    <t>07364</t>
    <phoneticPr fontId="3"/>
  </si>
  <si>
    <t>檜枝岐村</t>
    <phoneticPr fontId="3"/>
  </si>
  <si>
    <t>07364</t>
    <phoneticPr fontId="3"/>
  </si>
  <si>
    <t>檜枝岐村</t>
    <phoneticPr fontId="3"/>
  </si>
  <si>
    <t>07367</t>
    <phoneticPr fontId="3"/>
  </si>
  <si>
    <t>只見町</t>
    <phoneticPr fontId="3"/>
  </si>
  <si>
    <t>07367</t>
    <phoneticPr fontId="3"/>
  </si>
  <si>
    <t>只見町</t>
    <phoneticPr fontId="3"/>
  </si>
  <si>
    <t>07368</t>
    <phoneticPr fontId="3"/>
  </si>
  <si>
    <t>南会津町</t>
    <phoneticPr fontId="3"/>
  </si>
  <si>
    <t>07368</t>
    <phoneticPr fontId="3"/>
  </si>
  <si>
    <t>南会津町</t>
    <phoneticPr fontId="3"/>
  </si>
  <si>
    <t>福島県</t>
    <phoneticPr fontId="3"/>
  </si>
  <si>
    <t>07368</t>
    <phoneticPr fontId="3"/>
  </si>
  <si>
    <t>07461</t>
    <phoneticPr fontId="3"/>
  </si>
  <si>
    <t>西郷村</t>
    <phoneticPr fontId="3"/>
  </si>
  <si>
    <t>07461</t>
    <phoneticPr fontId="3"/>
  </si>
  <si>
    <t>西郷村</t>
    <phoneticPr fontId="3"/>
  </si>
  <si>
    <t>西郷村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</si>
  <si>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</si>
  <si>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</si>
  <si>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</si>
  <si>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</si>
  <si>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07464</t>
    <phoneticPr fontId="3"/>
  </si>
  <si>
    <t>泉崎村</t>
    <phoneticPr fontId="3"/>
  </si>
  <si>
    <t>07465</t>
    <phoneticPr fontId="3"/>
  </si>
  <si>
    <t>中島村</t>
    <phoneticPr fontId="3"/>
  </si>
  <si>
    <t>07465</t>
    <phoneticPr fontId="3"/>
  </si>
  <si>
    <t>中島村</t>
    <phoneticPr fontId="3"/>
  </si>
  <si>
    <t>07465</t>
    <phoneticPr fontId="3"/>
  </si>
  <si>
    <t>07466</t>
    <phoneticPr fontId="3"/>
  </si>
  <si>
    <t>矢吹町</t>
    <phoneticPr fontId="3"/>
  </si>
  <si>
    <t>07466</t>
    <phoneticPr fontId="3"/>
  </si>
  <si>
    <t>07466</t>
    <phoneticPr fontId="3"/>
  </si>
  <si>
    <t>矢吹町</t>
    <phoneticPr fontId="3"/>
  </si>
  <si>
    <t>07481</t>
    <phoneticPr fontId="3"/>
  </si>
  <si>
    <t>棚倉町</t>
    <phoneticPr fontId="3"/>
  </si>
  <si>
    <t>07481</t>
    <phoneticPr fontId="3"/>
  </si>
  <si>
    <t>棚倉町</t>
    <phoneticPr fontId="3"/>
  </si>
  <si>
    <t>福島県</t>
    <phoneticPr fontId="3"/>
  </si>
  <si>
    <t>07481</t>
    <phoneticPr fontId="3"/>
  </si>
  <si>
    <t>07483</t>
    <phoneticPr fontId="3"/>
  </si>
  <si>
    <t>塙町</t>
    <phoneticPr fontId="3"/>
  </si>
  <si>
    <t>07483</t>
    <phoneticPr fontId="3"/>
  </si>
  <si>
    <t>塙町</t>
    <phoneticPr fontId="3"/>
  </si>
  <si>
    <t>07483</t>
    <phoneticPr fontId="3"/>
  </si>
  <si>
    <t>07483</t>
    <phoneticPr fontId="3"/>
  </si>
  <si>
    <t>07484</t>
    <phoneticPr fontId="3"/>
  </si>
  <si>
    <t>鮫川村</t>
    <phoneticPr fontId="3"/>
  </si>
  <si>
    <t>07484</t>
    <phoneticPr fontId="3"/>
  </si>
  <si>
    <t>福島県</t>
    <phoneticPr fontId="3"/>
  </si>
  <si>
    <t>07484</t>
    <phoneticPr fontId="3"/>
  </si>
  <si>
    <t>鮫川村</t>
    <phoneticPr fontId="3"/>
  </si>
  <si>
    <t>07501</t>
    <phoneticPr fontId="3"/>
  </si>
  <si>
    <t>石川町</t>
    <phoneticPr fontId="3"/>
  </si>
  <si>
    <t>07501</t>
    <phoneticPr fontId="3"/>
  </si>
  <si>
    <t>石川町</t>
    <phoneticPr fontId="3"/>
  </si>
  <si>
    <t>07501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</si>
  <si>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</si>
  <si>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</si>
  <si>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</si>
  <si>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</si>
  <si>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07502</t>
    <phoneticPr fontId="3"/>
  </si>
  <si>
    <t>玉川村</t>
    <phoneticPr fontId="3"/>
  </si>
  <si>
    <t>07504</t>
    <phoneticPr fontId="3"/>
  </si>
  <si>
    <t>浅川町</t>
    <phoneticPr fontId="3"/>
  </si>
  <si>
    <t>07504</t>
    <phoneticPr fontId="3"/>
  </si>
  <si>
    <t>浅川町</t>
    <phoneticPr fontId="3"/>
  </si>
  <si>
    <t>福島県</t>
    <phoneticPr fontId="3"/>
  </si>
  <si>
    <t>07504</t>
    <phoneticPr fontId="3"/>
  </si>
  <si>
    <t>浅川町</t>
    <phoneticPr fontId="3"/>
  </si>
  <si>
    <t>07521</t>
    <phoneticPr fontId="3"/>
  </si>
  <si>
    <t>三春町</t>
    <phoneticPr fontId="3"/>
  </si>
  <si>
    <t>三春町</t>
    <phoneticPr fontId="3"/>
  </si>
  <si>
    <t>三春町</t>
    <phoneticPr fontId="3"/>
  </si>
  <si>
    <t>07521</t>
    <phoneticPr fontId="3"/>
  </si>
  <si>
    <t>三春町</t>
    <phoneticPr fontId="3"/>
  </si>
  <si>
    <t>07522</t>
    <phoneticPr fontId="3"/>
  </si>
  <si>
    <t>小野町</t>
    <phoneticPr fontId="3"/>
  </si>
  <si>
    <t>07522</t>
    <phoneticPr fontId="3"/>
  </si>
  <si>
    <t>小野町</t>
    <phoneticPr fontId="3"/>
  </si>
  <si>
    <t>小野町</t>
    <phoneticPr fontId="3"/>
  </si>
  <si>
    <t>07542</t>
    <phoneticPr fontId="3"/>
  </si>
  <si>
    <t>楢葉町</t>
    <phoneticPr fontId="3"/>
  </si>
  <si>
    <t>07542</t>
    <phoneticPr fontId="3"/>
  </si>
  <si>
    <t>楢葉町</t>
    <phoneticPr fontId="3"/>
  </si>
  <si>
    <t>福島県</t>
    <phoneticPr fontId="3"/>
  </si>
  <si>
    <t>07542</t>
    <phoneticPr fontId="3"/>
  </si>
  <si>
    <t>楢葉町</t>
    <phoneticPr fontId="3"/>
  </si>
  <si>
    <t>07543</t>
    <phoneticPr fontId="3"/>
  </si>
  <si>
    <t>富岡町</t>
    <phoneticPr fontId="3"/>
  </si>
  <si>
    <t>富岡町</t>
    <phoneticPr fontId="3"/>
  </si>
  <si>
    <t>07543</t>
    <phoneticPr fontId="3"/>
  </si>
  <si>
    <t>07543</t>
    <phoneticPr fontId="3"/>
  </si>
  <si>
    <t>富岡町</t>
    <phoneticPr fontId="3"/>
  </si>
  <si>
    <t>07544</t>
    <phoneticPr fontId="3"/>
  </si>
  <si>
    <t>川内村</t>
    <phoneticPr fontId="3"/>
  </si>
  <si>
    <t>07544</t>
    <phoneticPr fontId="3"/>
  </si>
  <si>
    <t>川内村</t>
    <phoneticPr fontId="3"/>
  </si>
  <si>
    <t>川内村</t>
    <phoneticPr fontId="3"/>
  </si>
  <si>
    <t>07544</t>
    <phoneticPr fontId="3"/>
  </si>
  <si>
    <t>川内村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</si>
  <si>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</si>
  <si>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</si>
  <si>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</si>
  <si>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</si>
  <si>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07547</t>
    <phoneticPr fontId="3"/>
  </si>
  <si>
    <t>浪江町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</si>
  <si>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</si>
  <si>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</si>
  <si>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</si>
  <si>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</si>
  <si>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07548</t>
    <phoneticPr fontId="3"/>
  </si>
  <si>
    <t>葛尾村</t>
    <phoneticPr fontId="3"/>
  </si>
  <si>
    <t>07561</t>
    <phoneticPr fontId="3"/>
  </si>
  <si>
    <t>新地町</t>
    <phoneticPr fontId="3"/>
  </si>
  <si>
    <t>07561</t>
    <phoneticPr fontId="3"/>
  </si>
  <si>
    <t>新地町</t>
    <phoneticPr fontId="3"/>
  </si>
  <si>
    <t>新地町</t>
    <phoneticPr fontId="3"/>
  </si>
  <si>
    <t>07561</t>
    <phoneticPr fontId="3"/>
  </si>
  <si>
    <t>07806</t>
    <phoneticPr fontId="3"/>
  </si>
  <si>
    <t>川俣方部衛生処理組合</t>
    <phoneticPr fontId="3"/>
  </si>
  <si>
    <t>07806</t>
    <phoneticPr fontId="3"/>
  </si>
  <si>
    <t>07806</t>
    <phoneticPr fontId="3"/>
  </si>
  <si>
    <t>07806</t>
    <phoneticPr fontId="3"/>
  </si>
  <si>
    <t>川俣方部衛生処理組合</t>
    <phoneticPr fontId="3"/>
  </si>
  <si>
    <t>川俣方部衛生処理組合</t>
    <phoneticPr fontId="3"/>
  </si>
  <si>
    <t>07811</t>
    <phoneticPr fontId="3"/>
  </si>
  <si>
    <t>伊達地方衛生処理組合</t>
    <phoneticPr fontId="3"/>
  </si>
  <si>
    <t>07811</t>
    <phoneticPr fontId="3"/>
  </si>
  <si>
    <t>伊達地方衛生処理組合</t>
    <phoneticPr fontId="3"/>
  </si>
  <si>
    <t>07811</t>
    <phoneticPr fontId="3"/>
  </si>
  <si>
    <t>伊達地方衛生処理組合</t>
    <phoneticPr fontId="3"/>
  </si>
  <si>
    <t>07820</t>
    <phoneticPr fontId="3"/>
  </si>
  <si>
    <t>須賀川地方保健環境組合</t>
    <phoneticPr fontId="3"/>
  </si>
  <si>
    <t>07820</t>
    <phoneticPr fontId="3"/>
  </si>
  <si>
    <t>須賀川地方保健環境組合</t>
    <phoneticPr fontId="3"/>
  </si>
  <si>
    <t>07844</t>
    <phoneticPr fontId="3"/>
  </si>
  <si>
    <t>東白衛生組合</t>
    <phoneticPr fontId="3"/>
  </si>
  <si>
    <t>07844</t>
    <phoneticPr fontId="3"/>
  </si>
  <si>
    <t>07844</t>
    <phoneticPr fontId="3"/>
  </si>
  <si>
    <t>東白衛生組合</t>
    <phoneticPr fontId="3"/>
  </si>
  <si>
    <t>07846</t>
    <phoneticPr fontId="3"/>
  </si>
  <si>
    <t>石川地方生活環境施設組合</t>
    <phoneticPr fontId="3"/>
  </si>
  <si>
    <t>07846</t>
    <phoneticPr fontId="3"/>
  </si>
  <si>
    <t>石川地方生活環境施設組合</t>
    <phoneticPr fontId="3"/>
  </si>
  <si>
    <t>07846</t>
    <phoneticPr fontId="3"/>
  </si>
  <si>
    <t>07853</t>
    <phoneticPr fontId="3"/>
  </si>
  <si>
    <t>田村広域行政組合</t>
    <phoneticPr fontId="3"/>
  </si>
  <si>
    <t>田村広域行政組合</t>
    <phoneticPr fontId="3"/>
  </si>
  <si>
    <t>07853</t>
    <phoneticPr fontId="3"/>
  </si>
  <si>
    <t>田村広域行政組合</t>
    <phoneticPr fontId="3"/>
  </si>
  <si>
    <t>福島県</t>
    <phoneticPr fontId="3"/>
  </si>
  <si>
    <t>07853</t>
    <phoneticPr fontId="3"/>
  </si>
  <si>
    <t>田村広域行政組合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</si>
  <si>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</si>
  <si>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</si>
  <si>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</si>
  <si>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</si>
  <si>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07862</t>
    <phoneticPr fontId="3"/>
  </si>
  <si>
    <t>相馬方部衛生組合</t>
    <phoneticPr fontId="3"/>
  </si>
  <si>
    <t>07871</t>
    <phoneticPr fontId="3"/>
  </si>
  <si>
    <t>安達地方広域行政組合</t>
    <phoneticPr fontId="3"/>
  </si>
  <si>
    <t>07871</t>
    <phoneticPr fontId="3"/>
  </si>
  <si>
    <t>07871</t>
    <phoneticPr fontId="3"/>
  </si>
  <si>
    <t>安達地方広域行政組合</t>
    <phoneticPr fontId="3"/>
  </si>
  <si>
    <t>07877</t>
    <phoneticPr fontId="3"/>
  </si>
  <si>
    <t>南会津地方環境衛生組合</t>
    <phoneticPr fontId="3"/>
  </si>
  <si>
    <t>07877</t>
    <phoneticPr fontId="3"/>
  </si>
  <si>
    <t>南会津地方環境衛生組合</t>
    <phoneticPr fontId="3"/>
  </si>
  <si>
    <t>南会津地方環境衛生組合</t>
    <phoneticPr fontId="3"/>
  </si>
  <si>
    <t>07877</t>
    <phoneticPr fontId="3"/>
  </si>
  <si>
    <t>07000</t>
    <phoneticPr fontId="3"/>
  </si>
  <si>
    <t>合計</t>
    <phoneticPr fontId="3"/>
  </si>
  <si>
    <t>-</t>
    <phoneticPr fontId="3"/>
  </si>
  <si>
    <t>福島県</t>
    <phoneticPr fontId="3"/>
  </si>
  <si>
    <t>07000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</si>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</sst>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475</v>
      </c>
      <c r="C7" s="78" t="s">
        <v>476</v>
      </c>
      <c r="D7" s="79">
        <f>SUM($D$8:$D$46)</f>
        <v>6944284</v>
      </c>
      <c r="E7" s="79">
        <f>SUM($E$8:$E$46)</f>
        <v>3866837</v>
      </c>
      <c r="F7" s="79">
        <f>SUM($F$8:$F$46)</f>
        <v>3772411</v>
      </c>
      <c r="G7" s="79">
        <f>SUM($G$8:$G$46)</f>
        <v>0</v>
      </c>
      <c r="H7" s="79">
        <f>SUM($H$8:$H$46)</f>
        <v>90400</v>
      </c>
      <c r="I7" s="79">
        <f>SUM($I$8:$I$46)</f>
        <v>0</v>
      </c>
      <c r="J7" s="93" t="s">
        <v>477</v>
      </c>
      <c r="K7" s="79">
        <f>SUM($K$8:$K$46)</f>
        <v>4026</v>
      </c>
      <c r="L7" s="79">
        <f>SUM($L$8:$L$46)</f>
        <v>3077447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477</v>
      </c>
      <c r="T7" s="79">
        <f>SUM($T$8:$T$46)</f>
        <v>0</v>
      </c>
      <c r="U7" s="79">
        <f>SUM($U$8:$U$46)</f>
        <v>0</v>
      </c>
      <c r="V7" s="79">
        <f>SUM($V$8:$V$46)</f>
        <v>6944284</v>
      </c>
      <c r="W7" s="79">
        <f>SUM($W$8:$W$46)</f>
        <v>3866837</v>
      </c>
      <c r="X7" s="79">
        <f>SUM($X$8:$X$46)</f>
        <v>3772411</v>
      </c>
      <c r="Y7" s="79">
        <f>SUM($Y$8:$Y$46)</f>
        <v>0</v>
      </c>
      <c r="Z7" s="79">
        <f>SUM($Z$8:$Z$46)</f>
        <v>90400</v>
      </c>
      <c r="AA7" s="79">
        <f>SUM($AA$8:$AA$46)</f>
        <v>0</v>
      </c>
      <c r="AB7" s="93" t="s">
        <v>477</v>
      </c>
      <c r="AC7" s="79">
        <f>SUM($AC$8:$AC$46)</f>
        <v>4026</v>
      </c>
      <c r="AD7" s="79">
        <f>SUM($AD$8:$AD$46)</f>
        <v>3077447</v>
      </c>
      <c r="AE7" s="79">
        <f>SUM($AE$8:$AE$46)</f>
        <v>69365</v>
      </c>
      <c r="AF7" s="79">
        <f>SUM($AF$8:$AF$46)</f>
        <v>69365</v>
      </c>
      <c r="AG7" s="79">
        <f>SUM($AG$8:$AG$46)</f>
        <v>0</v>
      </c>
      <c r="AH7" s="79">
        <f>SUM($AH$8:$AH$46)</f>
        <v>0</v>
      </c>
      <c r="AI7" s="79">
        <f>SUM($AI$8:$AI$46)</f>
        <v>5661</v>
      </c>
      <c r="AJ7" s="79">
        <f>SUM($AJ$8:$AJ$46)</f>
        <v>63704</v>
      </c>
      <c r="AK7" s="79">
        <f>SUM($AK$8:$AK$46)</f>
        <v>0</v>
      </c>
      <c r="AL7" s="79">
        <f>SUM($AL$8:$AL$46)</f>
        <v>0</v>
      </c>
      <c r="AM7" s="79">
        <f>SUM($AM$8:$AM$46)</f>
        <v>5432325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69948</v>
      </c>
      <c r="AT7" s="79">
        <f>SUM($AT$8:$AT$46)</f>
        <v>7427</v>
      </c>
      <c r="AU7" s="79">
        <f>SUM($AU$8:$AU$46)</f>
        <v>8540</v>
      </c>
      <c r="AV7" s="79">
        <f>SUM($AV$8:$AV$46)</f>
        <v>53981</v>
      </c>
      <c r="AW7" s="79">
        <f>SUM($AW$8:$AW$46)</f>
        <v>119</v>
      </c>
      <c r="AX7" s="79">
        <f>SUM($AX$8:$AX$46)</f>
        <v>5362258</v>
      </c>
      <c r="AY7" s="79">
        <f>SUM($AY$8:$AY$46)</f>
        <v>1186268</v>
      </c>
      <c r="AZ7" s="79">
        <f>SUM($AZ$8:$AZ$46)</f>
        <v>596824</v>
      </c>
      <c r="BA7" s="79">
        <f>SUM($BA$8:$BA$46)</f>
        <v>713910</v>
      </c>
      <c r="BB7" s="79">
        <f>SUM($BB$8:$BB$46)</f>
        <v>2865256</v>
      </c>
      <c r="BC7" s="79">
        <f>SUM($BC$8:$BC$46)</f>
        <v>14709</v>
      </c>
      <c r="BD7" s="79">
        <f>SUM($BD$8:$BD$46)</f>
        <v>0</v>
      </c>
      <c r="BE7" s="79">
        <f>SUM($BE$8:$BE$46)</f>
        <v>1427885</v>
      </c>
      <c r="BF7" s="79">
        <f>SUM($BF$8:$BF$46)</f>
        <v>6929575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69365</v>
      </c>
      <c r="CJ7" s="79">
        <f>SUM($CJ$8:$CJ$46)</f>
        <v>69365</v>
      </c>
      <c r="CK7" s="79">
        <f>SUM($CK$8:$CK$46)</f>
        <v>0</v>
      </c>
      <c r="CL7" s="79">
        <f>SUM($CL$8:$CL$46)</f>
        <v>0</v>
      </c>
      <c r="CM7" s="79">
        <f>SUM($CM$8:$CM$46)</f>
        <v>5661</v>
      </c>
      <c r="CN7" s="79">
        <f>SUM($CN$8:$CN$46)</f>
        <v>63704</v>
      </c>
      <c r="CO7" s="79">
        <f>SUM($CO$8:$CO$46)</f>
        <v>0</v>
      </c>
      <c r="CP7" s="79">
        <f>SUM($CP$8:$CP$46)</f>
        <v>0</v>
      </c>
      <c r="CQ7" s="79">
        <f>SUM($CQ$8:$CQ$46)</f>
        <v>5432325</v>
      </c>
      <c r="CR7" s="79">
        <f>SUM($CR$8:$CR$46)</f>
        <v>0</v>
      </c>
      <c r="CS7" s="79">
        <f>SUM($CS$8:$CS$46)</f>
        <v>0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69948</v>
      </c>
      <c r="CX7" s="79">
        <f>SUM($CX$8:$CX$46)</f>
        <v>7427</v>
      </c>
      <c r="CY7" s="79">
        <f>SUM($CY$8:$CY$46)</f>
        <v>8540</v>
      </c>
      <c r="CZ7" s="79">
        <f>SUM($CZ$8:$CZ$46)</f>
        <v>53981</v>
      </c>
      <c r="DA7" s="79">
        <f>SUM($DA$8:$DA$46)</f>
        <v>119</v>
      </c>
      <c r="DB7" s="79">
        <f>SUM($DB$8:$DB$46)</f>
        <v>5362258</v>
      </c>
      <c r="DC7" s="79">
        <f>SUM($DC$8:$DC$46)</f>
        <v>1186268</v>
      </c>
      <c r="DD7" s="79">
        <f>SUM($DD$8:$DD$46)</f>
        <v>596824</v>
      </c>
      <c r="DE7" s="79">
        <f>SUM($DE$8:$DE$46)</f>
        <v>713910</v>
      </c>
      <c r="DF7" s="79">
        <f>SUM($DF$8:$DF$46)</f>
        <v>2865256</v>
      </c>
      <c r="DG7" s="79">
        <f>SUM($DG$8:$DG$46)</f>
        <v>14709</v>
      </c>
      <c r="DH7" s="79">
        <f>SUM($DH$8:$DH$46)</f>
        <v>0</v>
      </c>
      <c r="DI7" s="79">
        <f>SUM($DI$8:$DI$46)</f>
        <v>1427885</v>
      </c>
      <c r="DJ7" s="79">
        <f>SUM($DJ$8:$DJ$46)</f>
        <v>6929575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1540013</v>
      </c>
      <c r="E8" s="84">
        <f>SUM(F8:I8)+K8</f>
        <v>732751</v>
      </c>
      <c r="F8" s="84">
        <v>732751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807262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1540013</v>
      </c>
      <c r="W8" s="84">
        <v>732751</v>
      </c>
      <c r="X8" s="84">
        <v>732751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807262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432157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432157</v>
      </c>
      <c r="AY8" s="84">
        <v>240287</v>
      </c>
      <c r="AZ8" s="84">
        <v>0</v>
      </c>
      <c r="BA8" s="84">
        <v>0</v>
      </c>
      <c r="BB8" s="84">
        <v>191870</v>
      </c>
      <c r="BC8" s="84">
        <f>組合分担金内訳!E8</f>
        <v>0</v>
      </c>
      <c r="BD8" s="84">
        <v>0</v>
      </c>
      <c r="BE8" s="84">
        <v>1107856</v>
      </c>
      <c r="BF8" s="84">
        <f>SUM(AE8,+AM8,+BE8)</f>
        <v>1540013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432157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432157</v>
      </c>
      <c r="DC8" s="84">
        <f t="shared" ref="DC8:DC46" si="20">SUM(AY8,+CA8)</f>
        <v>240287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191870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1107856</v>
      </c>
      <c r="DJ8" s="84">
        <f t="shared" ref="DJ8:DJ46" si="27">SUM(BF8,+CH8)</f>
        <v>1540013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1804697</v>
      </c>
      <c r="E9" s="84">
        <f>SUM(F9:I9)+K9</f>
        <v>1102294</v>
      </c>
      <c r="F9" s="84">
        <v>1102294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702403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1804697</v>
      </c>
      <c r="W9" s="84">
        <v>1102294</v>
      </c>
      <c r="X9" s="84">
        <v>1102294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702403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1567769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6701</v>
      </c>
      <c r="AT9" s="84">
        <v>6701</v>
      </c>
      <c r="AU9" s="84">
        <v>0</v>
      </c>
      <c r="AV9" s="84">
        <v>0</v>
      </c>
      <c r="AW9" s="84">
        <v>0</v>
      </c>
      <c r="AX9" s="84">
        <f>SUM(AY9:BB9)</f>
        <v>1561068</v>
      </c>
      <c r="AY9" s="84">
        <v>12747</v>
      </c>
      <c r="AZ9" s="84">
        <v>443768</v>
      </c>
      <c r="BA9" s="84">
        <v>0</v>
      </c>
      <c r="BB9" s="84">
        <v>1104553</v>
      </c>
      <c r="BC9" s="84">
        <f>組合分担金内訳!E9</f>
        <v>0</v>
      </c>
      <c r="BD9" s="84">
        <v>0</v>
      </c>
      <c r="BE9" s="84">
        <v>236928</v>
      </c>
      <c r="BF9" s="84">
        <f>SUM(AE9,+AM9,+BE9)</f>
        <v>1804697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1567769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6701</v>
      </c>
      <c r="CX9" s="84">
        <f t="shared" si="15"/>
        <v>6701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1561068</v>
      </c>
      <c r="DC9" s="84">
        <f t="shared" si="20"/>
        <v>12747</v>
      </c>
      <c r="DD9" s="84">
        <f t="shared" si="21"/>
        <v>443768</v>
      </c>
      <c r="DE9" s="84">
        <f t="shared" si="22"/>
        <v>0</v>
      </c>
      <c r="DF9" s="84">
        <f t="shared" si="23"/>
        <v>1104553</v>
      </c>
      <c r="DG9" s="84">
        <f t="shared" si="24"/>
        <v>0</v>
      </c>
      <c r="DH9" s="84">
        <f t="shared" si="25"/>
        <v>0</v>
      </c>
      <c r="DI9" s="84">
        <f t="shared" si="26"/>
        <v>236928</v>
      </c>
      <c r="DJ9" s="84">
        <f t="shared" si="27"/>
        <v>1804697</v>
      </c>
    </row>
    <row r="10" spans="1:114" s="8" customFormat="1" ht="12" customHeight="1">
      <c r="A10" s="80" t="s">
        <v>204</v>
      </c>
      <c r="B10" s="83" t="s">
        <v>212</v>
      </c>
      <c r="C10" s="80" t="s">
        <v>213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454800</v>
      </c>
      <c r="E12" s="84">
        <f>SUM(F12:I12)+K12</f>
        <v>226336</v>
      </c>
      <c r="F12" s="84">
        <v>226274</v>
      </c>
      <c r="G12" s="84">
        <v>0</v>
      </c>
      <c r="H12" s="84">
        <v>0</v>
      </c>
      <c r="I12" s="84">
        <v>0</v>
      </c>
      <c r="J12" s="94" t="s">
        <v>193</v>
      </c>
      <c r="K12" s="84">
        <v>62</v>
      </c>
      <c r="L12" s="84">
        <v>228464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454800</v>
      </c>
      <c r="W12" s="84">
        <v>226336</v>
      </c>
      <c r="X12" s="84">
        <v>226274</v>
      </c>
      <c r="Y12" s="84">
        <v>0</v>
      </c>
      <c r="Z12" s="84">
        <v>0</v>
      </c>
      <c r="AA12" s="84">
        <v>0</v>
      </c>
      <c r="AB12" s="94" t="s">
        <v>193</v>
      </c>
      <c r="AC12" s="84">
        <v>62</v>
      </c>
      <c r="AD12" s="84">
        <v>228464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423781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423781</v>
      </c>
      <c r="AY12" s="84">
        <v>8797</v>
      </c>
      <c r="AZ12" s="84">
        <v>0</v>
      </c>
      <c r="BA12" s="84">
        <v>125111</v>
      </c>
      <c r="BB12" s="84">
        <v>289873</v>
      </c>
      <c r="BC12" s="84">
        <f>組合分担金内訳!E12</f>
        <v>0</v>
      </c>
      <c r="BD12" s="84">
        <v>0</v>
      </c>
      <c r="BE12" s="84">
        <v>31019</v>
      </c>
      <c r="BF12" s="84">
        <f>SUM(AE12,+AM12,+BE12)</f>
        <v>454800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423781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423781</v>
      </c>
      <c r="DC12" s="84">
        <f t="shared" si="20"/>
        <v>8797</v>
      </c>
      <c r="DD12" s="84">
        <f t="shared" si="21"/>
        <v>0</v>
      </c>
      <c r="DE12" s="84">
        <f t="shared" si="22"/>
        <v>125111</v>
      </c>
      <c r="DF12" s="84">
        <f t="shared" si="23"/>
        <v>289873</v>
      </c>
      <c r="DG12" s="84">
        <f t="shared" si="24"/>
        <v>0</v>
      </c>
      <c r="DH12" s="84">
        <f t="shared" si="25"/>
        <v>0</v>
      </c>
      <c r="DI12" s="84">
        <f t="shared" si="26"/>
        <v>31019</v>
      </c>
      <c r="DJ12" s="84">
        <f t="shared" si="27"/>
        <v>454800</v>
      </c>
    </row>
    <row r="13" spans="1:114" s="8" customFormat="1" ht="12" customHeight="1">
      <c r="A13" s="80" t="s">
        <v>204</v>
      </c>
      <c r="B13" s="83" t="s">
        <v>224</v>
      </c>
      <c r="C13" s="80" t="s">
        <v>225</v>
      </c>
      <c r="D13" s="84">
        <f>SUM(E13,+L13)</f>
        <v>384668</v>
      </c>
      <c r="E13" s="84">
        <f>SUM(F13:I13)+K13</f>
        <v>191747</v>
      </c>
      <c r="F13" s="84">
        <v>191747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192921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384668</v>
      </c>
      <c r="W13" s="84">
        <v>191747</v>
      </c>
      <c r="X13" s="84">
        <v>191747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192921</v>
      </c>
      <c r="AE13" s="84">
        <f>SUM(AF13,+AK13)</f>
        <v>5661</v>
      </c>
      <c r="AF13" s="84">
        <f>SUM(AG13:AJ13)</f>
        <v>5661</v>
      </c>
      <c r="AG13" s="84">
        <v>0</v>
      </c>
      <c r="AH13" s="84">
        <v>0</v>
      </c>
      <c r="AI13" s="84">
        <v>5661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379007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726</v>
      </c>
      <c r="AT13" s="84">
        <v>726</v>
      </c>
      <c r="AU13" s="84">
        <v>0</v>
      </c>
      <c r="AV13" s="84">
        <v>0</v>
      </c>
      <c r="AW13" s="84">
        <v>0</v>
      </c>
      <c r="AX13" s="84">
        <f>SUM(AY13:BB13)</f>
        <v>378281</v>
      </c>
      <c r="AY13" s="84">
        <v>365430</v>
      </c>
      <c r="AZ13" s="84">
        <v>0</v>
      </c>
      <c r="BA13" s="84">
        <v>6705</v>
      </c>
      <c r="BB13" s="84">
        <v>6146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384668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5661</v>
      </c>
      <c r="CJ13" s="84">
        <f t="shared" si="1"/>
        <v>5661</v>
      </c>
      <c r="CK13" s="84">
        <f t="shared" si="2"/>
        <v>0</v>
      </c>
      <c r="CL13" s="84">
        <f t="shared" si="3"/>
        <v>0</v>
      </c>
      <c r="CM13" s="84">
        <f t="shared" si="4"/>
        <v>5661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379007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726</v>
      </c>
      <c r="CX13" s="84">
        <f t="shared" si="15"/>
        <v>726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378281</v>
      </c>
      <c r="DC13" s="84">
        <f t="shared" si="20"/>
        <v>365430</v>
      </c>
      <c r="DD13" s="84">
        <f t="shared" si="21"/>
        <v>0</v>
      </c>
      <c r="DE13" s="84">
        <f t="shared" si="22"/>
        <v>6705</v>
      </c>
      <c r="DF13" s="84">
        <f t="shared" si="23"/>
        <v>6146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384668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132372</v>
      </c>
      <c r="E14" s="84">
        <f>SUM(F14:I14)+K14</f>
        <v>66151</v>
      </c>
      <c r="F14" s="84">
        <v>66151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66221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132372</v>
      </c>
      <c r="W14" s="84">
        <v>66151</v>
      </c>
      <c r="X14" s="84">
        <v>66151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66221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114036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114036</v>
      </c>
      <c r="AY14" s="84">
        <v>352</v>
      </c>
      <c r="AZ14" s="84">
        <v>0</v>
      </c>
      <c r="BA14" s="84">
        <v>55511</v>
      </c>
      <c r="BB14" s="84">
        <v>58173</v>
      </c>
      <c r="BC14" s="84">
        <f>組合分担金内訳!E14</f>
        <v>0</v>
      </c>
      <c r="BD14" s="84">
        <v>0</v>
      </c>
      <c r="BE14" s="84">
        <v>18336</v>
      </c>
      <c r="BF14" s="84">
        <f>SUM(AE14,+AM14,+BE14)</f>
        <v>132372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114036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114036</v>
      </c>
      <c r="DC14" s="84">
        <f t="shared" si="20"/>
        <v>352</v>
      </c>
      <c r="DD14" s="84">
        <f t="shared" si="21"/>
        <v>0</v>
      </c>
      <c r="DE14" s="84">
        <f t="shared" si="22"/>
        <v>55511</v>
      </c>
      <c r="DF14" s="84">
        <f t="shared" si="23"/>
        <v>58173</v>
      </c>
      <c r="DG14" s="84">
        <f t="shared" si="24"/>
        <v>0</v>
      </c>
      <c r="DH14" s="84">
        <f t="shared" si="25"/>
        <v>0</v>
      </c>
      <c r="DI14" s="84">
        <f t="shared" si="26"/>
        <v>18336</v>
      </c>
      <c r="DJ14" s="84">
        <f t="shared" si="27"/>
        <v>132372</v>
      </c>
    </row>
    <row r="15" spans="1:114" s="8" customFormat="1" ht="12" customHeight="1">
      <c r="A15" s="80" t="s">
        <v>204</v>
      </c>
      <c r="B15" s="83" t="s">
        <v>232</v>
      </c>
      <c r="C15" s="80" t="s">
        <v>233</v>
      </c>
      <c r="D15" s="84">
        <f>SUM(E15,+L15)</f>
        <v>1294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1294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1294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1294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1294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1294</v>
      </c>
      <c r="AY15" s="84">
        <v>231</v>
      </c>
      <c r="AZ15" s="84">
        <v>931</v>
      </c>
      <c r="BA15" s="84">
        <v>0</v>
      </c>
      <c r="BB15" s="84">
        <v>132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1294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1294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1294</v>
      </c>
      <c r="DC15" s="84">
        <f t="shared" si="20"/>
        <v>231</v>
      </c>
      <c r="DD15" s="84">
        <f t="shared" si="21"/>
        <v>931</v>
      </c>
      <c r="DE15" s="84">
        <f t="shared" si="22"/>
        <v>0</v>
      </c>
      <c r="DF15" s="84">
        <f t="shared" si="23"/>
        <v>132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1294</v>
      </c>
    </row>
    <row r="16" spans="1:114" s="8" customFormat="1" ht="12" customHeight="1">
      <c r="A16" s="80" t="s">
        <v>204</v>
      </c>
      <c r="B16" s="83" t="s">
        <v>240</v>
      </c>
      <c r="C16" s="80" t="s">
        <v>241</v>
      </c>
      <c r="D16" s="84">
        <f>SUM(E16,+L16)</f>
        <v>161142</v>
      </c>
      <c r="E16" s="84">
        <f>SUM(F16:I16)+K16</f>
        <v>80577</v>
      </c>
      <c r="F16" s="84">
        <v>80565</v>
      </c>
      <c r="G16" s="84">
        <v>0</v>
      </c>
      <c r="H16" s="84">
        <v>0</v>
      </c>
      <c r="I16" s="84">
        <v>0</v>
      </c>
      <c r="J16" s="94" t="s">
        <v>193</v>
      </c>
      <c r="K16" s="84">
        <v>12</v>
      </c>
      <c r="L16" s="84">
        <v>80565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161142</v>
      </c>
      <c r="W16" s="84">
        <v>80577</v>
      </c>
      <c r="X16" s="84">
        <v>80565</v>
      </c>
      <c r="Y16" s="84">
        <v>0</v>
      </c>
      <c r="Z16" s="84">
        <v>0</v>
      </c>
      <c r="AA16" s="84">
        <v>0</v>
      </c>
      <c r="AB16" s="94" t="s">
        <v>193</v>
      </c>
      <c r="AC16" s="84">
        <v>12</v>
      </c>
      <c r="AD16" s="84">
        <v>80565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161142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8540</v>
      </c>
      <c r="AT16" s="84">
        <v>0</v>
      </c>
      <c r="AU16" s="84">
        <v>8540</v>
      </c>
      <c r="AV16" s="84">
        <v>0</v>
      </c>
      <c r="AW16" s="84">
        <v>119</v>
      </c>
      <c r="AX16" s="84">
        <f>SUM(AY16:BB16)</f>
        <v>152483</v>
      </c>
      <c r="AY16" s="84">
        <v>72452</v>
      </c>
      <c r="AZ16" s="84">
        <v>79409</v>
      </c>
      <c r="BA16" s="84">
        <v>0</v>
      </c>
      <c r="BB16" s="84">
        <v>622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161142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161142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8540</v>
      </c>
      <c r="CX16" s="84">
        <f t="shared" si="15"/>
        <v>0</v>
      </c>
      <c r="CY16" s="84">
        <f t="shared" si="16"/>
        <v>8540</v>
      </c>
      <c r="CZ16" s="84">
        <f t="shared" si="17"/>
        <v>0</v>
      </c>
      <c r="DA16" s="84">
        <f t="shared" si="18"/>
        <v>119</v>
      </c>
      <c r="DB16" s="84">
        <f t="shared" si="19"/>
        <v>152483</v>
      </c>
      <c r="DC16" s="84">
        <f t="shared" si="20"/>
        <v>72452</v>
      </c>
      <c r="DD16" s="84">
        <f t="shared" si="21"/>
        <v>79409</v>
      </c>
      <c r="DE16" s="84">
        <f t="shared" si="22"/>
        <v>0</v>
      </c>
      <c r="DF16" s="84">
        <f t="shared" si="23"/>
        <v>622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161142</v>
      </c>
    </row>
    <row r="17" spans="1:114" s="8" customFormat="1" ht="12" customHeight="1">
      <c r="A17" s="80" t="s">
        <v>245</v>
      </c>
      <c r="B17" s="83" t="s">
        <v>247</v>
      </c>
      <c r="C17" s="80" t="s">
        <v>249</v>
      </c>
      <c r="D17" s="84">
        <f>SUM(E17,+L17)</f>
        <v>487146</v>
      </c>
      <c r="E17" s="84">
        <f>SUM(F17:I17)+K17</f>
        <v>255016</v>
      </c>
      <c r="F17" s="84">
        <v>255016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232130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487146</v>
      </c>
      <c r="W17" s="84">
        <v>255016</v>
      </c>
      <c r="X17" s="84">
        <v>255016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232130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486870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45728</v>
      </c>
      <c r="AT17" s="84">
        <v>0</v>
      </c>
      <c r="AU17" s="84">
        <v>0</v>
      </c>
      <c r="AV17" s="84">
        <v>45728</v>
      </c>
      <c r="AW17" s="84">
        <v>0</v>
      </c>
      <c r="AX17" s="84">
        <f>SUM(AY17:BB17)</f>
        <v>441142</v>
      </c>
      <c r="AY17" s="84">
        <v>280808</v>
      </c>
      <c r="AZ17" s="84">
        <v>0</v>
      </c>
      <c r="BA17" s="84">
        <v>147192</v>
      </c>
      <c r="BB17" s="84">
        <v>13142</v>
      </c>
      <c r="BC17" s="84">
        <f>組合分担金内訳!E17</f>
        <v>276</v>
      </c>
      <c r="BD17" s="84">
        <v>0</v>
      </c>
      <c r="BE17" s="84">
        <v>0</v>
      </c>
      <c r="BF17" s="84">
        <f>SUM(AE17,+AM17,+BE17)</f>
        <v>486870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486870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45728</v>
      </c>
      <c r="CX17" s="84">
        <f t="shared" si="15"/>
        <v>0</v>
      </c>
      <c r="CY17" s="84">
        <f t="shared" si="16"/>
        <v>0</v>
      </c>
      <c r="CZ17" s="84">
        <f t="shared" si="17"/>
        <v>45728</v>
      </c>
      <c r="DA17" s="84">
        <f t="shared" si="18"/>
        <v>0</v>
      </c>
      <c r="DB17" s="84">
        <f t="shared" si="19"/>
        <v>441142</v>
      </c>
      <c r="DC17" s="84">
        <f t="shared" si="20"/>
        <v>280808</v>
      </c>
      <c r="DD17" s="84">
        <f t="shared" si="21"/>
        <v>0</v>
      </c>
      <c r="DE17" s="84">
        <f t="shared" si="22"/>
        <v>147192</v>
      </c>
      <c r="DF17" s="84">
        <f t="shared" si="23"/>
        <v>13142</v>
      </c>
      <c r="DG17" s="84">
        <f t="shared" si="24"/>
        <v>276</v>
      </c>
      <c r="DH17" s="84">
        <f t="shared" si="25"/>
        <v>0</v>
      </c>
      <c r="DI17" s="84">
        <f t="shared" si="26"/>
        <v>0</v>
      </c>
      <c r="DJ17" s="84">
        <f t="shared" si="27"/>
        <v>486870</v>
      </c>
    </row>
    <row r="18" spans="1:114" s="8" customFormat="1" ht="12" customHeight="1">
      <c r="A18" s="80" t="s">
        <v>245</v>
      </c>
      <c r="B18" s="83" t="s">
        <v>258</v>
      </c>
      <c r="C18" s="80" t="s">
        <v>259</v>
      </c>
      <c r="D18" s="84">
        <f>SUM(E18,+L18)</f>
        <v>341228</v>
      </c>
      <c r="E18" s="84">
        <f>SUM(F18:I18)+K18</f>
        <v>167685</v>
      </c>
      <c r="F18" s="84">
        <v>167685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173543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341228</v>
      </c>
      <c r="W18" s="84">
        <v>167685</v>
      </c>
      <c r="X18" s="84">
        <v>167685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173543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341228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341228</v>
      </c>
      <c r="AY18" s="84">
        <v>77967</v>
      </c>
      <c r="AZ18" s="84">
        <v>51771</v>
      </c>
      <c r="BA18" s="84">
        <v>68821</v>
      </c>
      <c r="BB18" s="84">
        <v>142669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341228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341228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341228</v>
      </c>
      <c r="DC18" s="84">
        <f t="shared" si="20"/>
        <v>77967</v>
      </c>
      <c r="DD18" s="84">
        <f t="shared" si="21"/>
        <v>51771</v>
      </c>
      <c r="DE18" s="84">
        <f t="shared" si="22"/>
        <v>68821</v>
      </c>
      <c r="DF18" s="84">
        <f t="shared" si="23"/>
        <v>142669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341228</v>
      </c>
    </row>
    <row r="19" spans="1:114" s="8" customFormat="1" ht="12" customHeight="1">
      <c r="A19" s="80" t="s">
        <v>204</v>
      </c>
      <c r="B19" s="83" t="s">
        <v>265</v>
      </c>
      <c r="C19" s="80" t="s">
        <v>267</v>
      </c>
      <c r="D19" s="84">
        <f>SUM(E19,+L19)</f>
        <v>283826</v>
      </c>
      <c r="E19" s="84">
        <f>SUM(F19:I19)+K19</f>
        <v>136052</v>
      </c>
      <c r="F19" s="84">
        <v>136052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147774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283826</v>
      </c>
      <c r="W19" s="84">
        <v>136052</v>
      </c>
      <c r="X19" s="84">
        <v>136052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147774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273297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273297</v>
      </c>
      <c r="AY19" s="84">
        <v>0</v>
      </c>
      <c r="AZ19" s="84">
        <v>0</v>
      </c>
      <c r="BA19" s="84">
        <v>273297</v>
      </c>
      <c r="BB19" s="84">
        <v>0</v>
      </c>
      <c r="BC19" s="84">
        <f>組合分担金内訳!E19</f>
        <v>10529</v>
      </c>
      <c r="BD19" s="84">
        <v>0</v>
      </c>
      <c r="BE19" s="84">
        <v>0</v>
      </c>
      <c r="BF19" s="84">
        <f>SUM(AE19,+AM19,+BE19)</f>
        <v>273297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273297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273297</v>
      </c>
      <c r="DC19" s="84">
        <f t="shared" si="20"/>
        <v>0</v>
      </c>
      <c r="DD19" s="84">
        <f t="shared" si="21"/>
        <v>0</v>
      </c>
      <c r="DE19" s="84">
        <f t="shared" si="22"/>
        <v>273297</v>
      </c>
      <c r="DF19" s="84">
        <f t="shared" si="23"/>
        <v>0</v>
      </c>
      <c r="DG19" s="84">
        <f t="shared" si="24"/>
        <v>10529</v>
      </c>
      <c r="DH19" s="84">
        <f t="shared" si="25"/>
        <v>0</v>
      </c>
      <c r="DI19" s="84">
        <f t="shared" si="26"/>
        <v>0</v>
      </c>
      <c r="DJ19" s="84">
        <f t="shared" si="27"/>
        <v>273297</v>
      </c>
    </row>
    <row r="20" spans="1:114" s="8" customFormat="1" ht="12" customHeight="1">
      <c r="A20" s="80" t="s">
        <v>200</v>
      </c>
      <c r="B20" s="83" t="s">
        <v>273</v>
      </c>
      <c r="C20" s="80" t="s">
        <v>275</v>
      </c>
      <c r="D20" s="84">
        <f>SUM(E20,+L20)</f>
        <v>18741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18741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18741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18741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14837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14837</v>
      </c>
      <c r="AY20" s="84">
        <v>0</v>
      </c>
      <c r="AZ20" s="84">
        <v>0</v>
      </c>
      <c r="BA20" s="84">
        <v>14837</v>
      </c>
      <c r="BB20" s="84">
        <v>0</v>
      </c>
      <c r="BC20" s="84">
        <f>組合分担金内訳!E20</f>
        <v>3904</v>
      </c>
      <c r="BD20" s="84">
        <v>0</v>
      </c>
      <c r="BE20" s="84">
        <v>0</v>
      </c>
      <c r="BF20" s="84">
        <f>SUM(AE20,+AM20,+BE20)</f>
        <v>14837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14837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14837</v>
      </c>
      <c r="DC20" s="84">
        <f t="shared" si="20"/>
        <v>0</v>
      </c>
      <c r="DD20" s="84">
        <f t="shared" si="21"/>
        <v>0</v>
      </c>
      <c r="DE20" s="84">
        <f t="shared" si="22"/>
        <v>14837</v>
      </c>
      <c r="DF20" s="84">
        <f t="shared" si="23"/>
        <v>0</v>
      </c>
      <c r="DG20" s="84">
        <f t="shared" si="24"/>
        <v>3904</v>
      </c>
      <c r="DH20" s="84">
        <f t="shared" si="25"/>
        <v>0</v>
      </c>
      <c r="DI20" s="84">
        <f t="shared" si="26"/>
        <v>0</v>
      </c>
      <c r="DJ20" s="84">
        <f t="shared" si="27"/>
        <v>14837</v>
      </c>
    </row>
    <row r="21" spans="1:114" s="8" customFormat="1" ht="12" customHeight="1">
      <c r="A21" s="80" t="s">
        <v>200</v>
      </c>
      <c r="B21" s="83" t="s">
        <v>278</v>
      </c>
      <c r="C21" s="80" t="s">
        <v>279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283</v>
      </c>
      <c r="C22" s="80" t="s">
        <v>284</v>
      </c>
      <c r="D22" s="84">
        <f>SUM(E22,+L22)</f>
        <v>27377</v>
      </c>
      <c r="E22" s="84">
        <f>SUM(F22:I22)+K22</f>
        <v>13688</v>
      </c>
      <c r="F22" s="84">
        <v>13688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13689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27377</v>
      </c>
      <c r="W22" s="84">
        <v>13688</v>
      </c>
      <c r="X22" s="84">
        <v>13688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13689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13688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13688</v>
      </c>
      <c r="AY22" s="84">
        <v>0</v>
      </c>
      <c r="AZ22" s="84">
        <v>0</v>
      </c>
      <c r="BA22" s="84">
        <v>0</v>
      </c>
      <c r="BB22" s="84">
        <v>13688</v>
      </c>
      <c r="BC22" s="84">
        <f>組合分担金内訳!E22</f>
        <v>0</v>
      </c>
      <c r="BD22" s="84">
        <v>0</v>
      </c>
      <c r="BE22" s="84">
        <v>13689</v>
      </c>
      <c r="BF22" s="84">
        <f>SUM(AE22,+AM22,+BE22)</f>
        <v>27377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13688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13688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13688</v>
      </c>
      <c r="DG22" s="84">
        <f t="shared" si="24"/>
        <v>0</v>
      </c>
      <c r="DH22" s="84">
        <f t="shared" si="25"/>
        <v>0</v>
      </c>
      <c r="DI22" s="84">
        <f t="shared" si="26"/>
        <v>13689</v>
      </c>
      <c r="DJ22" s="84">
        <f t="shared" si="27"/>
        <v>27377</v>
      </c>
    </row>
    <row r="23" spans="1:114" s="8" customFormat="1" ht="12" customHeight="1">
      <c r="A23" s="80" t="s">
        <v>204</v>
      </c>
      <c r="B23" s="83" t="s">
        <v>287</v>
      </c>
      <c r="C23" s="80" t="s">
        <v>288</v>
      </c>
      <c r="D23" s="84">
        <f>SUM(E23,+L23)</f>
        <v>58605</v>
      </c>
      <c r="E23" s="84">
        <f>SUM(F23:I23)+K23</f>
        <v>29302</v>
      </c>
      <c r="F23" s="84">
        <v>29302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29303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58605</v>
      </c>
      <c r="W23" s="84">
        <v>29302</v>
      </c>
      <c r="X23" s="84">
        <v>29302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29303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58605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58605</v>
      </c>
      <c r="AY23" s="84">
        <v>58605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58605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58605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58605</v>
      </c>
      <c r="DC23" s="84">
        <f t="shared" si="20"/>
        <v>58605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58605</v>
      </c>
    </row>
    <row r="24" spans="1:114" s="8" customFormat="1" ht="12" customHeight="1">
      <c r="A24" s="80" t="s">
        <v>204</v>
      </c>
      <c r="B24" s="83" t="s">
        <v>291</v>
      </c>
      <c r="C24" s="80" t="s">
        <v>292</v>
      </c>
      <c r="D24" s="84">
        <f>SUM(E24,+L24)</f>
        <v>85778</v>
      </c>
      <c r="E24" s="84">
        <f>SUM(F24:I24)+K24</f>
        <v>42889</v>
      </c>
      <c r="F24" s="84">
        <v>42889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42889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85778</v>
      </c>
      <c r="W24" s="84">
        <v>42889</v>
      </c>
      <c r="X24" s="84">
        <v>42889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42889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84043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3990</v>
      </c>
      <c r="AT24" s="84">
        <v>0</v>
      </c>
      <c r="AU24" s="84">
        <v>0</v>
      </c>
      <c r="AV24" s="84">
        <v>3990</v>
      </c>
      <c r="AW24" s="84">
        <v>0</v>
      </c>
      <c r="AX24" s="84">
        <f>SUM(AY24:BB24)</f>
        <v>80053</v>
      </c>
      <c r="AY24" s="84">
        <v>17154</v>
      </c>
      <c r="AZ24" s="84">
        <v>0</v>
      </c>
      <c r="BA24" s="84">
        <v>0</v>
      </c>
      <c r="BB24" s="84">
        <v>62899</v>
      </c>
      <c r="BC24" s="84">
        <f>組合分担金内訳!E24</f>
        <v>0</v>
      </c>
      <c r="BD24" s="84">
        <v>0</v>
      </c>
      <c r="BE24" s="84">
        <v>1735</v>
      </c>
      <c r="BF24" s="84">
        <f>SUM(AE24,+AM24,+BE24)</f>
        <v>85778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84043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3990</v>
      </c>
      <c r="CX24" s="84">
        <f t="shared" si="15"/>
        <v>0</v>
      </c>
      <c r="CY24" s="84">
        <f t="shared" si="16"/>
        <v>0</v>
      </c>
      <c r="CZ24" s="84">
        <f t="shared" si="17"/>
        <v>3990</v>
      </c>
      <c r="DA24" s="84">
        <f t="shared" si="18"/>
        <v>0</v>
      </c>
      <c r="DB24" s="84">
        <f t="shared" si="19"/>
        <v>80053</v>
      </c>
      <c r="DC24" s="84">
        <f t="shared" si="20"/>
        <v>17154</v>
      </c>
      <c r="DD24" s="84">
        <f t="shared" si="21"/>
        <v>0</v>
      </c>
      <c r="DE24" s="84">
        <f t="shared" si="22"/>
        <v>0</v>
      </c>
      <c r="DF24" s="84">
        <f t="shared" si="23"/>
        <v>62899</v>
      </c>
      <c r="DG24" s="84">
        <f t="shared" si="24"/>
        <v>0</v>
      </c>
      <c r="DH24" s="84">
        <f t="shared" si="25"/>
        <v>0</v>
      </c>
      <c r="DI24" s="84">
        <f t="shared" si="26"/>
        <v>1735</v>
      </c>
      <c r="DJ24" s="84">
        <f t="shared" si="27"/>
        <v>85778</v>
      </c>
    </row>
    <row r="25" spans="1:114" s="8" customFormat="1" ht="12" customHeight="1">
      <c r="A25" s="80" t="s">
        <v>204</v>
      </c>
      <c r="B25" s="83" t="s">
        <v>296</v>
      </c>
      <c r="C25" s="80" t="s">
        <v>297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303</v>
      </c>
      <c r="C26" s="80" t="s">
        <v>304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307</v>
      </c>
      <c r="C27" s="80" t="s">
        <v>308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311</v>
      </c>
      <c r="C28" s="80" t="s">
        <v>312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317</v>
      </c>
      <c r="C29" s="80" t="s">
        <v>318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235</v>
      </c>
      <c r="B30" s="83" t="s">
        <v>322</v>
      </c>
      <c r="C30" s="80" t="s">
        <v>323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235</v>
      </c>
      <c r="B31" s="83" t="s">
        <v>328</v>
      </c>
      <c r="C31" s="80" t="s">
        <v>329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245</v>
      </c>
      <c r="B32" s="83" t="s">
        <v>333</v>
      </c>
      <c r="C32" s="80" t="s">
        <v>334</v>
      </c>
      <c r="D32" s="84">
        <f>SUM(E32,+L32)</f>
        <v>90456</v>
      </c>
      <c r="E32" s="84">
        <f>SUM(F32:I32)+K32</f>
        <v>40517</v>
      </c>
      <c r="F32" s="84">
        <v>40517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49939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90456</v>
      </c>
      <c r="W32" s="84">
        <v>40517</v>
      </c>
      <c r="X32" s="84">
        <v>40517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49939</v>
      </c>
      <c r="AE32" s="84">
        <f>SUM(AF32,+AK32)</f>
        <v>63704</v>
      </c>
      <c r="AF32" s="84">
        <f>SUM(AG32:AJ32)</f>
        <v>63704</v>
      </c>
      <c r="AG32" s="84">
        <v>0</v>
      </c>
      <c r="AH32" s="84">
        <v>0</v>
      </c>
      <c r="AI32" s="84">
        <v>0</v>
      </c>
      <c r="AJ32" s="84">
        <v>63704</v>
      </c>
      <c r="AK32" s="84">
        <v>0</v>
      </c>
      <c r="AL32" s="84">
        <f>組合分担金内訳!D32</f>
        <v>0</v>
      </c>
      <c r="AM32" s="84">
        <f>SUM(AN32,AS32,AW32,AX32,BD32)</f>
        <v>26752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26752</v>
      </c>
      <c r="AY32" s="84">
        <v>26752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90456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63704</v>
      </c>
      <c r="CJ32" s="84">
        <f t="shared" si="1"/>
        <v>63704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63704</v>
      </c>
      <c r="CO32" s="84">
        <f t="shared" si="6"/>
        <v>0</v>
      </c>
      <c r="CP32" s="84">
        <f t="shared" si="7"/>
        <v>0</v>
      </c>
      <c r="CQ32" s="84">
        <f t="shared" si="8"/>
        <v>26752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26752</v>
      </c>
      <c r="DC32" s="84">
        <f t="shared" si="20"/>
        <v>26752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90456</v>
      </c>
    </row>
    <row r="33" spans="1:114" s="8" customFormat="1" ht="12" customHeight="1">
      <c r="A33" s="80" t="s">
        <v>200</v>
      </c>
      <c r="B33" s="83" t="s">
        <v>338</v>
      </c>
      <c r="C33" s="80" t="s">
        <v>339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235</v>
      </c>
      <c r="B34" s="83" t="s">
        <v>344</v>
      </c>
      <c r="C34" s="80" t="s">
        <v>345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350</v>
      </c>
      <c r="C35" s="80" t="s">
        <v>351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245</v>
      </c>
      <c r="B36" s="83" t="s">
        <v>356</v>
      </c>
      <c r="C36" s="80" t="s">
        <v>357</v>
      </c>
      <c r="D36" s="84">
        <f>SUM(E36,+L36)</f>
        <v>184712</v>
      </c>
      <c r="E36" s="84">
        <f>SUM(F36:I36)+K36</f>
        <v>184711</v>
      </c>
      <c r="F36" s="84">
        <v>90464</v>
      </c>
      <c r="G36" s="84">
        <v>0</v>
      </c>
      <c r="H36" s="84">
        <v>90400</v>
      </c>
      <c r="I36" s="84">
        <v>0</v>
      </c>
      <c r="J36" s="94" t="s">
        <v>193</v>
      </c>
      <c r="K36" s="84">
        <v>3847</v>
      </c>
      <c r="L36" s="84">
        <v>1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184712</v>
      </c>
      <c r="W36" s="84">
        <v>184711</v>
      </c>
      <c r="X36" s="84">
        <v>90464</v>
      </c>
      <c r="Y36" s="84">
        <v>0</v>
      </c>
      <c r="Z36" s="84">
        <v>90400</v>
      </c>
      <c r="AA36" s="84">
        <v>0</v>
      </c>
      <c r="AB36" s="94" t="s">
        <v>193</v>
      </c>
      <c r="AC36" s="84">
        <v>3847</v>
      </c>
      <c r="AD36" s="84">
        <v>1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184712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184712</v>
      </c>
      <c r="AY36" s="84">
        <v>24686</v>
      </c>
      <c r="AZ36" s="84">
        <v>20945</v>
      </c>
      <c r="BA36" s="84">
        <v>22436</v>
      </c>
      <c r="BB36" s="84">
        <v>116645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184712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184712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184712</v>
      </c>
      <c r="DC36" s="84">
        <f t="shared" si="20"/>
        <v>24686</v>
      </c>
      <c r="DD36" s="84">
        <f t="shared" si="21"/>
        <v>20945</v>
      </c>
      <c r="DE36" s="84">
        <f t="shared" si="22"/>
        <v>22436</v>
      </c>
      <c r="DF36" s="84">
        <f t="shared" si="23"/>
        <v>116645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184712</v>
      </c>
    </row>
    <row r="37" spans="1:114" s="8" customFormat="1" ht="12" customHeight="1">
      <c r="A37" s="80" t="s">
        <v>235</v>
      </c>
      <c r="B37" s="83" t="s">
        <v>361</v>
      </c>
      <c r="C37" s="80" t="s">
        <v>362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315</v>
      </c>
      <c r="B38" s="83" t="s">
        <v>367</v>
      </c>
      <c r="C38" s="80" t="s">
        <v>368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204</v>
      </c>
      <c r="B39" s="83" t="s">
        <v>374</v>
      </c>
      <c r="C39" s="80" t="s">
        <v>375</v>
      </c>
      <c r="D39" s="84">
        <f>SUM(E39,+L39)</f>
        <v>18322</v>
      </c>
      <c r="E39" s="84">
        <f>SUM(F39:I39)+K39</f>
        <v>9008</v>
      </c>
      <c r="F39" s="84">
        <v>9008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9314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18322</v>
      </c>
      <c r="W39" s="84">
        <v>9008</v>
      </c>
      <c r="X39" s="84">
        <v>9008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9314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18322</v>
      </c>
      <c r="BF39" s="84">
        <f>SUM(AE39,+AM39,+BE39)</f>
        <v>18322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18322</v>
      </c>
      <c r="DJ39" s="84">
        <f t="shared" si="27"/>
        <v>18322</v>
      </c>
    </row>
    <row r="40" spans="1:114" s="8" customFormat="1" ht="12" customHeight="1">
      <c r="A40" s="80" t="s">
        <v>235</v>
      </c>
      <c r="B40" s="83" t="s">
        <v>380</v>
      </c>
      <c r="C40" s="80" t="s">
        <v>381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245</v>
      </c>
      <c r="B41" s="83" t="s">
        <v>385</v>
      </c>
      <c r="C41" s="80" t="s">
        <v>386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392</v>
      </c>
      <c r="C42" s="80" t="s">
        <v>393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398</v>
      </c>
      <c r="C43" s="80" t="s">
        <v>399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405</v>
      </c>
      <c r="C44" s="80" t="s">
        <v>406</v>
      </c>
      <c r="D44" s="84">
        <f>SUM(E44,+L44)</f>
        <v>246684</v>
      </c>
      <c r="E44" s="84">
        <f>SUM(F44:I44)+K44</f>
        <v>119564</v>
      </c>
      <c r="F44" s="84">
        <v>119564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127120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246684</v>
      </c>
      <c r="W44" s="84">
        <v>119564</v>
      </c>
      <c r="X44" s="84">
        <v>119564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127120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246684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246684</v>
      </c>
      <c r="AY44" s="84">
        <v>0</v>
      </c>
      <c r="AZ44" s="84">
        <v>0</v>
      </c>
      <c r="BA44" s="84">
        <v>0</v>
      </c>
      <c r="BB44" s="84">
        <v>246684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246684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246684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246684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246684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246684</v>
      </c>
    </row>
    <row r="45" spans="1:114" s="8" customFormat="1" ht="12" customHeight="1">
      <c r="A45" s="80" t="s">
        <v>204</v>
      </c>
      <c r="B45" s="83" t="s">
        <v>411</v>
      </c>
      <c r="C45" s="80" t="s">
        <v>412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235</v>
      </c>
      <c r="B46" s="83" t="s">
        <v>417</v>
      </c>
      <c r="C46" s="80" t="s">
        <v>418</v>
      </c>
      <c r="D46" s="84">
        <f>SUM(E46,+L46)</f>
        <v>622423</v>
      </c>
      <c r="E46" s="84">
        <f>SUM(F46:I46)+K46</f>
        <v>468549</v>
      </c>
      <c r="F46" s="84">
        <v>468444</v>
      </c>
      <c r="G46" s="84">
        <v>0</v>
      </c>
      <c r="H46" s="84">
        <v>0</v>
      </c>
      <c r="I46" s="84">
        <v>0</v>
      </c>
      <c r="J46" s="94" t="s">
        <v>193</v>
      </c>
      <c r="K46" s="84">
        <v>105</v>
      </c>
      <c r="L46" s="84">
        <v>153874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622423</v>
      </c>
      <c r="W46" s="84">
        <v>468549</v>
      </c>
      <c r="X46" s="84">
        <v>468444</v>
      </c>
      <c r="Y46" s="84">
        <v>0</v>
      </c>
      <c r="Z46" s="84">
        <v>0</v>
      </c>
      <c r="AA46" s="84">
        <v>0</v>
      </c>
      <c r="AB46" s="94" t="s">
        <v>193</v>
      </c>
      <c r="AC46" s="84">
        <v>105</v>
      </c>
      <c r="AD46" s="84">
        <v>153874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622423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4263</v>
      </c>
      <c r="AT46" s="84">
        <v>0</v>
      </c>
      <c r="AU46" s="84">
        <v>0</v>
      </c>
      <c r="AV46" s="84">
        <v>4263</v>
      </c>
      <c r="AW46" s="84">
        <v>0</v>
      </c>
      <c r="AX46" s="84">
        <f>SUM(AY46:BB46)</f>
        <v>618160</v>
      </c>
      <c r="AY46" s="84">
        <v>0</v>
      </c>
      <c r="AZ46" s="84">
        <v>0</v>
      </c>
      <c r="BA46" s="84">
        <v>0</v>
      </c>
      <c r="BB46" s="84">
        <v>618160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622423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622423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4263</v>
      </c>
      <c r="CX46" s="84">
        <f t="shared" si="15"/>
        <v>0</v>
      </c>
      <c r="CY46" s="84">
        <f t="shared" si="16"/>
        <v>0</v>
      </c>
      <c r="CZ46" s="84">
        <f t="shared" si="17"/>
        <v>4263</v>
      </c>
      <c r="DA46" s="84">
        <f t="shared" si="18"/>
        <v>0</v>
      </c>
      <c r="DB46" s="84">
        <f t="shared" si="19"/>
        <v>618160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618160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622423</v>
      </c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6:DJ995">
    <cfRule type="expression" dxfId="631" priority="52" stopIfTrue="1">
      <formula>$A56&lt;&gt;""</formula>
    </cfRule>
  </conditionalFormatting>
  <conditionalFormatting sqref="A7:DJ7">
    <cfRule type="expression" dxfId="630" priority="1" stopIfTrue="1">
      <formula>$A7&lt;&gt;""</formula>
    </cfRule>
  </conditionalFormatting>
  <conditionalFormatting sqref="A8:DJ8">
    <cfRule type="expression" dxfId="629" priority="50" stopIfTrue="1">
      <formula>$A8&lt;&gt;""</formula>
    </cfRule>
  </conditionalFormatting>
  <conditionalFormatting sqref="A9:DJ9">
    <cfRule type="expression" dxfId="628" priority="49" stopIfTrue="1">
      <formula>$A9&lt;&gt;""</formula>
    </cfRule>
  </conditionalFormatting>
  <conditionalFormatting sqref="A10:DJ10">
    <cfRule type="expression" dxfId="627" priority="48" stopIfTrue="1">
      <formula>$A10&lt;&gt;""</formula>
    </cfRule>
  </conditionalFormatting>
  <conditionalFormatting sqref="A11:DJ11">
    <cfRule type="expression" dxfId="626" priority="47" stopIfTrue="1">
      <formula>$A11&lt;&gt;""</formula>
    </cfRule>
  </conditionalFormatting>
  <conditionalFormatting sqref="A12:DJ12">
    <cfRule type="expression" dxfId="625" priority="46" stopIfTrue="1">
      <formula>$A12&lt;&gt;""</formula>
    </cfRule>
  </conditionalFormatting>
  <conditionalFormatting sqref="A13:DJ13">
    <cfRule type="expression" dxfId="624" priority="45" stopIfTrue="1">
      <formula>$A13&lt;&gt;""</formula>
    </cfRule>
  </conditionalFormatting>
  <conditionalFormatting sqref="A14:DJ14">
    <cfRule type="expression" dxfId="623" priority="44" stopIfTrue="1">
      <formula>$A14&lt;&gt;""</formula>
    </cfRule>
  </conditionalFormatting>
  <conditionalFormatting sqref="A15:DJ15">
    <cfRule type="expression" dxfId="622" priority="43" stopIfTrue="1">
      <formula>$A15&lt;&gt;""</formula>
    </cfRule>
  </conditionalFormatting>
  <conditionalFormatting sqref="A16:DJ16">
    <cfRule type="expression" dxfId="621" priority="42" stopIfTrue="1">
      <formula>$A16&lt;&gt;""</formula>
    </cfRule>
  </conditionalFormatting>
  <conditionalFormatting sqref="A17:DJ17">
    <cfRule type="expression" dxfId="620" priority="41" stopIfTrue="1">
      <formula>$A17&lt;&gt;""</formula>
    </cfRule>
  </conditionalFormatting>
  <conditionalFormatting sqref="A18:DJ18">
    <cfRule type="expression" dxfId="619" priority="40" stopIfTrue="1">
      <formula>$A18&lt;&gt;""</formula>
    </cfRule>
  </conditionalFormatting>
  <conditionalFormatting sqref="A19:DJ19">
    <cfRule type="expression" dxfId="618" priority="39" stopIfTrue="1">
      <formula>$A19&lt;&gt;""</formula>
    </cfRule>
  </conditionalFormatting>
  <conditionalFormatting sqref="A20:DJ20">
    <cfRule type="expression" dxfId="617" priority="38" stopIfTrue="1">
      <formula>$A20&lt;&gt;""</formula>
    </cfRule>
  </conditionalFormatting>
  <conditionalFormatting sqref="A21:DJ21">
    <cfRule type="expression" dxfId="616" priority="37" stopIfTrue="1">
      <formula>$A21&lt;&gt;""</formula>
    </cfRule>
  </conditionalFormatting>
  <conditionalFormatting sqref="A22:DJ22">
    <cfRule type="expression" dxfId="615" priority="36" stopIfTrue="1">
      <formula>$A22&lt;&gt;""</formula>
    </cfRule>
  </conditionalFormatting>
  <conditionalFormatting sqref="A23:DJ23">
    <cfRule type="expression" dxfId="614" priority="35" stopIfTrue="1">
      <formula>$A23&lt;&gt;""</formula>
    </cfRule>
  </conditionalFormatting>
  <conditionalFormatting sqref="A24:DJ24">
    <cfRule type="expression" dxfId="613" priority="34" stopIfTrue="1">
      <formula>$A24&lt;&gt;""</formula>
    </cfRule>
  </conditionalFormatting>
  <conditionalFormatting sqref="A25:DJ25">
    <cfRule type="expression" dxfId="612" priority="33" stopIfTrue="1">
      <formula>$A25&lt;&gt;""</formula>
    </cfRule>
  </conditionalFormatting>
  <conditionalFormatting sqref="A26:DJ26">
    <cfRule type="expression" dxfId="611" priority="32" stopIfTrue="1">
      <formula>$A26&lt;&gt;""</formula>
    </cfRule>
  </conditionalFormatting>
  <conditionalFormatting sqref="A27:DJ27">
    <cfRule type="expression" dxfId="610" priority="31" stopIfTrue="1">
      <formula>$A27&lt;&gt;""</formula>
    </cfRule>
  </conditionalFormatting>
  <conditionalFormatting sqref="A28:DJ28">
    <cfRule type="expression" dxfId="609" priority="30" stopIfTrue="1">
      <formula>$A28&lt;&gt;""</formula>
    </cfRule>
  </conditionalFormatting>
  <conditionalFormatting sqref="A29:DJ29">
    <cfRule type="expression" dxfId="608" priority="29" stopIfTrue="1">
      <formula>$A29&lt;&gt;""</formula>
    </cfRule>
  </conditionalFormatting>
  <conditionalFormatting sqref="A30:DJ30">
    <cfRule type="expression" dxfId="607" priority="28" stopIfTrue="1">
      <formula>$A30&lt;&gt;""</formula>
    </cfRule>
  </conditionalFormatting>
  <conditionalFormatting sqref="A31:DJ31">
    <cfRule type="expression" dxfId="606" priority="27" stopIfTrue="1">
      <formula>$A31&lt;&gt;""</formula>
    </cfRule>
  </conditionalFormatting>
  <conditionalFormatting sqref="A32:DJ32">
    <cfRule type="expression" dxfId="605" priority="26" stopIfTrue="1">
      <formula>$A32&lt;&gt;""</formula>
    </cfRule>
  </conditionalFormatting>
  <conditionalFormatting sqref="A33:DJ33">
    <cfRule type="expression" dxfId="604" priority="25" stopIfTrue="1">
      <formula>$A33&lt;&gt;""</formula>
    </cfRule>
  </conditionalFormatting>
  <conditionalFormatting sqref="A34:DJ34">
    <cfRule type="expression" dxfId="603" priority="24" stopIfTrue="1">
      <formula>$A34&lt;&gt;""</formula>
    </cfRule>
  </conditionalFormatting>
  <conditionalFormatting sqref="A35:DJ35">
    <cfRule type="expression" dxfId="602" priority="23" stopIfTrue="1">
      <formula>$A35&lt;&gt;""</formula>
    </cfRule>
  </conditionalFormatting>
  <conditionalFormatting sqref="A36:DJ36">
    <cfRule type="expression" dxfId="601" priority="22" stopIfTrue="1">
      <formula>$A36&lt;&gt;""</formula>
    </cfRule>
  </conditionalFormatting>
  <conditionalFormatting sqref="A37:DJ37">
    <cfRule type="expression" dxfId="600" priority="21" stopIfTrue="1">
      <formula>$A37&lt;&gt;""</formula>
    </cfRule>
  </conditionalFormatting>
  <conditionalFormatting sqref="A38:DJ38">
    <cfRule type="expression" dxfId="599" priority="20" stopIfTrue="1">
      <formula>$A38&lt;&gt;""</formula>
    </cfRule>
  </conditionalFormatting>
  <conditionalFormatting sqref="A39:DJ39">
    <cfRule type="expression" dxfId="598" priority="19" stopIfTrue="1">
      <formula>$A39&lt;&gt;""</formula>
    </cfRule>
  </conditionalFormatting>
  <conditionalFormatting sqref="A40:DJ40">
    <cfRule type="expression" dxfId="597" priority="18" stopIfTrue="1">
      <formula>$A40&lt;&gt;""</formula>
    </cfRule>
  </conditionalFormatting>
  <conditionalFormatting sqref="A41:DJ41">
    <cfRule type="expression" dxfId="596" priority="17" stopIfTrue="1">
      <formula>$A41&lt;&gt;""</formula>
    </cfRule>
  </conditionalFormatting>
  <conditionalFormatting sqref="A42:DJ42">
    <cfRule type="expression" dxfId="595" priority="16" stopIfTrue="1">
      <formula>$A42&lt;&gt;""</formula>
    </cfRule>
  </conditionalFormatting>
  <conditionalFormatting sqref="A43:DJ43">
    <cfRule type="expression" dxfId="594" priority="15" stopIfTrue="1">
      <formula>$A43&lt;&gt;""</formula>
    </cfRule>
  </conditionalFormatting>
  <conditionalFormatting sqref="A44:DJ44">
    <cfRule type="expression" dxfId="593" priority="14" stopIfTrue="1">
      <formula>$A44&lt;&gt;""</formula>
    </cfRule>
  </conditionalFormatting>
  <conditionalFormatting sqref="A45:DJ45">
    <cfRule type="expression" dxfId="592" priority="13" stopIfTrue="1">
      <formula>$A45&lt;&gt;""</formula>
    </cfRule>
  </conditionalFormatting>
  <conditionalFormatting sqref="A46:DJ46">
    <cfRule type="expression" dxfId="591" priority="12" stopIfTrue="1">
      <formula>$A46&lt;&gt;""</formula>
    </cfRule>
  </conditionalFormatting>
  <conditionalFormatting sqref="A47:DJ47">
    <cfRule type="expression" dxfId="589" priority="10" stopIfTrue="1">
      <formula>$A47&lt;&gt;""</formula>
    </cfRule>
  </conditionalFormatting>
  <conditionalFormatting sqref="A48:DJ48">
    <cfRule type="expression" dxfId="588" priority="9" stopIfTrue="1">
      <formula>$A48&lt;&gt;""</formula>
    </cfRule>
  </conditionalFormatting>
  <conditionalFormatting sqref="A49:DJ49">
    <cfRule type="expression" dxfId="587" priority="8" stopIfTrue="1">
      <formula>$A49&lt;&gt;""</formula>
    </cfRule>
  </conditionalFormatting>
  <conditionalFormatting sqref="A50:DJ50">
    <cfRule type="expression" dxfId="586" priority="7" stopIfTrue="1">
      <formula>$A50&lt;&gt;""</formula>
    </cfRule>
  </conditionalFormatting>
  <conditionalFormatting sqref="A51:DJ51">
    <cfRule type="expression" dxfId="585" priority="6" stopIfTrue="1">
      <formula>$A51&lt;&gt;""</formula>
    </cfRule>
  </conditionalFormatting>
  <conditionalFormatting sqref="A52:DJ52">
    <cfRule type="expression" dxfId="584" priority="5" stopIfTrue="1">
      <formula>$A52&lt;&gt;""</formula>
    </cfRule>
  </conditionalFormatting>
  <conditionalFormatting sqref="A53:DJ53">
    <cfRule type="expression" dxfId="583" priority="4" stopIfTrue="1">
      <formula>$A53&lt;&gt;""</formula>
    </cfRule>
  </conditionalFormatting>
  <conditionalFormatting sqref="A54:DJ54">
    <cfRule type="expression" dxfId="582" priority="3" stopIfTrue="1">
      <formula>$A54&lt;&gt;""</formula>
    </cfRule>
  </conditionalFormatting>
  <conditionalFormatting sqref="A55:DJ55">
    <cfRule type="expression" dxfId="581" priority="2" stopIfTrue="1">
      <formula>$A55&lt;&gt;""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475</v>
      </c>
      <c r="C7" s="78" t="s">
        <v>476</v>
      </c>
      <c r="D7" s="79">
        <f>SUM($D$8:$D$16)</f>
        <v>42520</v>
      </c>
      <c r="E7" s="79">
        <f>SUM($E$8:$E$16)</f>
        <v>42520</v>
      </c>
      <c r="F7" s="79">
        <f>SUM($F$8:$F$16)</f>
        <v>10374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14709</v>
      </c>
      <c r="K7" s="79">
        <f>SUM($K$8:$K$16)</f>
        <v>32146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42520</v>
      </c>
      <c r="W7" s="79">
        <f>SUM($W$8:$W$16)</f>
        <v>42520</v>
      </c>
      <c r="X7" s="79">
        <f>SUM($X$8:$X$16)</f>
        <v>10374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14709</v>
      </c>
      <c r="AC7" s="79">
        <f>SUM($AC$8:$AC$16)</f>
        <v>32146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477</v>
      </c>
      <c r="AM7" s="79">
        <f>SUM($AM$8:$AM$16)</f>
        <v>57229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57229</v>
      </c>
      <c r="AY7" s="79">
        <f>SUM($AY$8:$AY$16)</f>
        <v>0</v>
      </c>
      <c r="AZ7" s="79">
        <f>SUM($AZ$8:$AZ$16)</f>
        <v>57229</v>
      </c>
      <c r="BA7" s="79">
        <f>SUM($BA$8:$BA$16)</f>
        <v>0</v>
      </c>
      <c r="BB7" s="79">
        <f>SUM($BB$8:$BB$16)</f>
        <v>0</v>
      </c>
      <c r="BC7" s="93" t="s">
        <v>477</v>
      </c>
      <c r="BD7" s="79">
        <f>SUM($BD$8:$BD$16)</f>
        <v>0</v>
      </c>
      <c r="BE7" s="79">
        <f>SUM($BE$8:$BE$16)</f>
        <v>0</v>
      </c>
      <c r="BF7" s="79">
        <f>SUM($BF$8:$BF$16)</f>
        <v>57229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477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477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477</v>
      </c>
      <c r="CQ7" s="79">
        <f>SUM($CQ$8:$CQ$16)</f>
        <v>57229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57229</v>
      </c>
      <c r="DC7" s="79">
        <f>SUM($DC$8:$DC$16)</f>
        <v>0</v>
      </c>
      <c r="DD7" s="79">
        <f>SUM($DD$8:$DD$16)</f>
        <v>57229</v>
      </c>
      <c r="DE7" s="79">
        <f>SUM($DE$8:$DE$16)</f>
        <v>0</v>
      </c>
      <c r="DF7" s="79">
        <f>SUM($DF$8:$DF$16)</f>
        <v>0</v>
      </c>
      <c r="DG7" s="93" t="s">
        <v>477</v>
      </c>
      <c r="DH7" s="79">
        <f>SUM($DH$8:$DH$16)</f>
        <v>0</v>
      </c>
      <c r="DI7" s="79">
        <f>SUM($DI$8:$DI$16)</f>
        <v>0</v>
      </c>
      <c r="DJ7" s="79">
        <f>SUM($DJ$8:$DJ$16)</f>
        <v>57229</v>
      </c>
    </row>
    <row r="8" spans="1:114" s="8" customFormat="1" ht="12" customHeight="1">
      <c r="A8" s="80" t="s">
        <v>200</v>
      </c>
      <c r="B8" s="83" t="s">
        <v>426</v>
      </c>
      <c r="C8" s="80" t="s">
        <v>424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235</v>
      </c>
      <c r="B9" s="83" t="s">
        <v>430</v>
      </c>
      <c r="C9" s="80" t="s">
        <v>431</v>
      </c>
      <c r="D9" s="84">
        <f>SUM(E9,+L9)</f>
        <v>42520</v>
      </c>
      <c r="E9" s="84">
        <f>SUM(F9:I9)+K9</f>
        <v>42520</v>
      </c>
      <c r="F9" s="84">
        <v>10374</v>
      </c>
      <c r="G9" s="84">
        <v>0</v>
      </c>
      <c r="H9" s="84">
        <v>0</v>
      </c>
      <c r="I9" s="84">
        <v>0</v>
      </c>
      <c r="J9" s="84">
        <f>市町村分担金内訳!D9</f>
        <v>14709</v>
      </c>
      <c r="K9" s="84">
        <v>32146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42520</v>
      </c>
      <c r="W9" s="84">
        <v>42520</v>
      </c>
      <c r="X9" s="84">
        <v>10374</v>
      </c>
      <c r="Y9" s="84">
        <v>0</v>
      </c>
      <c r="Z9" s="84">
        <v>0</v>
      </c>
      <c r="AA9" s="84">
        <v>0</v>
      </c>
      <c r="AB9" s="84">
        <f>SUM(J9,S9)</f>
        <v>14709</v>
      </c>
      <c r="AC9" s="84">
        <v>32146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57229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57229</v>
      </c>
      <c r="AY9" s="84">
        <v>0</v>
      </c>
      <c r="AZ9" s="84">
        <v>57229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57229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57229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57229</v>
      </c>
      <c r="DC9" s="84">
        <f t="shared" si="19"/>
        <v>0</v>
      </c>
      <c r="DD9" s="84">
        <f t="shared" si="20"/>
        <v>57229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57229</v>
      </c>
    </row>
    <row r="10" spans="1:114" s="8" customFormat="1" ht="12" customHeight="1">
      <c r="A10" s="80" t="s">
        <v>200</v>
      </c>
      <c r="B10" s="83" t="s">
        <v>436</v>
      </c>
      <c r="C10" s="80" t="s">
        <v>437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440</v>
      </c>
      <c r="C11" s="80" t="s">
        <v>441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445</v>
      </c>
      <c r="C12" s="80" t="s">
        <v>446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450</v>
      </c>
      <c r="C13" s="80" t="s">
        <v>451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235</v>
      </c>
      <c r="B14" s="83" t="s">
        <v>458</v>
      </c>
      <c r="C14" s="80" t="s">
        <v>459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464</v>
      </c>
      <c r="C15" s="80" t="s">
        <v>465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469</v>
      </c>
      <c r="C16" s="80" t="s">
        <v>470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56">
    <cfRule type="expression" dxfId="579" priority="52" stopIfTrue="1">
      <formula>$A17&lt;&gt;""</formula>
    </cfRule>
  </conditionalFormatting>
  <conditionalFormatting sqref="A16:DJ16">
    <cfRule type="expression" dxfId="578" priority="2" stopIfTrue="1">
      <formula>$A16&lt;&gt;""</formula>
    </cfRule>
  </conditionalFormatting>
  <conditionalFormatting sqref="A7:DJ7">
    <cfRule type="expression" dxfId="538" priority="1" stopIfTrue="1">
      <formula>$A7&lt;&gt;""</formula>
    </cfRule>
  </conditionalFormatting>
  <conditionalFormatting sqref="A8:DJ8">
    <cfRule type="expression" dxfId="537" priority="10" stopIfTrue="1">
      <formula>$A8&lt;&gt;""</formula>
    </cfRule>
  </conditionalFormatting>
  <conditionalFormatting sqref="A9:DJ9">
    <cfRule type="expression" dxfId="536" priority="9" stopIfTrue="1">
      <formula>$A9&lt;&gt;""</formula>
    </cfRule>
  </conditionalFormatting>
  <conditionalFormatting sqref="A10:DJ10">
    <cfRule type="expression" dxfId="535" priority="8" stopIfTrue="1">
      <formula>$A10&lt;&gt;""</formula>
    </cfRule>
  </conditionalFormatting>
  <conditionalFormatting sqref="A11:DJ11">
    <cfRule type="expression" dxfId="534" priority="7" stopIfTrue="1">
      <formula>$A11&lt;&gt;""</formula>
    </cfRule>
  </conditionalFormatting>
  <conditionalFormatting sqref="A12:DJ12">
    <cfRule type="expression" dxfId="533" priority="6" stopIfTrue="1">
      <formula>$A12&lt;&gt;""</formula>
    </cfRule>
  </conditionalFormatting>
  <conditionalFormatting sqref="A13:DJ13">
    <cfRule type="expression" dxfId="532" priority="5" stopIfTrue="1">
      <formula>$A13&lt;&gt;""</formula>
    </cfRule>
  </conditionalFormatting>
  <conditionalFormatting sqref="A14:DJ14">
    <cfRule type="expression" dxfId="531" priority="4" stopIfTrue="1">
      <formula>$A14&lt;&gt;""</formula>
    </cfRule>
  </conditionalFormatting>
  <conditionalFormatting sqref="A15:DJ15">
    <cfRule type="expression" dxfId="530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475</v>
      </c>
      <c r="C7" s="78" t="s">
        <v>476</v>
      </c>
      <c r="D7" s="79">
        <f>SUM($D$8:$D$55)</f>
        <v>6986804</v>
      </c>
      <c r="E7" s="79">
        <f>SUM($E$8:$E$55)</f>
        <v>3909357</v>
      </c>
      <c r="F7" s="79">
        <f>SUM($F$8:$F$55)</f>
        <v>3782785</v>
      </c>
      <c r="G7" s="79">
        <f>SUM($G$8:$G$55)</f>
        <v>0</v>
      </c>
      <c r="H7" s="79">
        <f>SUM($H$8:$H$55)</f>
        <v>90400</v>
      </c>
      <c r="I7" s="79">
        <f>SUM($I$8:$I$55)</f>
        <v>0</v>
      </c>
      <c r="J7" s="79">
        <f>SUM($J$8:$J$55)</f>
        <v>14709</v>
      </c>
      <c r="K7" s="79">
        <f>SUM($K$8:$K$55)</f>
        <v>36172</v>
      </c>
      <c r="L7" s="79">
        <f>SUM($L$8:$L$55)</f>
        <v>3077447</v>
      </c>
      <c r="M7" s="79">
        <f>SUM($M$8:$M$55)</f>
        <v>0</v>
      </c>
      <c r="N7" s="79">
        <f>SUM($N$8:$N$55)</f>
        <v>0</v>
      </c>
      <c r="O7" s="79">
        <f>SUM($O$8:$O$55)</f>
        <v>0</v>
      </c>
      <c r="P7" s="79">
        <f>SUM($P$8:$P$55)</f>
        <v>0</v>
      </c>
      <c r="Q7" s="79">
        <f>SUM($Q$8:$Q$55)</f>
        <v>0</v>
      </c>
      <c r="R7" s="79">
        <f>SUM($R$8:$R$55)</f>
        <v>0</v>
      </c>
      <c r="S7" s="79">
        <f>SUM($S$8:$S$55)</f>
        <v>0</v>
      </c>
      <c r="T7" s="79">
        <f>SUM($T$8:$T$55)</f>
        <v>0</v>
      </c>
      <c r="U7" s="79">
        <f>SUM($U$8:$U$55)</f>
        <v>0</v>
      </c>
      <c r="V7" s="79">
        <f>SUM($V$8:$V$55)</f>
        <v>6986804</v>
      </c>
      <c r="W7" s="79">
        <f>SUM($W$8:$W$55)</f>
        <v>3909357</v>
      </c>
      <c r="X7" s="79">
        <f>SUM($X$8:$X$55)</f>
        <v>3782785</v>
      </c>
      <c r="Y7" s="79">
        <f>SUM($Y$8:$Y$55)</f>
        <v>0</v>
      </c>
      <c r="Z7" s="79">
        <f>SUM($Z$8:$Z$55)</f>
        <v>90400</v>
      </c>
      <c r="AA7" s="79">
        <f>SUM($AA$8:$AA$55)</f>
        <v>0</v>
      </c>
      <c r="AB7" s="79">
        <f>SUM($AB$8:$AB$55)</f>
        <v>14709</v>
      </c>
      <c r="AC7" s="79">
        <f>SUM($AC$8:$AC$55)</f>
        <v>36172</v>
      </c>
      <c r="AD7" s="79">
        <f>SUM($AD$8:$AD$55)</f>
        <v>3077447</v>
      </c>
    </row>
    <row r="8" spans="1:30" s="8" customFormat="1" ht="12" customHeight="1">
      <c r="A8" s="80" t="s">
        <v>200</v>
      </c>
      <c r="B8" s="83" t="s">
        <v>201</v>
      </c>
      <c r="C8" s="80" t="s">
        <v>206</v>
      </c>
      <c r="D8" s="84">
        <f>SUM(E8,+L8)</f>
        <v>1540013</v>
      </c>
      <c r="E8" s="84">
        <v>732751</v>
      </c>
      <c r="F8" s="84">
        <v>732751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807262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1540013</v>
      </c>
      <c r="W8" s="84">
        <v>732751</v>
      </c>
      <c r="X8" s="84">
        <v>732751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807262</v>
      </c>
    </row>
    <row r="9" spans="1:30" s="8" customFormat="1" ht="12" customHeight="1">
      <c r="A9" s="80" t="s">
        <v>204</v>
      </c>
      <c r="B9" s="83" t="s">
        <v>209</v>
      </c>
      <c r="C9" s="80" t="s">
        <v>208</v>
      </c>
      <c r="D9" s="84">
        <f>SUM(E9,+L9)</f>
        <v>1804697</v>
      </c>
      <c r="E9" s="84">
        <v>1102294</v>
      </c>
      <c r="F9" s="84">
        <v>1102294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702403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1804697</v>
      </c>
      <c r="W9" s="84">
        <v>1102294</v>
      </c>
      <c r="X9" s="84">
        <v>1102294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702403</v>
      </c>
    </row>
    <row r="10" spans="1:30" s="8" customFormat="1" ht="12" customHeight="1">
      <c r="A10" s="80" t="s">
        <v>204</v>
      </c>
      <c r="B10" s="83" t="s">
        <v>214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222</v>
      </c>
      <c r="C12" s="80" t="s">
        <v>221</v>
      </c>
      <c r="D12" s="84">
        <f>SUM(E12,+L12)</f>
        <v>454800</v>
      </c>
      <c r="E12" s="84">
        <v>226336</v>
      </c>
      <c r="F12" s="84">
        <v>226274</v>
      </c>
      <c r="G12" s="84">
        <v>0</v>
      </c>
      <c r="H12" s="84">
        <v>0</v>
      </c>
      <c r="I12" s="84">
        <v>0</v>
      </c>
      <c r="J12" s="94">
        <v>0</v>
      </c>
      <c r="K12" s="84">
        <v>62</v>
      </c>
      <c r="L12" s="84">
        <v>228464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454800</v>
      </c>
      <c r="W12" s="84">
        <v>226336</v>
      </c>
      <c r="X12" s="84">
        <v>226274</v>
      </c>
      <c r="Y12" s="84">
        <v>0</v>
      </c>
      <c r="Z12" s="84">
        <v>0</v>
      </c>
      <c r="AA12" s="84">
        <v>0</v>
      </c>
      <c r="AB12" s="94">
        <v>0</v>
      </c>
      <c r="AC12" s="84">
        <v>62</v>
      </c>
      <c r="AD12" s="84">
        <v>228464</v>
      </c>
    </row>
    <row r="13" spans="1:30" s="8" customFormat="1" ht="12" customHeight="1">
      <c r="A13" s="80" t="s">
        <v>204</v>
      </c>
      <c r="B13" s="83" t="s">
        <v>224</v>
      </c>
      <c r="C13" s="80" t="s">
        <v>226</v>
      </c>
      <c r="D13" s="84">
        <f>SUM(E13,+L13)</f>
        <v>384668</v>
      </c>
      <c r="E13" s="84">
        <v>191747</v>
      </c>
      <c r="F13" s="84">
        <v>191747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192921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384668</v>
      </c>
      <c r="W13" s="84">
        <v>191747</v>
      </c>
      <c r="X13" s="84">
        <v>191747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192921</v>
      </c>
    </row>
    <row r="14" spans="1:30" s="8" customFormat="1" ht="12" customHeight="1">
      <c r="A14" s="80" t="s">
        <v>204</v>
      </c>
      <c r="B14" s="83" t="s">
        <v>228</v>
      </c>
      <c r="C14" s="80" t="s">
        <v>230</v>
      </c>
      <c r="D14" s="84">
        <f>SUM(E14,+L14)</f>
        <v>132372</v>
      </c>
      <c r="E14" s="84">
        <v>66151</v>
      </c>
      <c r="F14" s="84">
        <v>66151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66221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132372</v>
      </c>
      <c r="W14" s="84">
        <v>66151</v>
      </c>
      <c r="X14" s="84">
        <v>66151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66221</v>
      </c>
    </row>
    <row r="15" spans="1:30" s="8" customFormat="1" ht="12" customHeight="1">
      <c r="A15" s="80" t="s">
        <v>204</v>
      </c>
      <c r="B15" s="83" t="s">
        <v>232</v>
      </c>
      <c r="C15" s="80" t="s">
        <v>234</v>
      </c>
      <c r="D15" s="84">
        <f>SUM(E15,+L15)</f>
        <v>1294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1294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1294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1294</v>
      </c>
    </row>
    <row r="16" spans="1:30" s="8" customFormat="1" ht="12" customHeight="1">
      <c r="A16" s="80" t="s">
        <v>242</v>
      </c>
      <c r="B16" s="83" t="s">
        <v>240</v>
      </c>
      <c r="C16" s="80" t="s">
        <v>241</v>
      </c>
      <c r="D16" s="84">
        <f>SUM(E16,+L16)</f>
        <v>161142</v>
      </c>
      <c r="E16" s="84">
        <v>80577</v>
      </c>
      <c r="F16" s="84">
        <v>80565</v>
      </c>
      <c r="G16" s="84">
        <v>0</v>
      </c>
      <c r="H16" s="84">
        <v>0</v>
      </c>
      <c r="I16" s="84">
        <v>0</v>
      </c>
      <c r="J16" s="94">
        <v>0</v>
      </c>
      <c r="K16" s="84">
        <v>12</v>
      </c>
      <c r="L16" s="84">
        <v>80565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161142</v>
      </c>
      <c r="W16" s="84">
        <v>80577</v>
      </c>
      <c r="X16" s="84">
        <v>80565</v>
      </c>
      <c r="Y16" s="84">
        <v>0</v>
      </c>
      <c r="Z16" s="84">
        <v>0</v>
      </c>
      <c r="AA16" s="84">
        <v>0</v>
      </c>
      <c r="AB16" s="94">
        <v>0</v>
      </c>
      <c r="AC16" s="84">
        <v>12</v>
      </c>
      <c r="AD16" s="84">
        <v>80565</v>
      </c>
    </row>
    <row r="17" spans="1:30" s="8" customFormat="1" ht="12" customHeight="1">
      <c r="A17" s="80" t="s">
        <v>204</v>
      </c>
      <c r="B17" s="83" t="s">
        <v>250</v>
      </c>
      <c r="C17" s="80" t="s">
        <v>251</v>
      </c>
      <c r="D17" s="84">
        <f>SUM(E17,+L17)</f>
        <v>487146</v>
      </c>
      <c r="E17" s="84">
        <v>255016</v>
      </c>
      <c r="F17" s="84">
        <v>255016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232130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487146</v>
      </c>
      <c r="W17" s="84">
        <v>255016</v>
      </c>
      <c r="X17" s="84">
        <v>255016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232130</v>
      </c>
    </row>
    <row r="18" spans="1:30" s="8" customFormat="1" ht="12" customHeight="1">
      <c r="A18" s="80" t="s">
        <v>204</v>
      </c>
      <c r="B18" s="83" t="s">
        <v>260</v>
      </c>
      <c r="C18" s="80" t="s">
        <v>261</v>
      </c>
      <c r="D18" s="84">
        <f>SUM(E18,+L18)</f>
        <v>341228</v>
      </c>
      <c r="E18" s="84">
        <v>167685</v>
      </c>
      <c r="F18" s="84">
        <v>167685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173543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341228</v>
      </c>
      <c r="W18" s="84">
        <v>167685</v>
      </c>
      <c r="X18" s="84">
        <v>167685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173543</v>
      </c>
    </row>
    <row r="19" spans="1:30" s="8" customFormat="1" ht="12" customHeight="1">
      <c r="A19" s="80" t="s">
        <v>204</v>
      </c>
      <c r="B19" s="83" t="s">
        <v>265</v>
      </c>
      <c r="C19" s="80" t="s">
        <v>268</v>
      </c>
      <c r="D19" s="84">
        <f>SUM(E19,+L19)</f>
        <v>283826</v>
      </c>
      <c r="E19" s="84">
        <v>136052</v>
      </c>
      <c r="F19" s="84">
        <v>136052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147774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283826</v>
      </c>
      <c r="W19" s="84">
        <v>136052</v>
      </c>
      <c r="X19" s="84">
        <v>136052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147774</v>
      </c>
    </row>
    <row r="20" spans="1:30" s="8" customFormat="1" ht="12" customHeight="1">
      <c r="A20" s="80" t="s">
        <v>204</v>
      </c>
      <c r="B20" s="83" t="s">
        <v>273</v>
      </c>
      <c r="C20" s="80" t="s">
        <v>275</v>
      </c>
      <c r="D20" s="84">
        <f>SUM(E20,+L20)</f>
        <v>18741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18741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18741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18741</v>
      </c>
    </row>
    <row r="21" spans="1:30" s="8" customFormat="1" ht="12" customHeight="1">
      <c r="A21" s="80" t="s">
        <v>204</v>
      </c>
      <c r="B21" s="83" t="s">
        <v>280</v>
      </c>
      <c r="C21" s="80" t="s">
        <v>279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283</v>
      </c>
      <c r="C22" s="80" t="s">
        <v>284</v>
      </c>
      <c r="D22" s="84">
        <f>SUM(E22,+L22)</f>
        <v>27377</v>
      </c>
      <c r="E22" s="84">
        <v>13688</v>
      </c>
      <c r="F22" s="84">
        <v>13688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13689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27377</v>
      </c>
      <c r="W22" s="84">
        <v>13688</v>
      </c>
      <c r="X22" s="84">
        <v>13688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13689</v>
      </c>
    </row>
    <row r="23" spans="1:30" s="8" customFormat="1" ht="12" customHeight="1">
      <c r="A23" s="80" t="s">
        <v>204</v>
      </c>
      <c r="B23" s="83" t="s">
        <v>287</v>
      </c>
      <c r="C23" s="80" t="s">
        <v>288</v>
      </c>
      <c r="D23" s="84">
        <f>SUM(E23,+L23)</f>
        <v>58605</v>
      </c>
      <c r="E23" s="84">
        <v>29302</v>
      </c>
      <c r="F23" s="84">
        <v>29302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29303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58605</v>
      </c>
      <c r="W23" s="84">
        <v>29302</v>
      </c>
      <c r="X23" s="84">
        <v>29302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29303</v>
      </c>
    </row>
    <row r="24" spans="1:30" s="8" customFormat="1" ht="12" customHeight="1">
      <c r="A24" s="80" t="s">
        <v>204</v>
      </c>
      <c r="B24" s="83" t="s">
        <v>291</v>
      </c>
      <c r="C24" s="80" t="s">
        <v>293</v>
      </c>
      <c r="D24" s="84">
        <f>SUM(E24,+L24)</f>
        <v>85778</v>
      </c>
      <c r="E24" s="84">
        <v>42889</v>
      </c>
      <c r="F24" s="84">
        <v>42889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42889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85778</v>
      </c>
      <c r="W24" s="84">
        <v>42889</v>
      </c>
      <c r="X24" s="84">
        <v>42889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42889</v>
      </c>
    </row>
    <row r="25" spans="1:30" s="8" customFormat="1" ht="12" customHeight="1">
      <c r="A25" s="80" t="s">
        <v>204</v>
      </c>
      <c r="B25" s="83" t="s">
        <v>298</v>
      </c>
      <c r="C25" s="80" t="s">
        <v>299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305</v>
      </c>
      <c r="C26" s="80" t="s">
        <v>306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307</v>
      </c>
      <c r="C27" s="80" t="s">
        <v>308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313</v>
      </c>
      <c r="C28" s="80" t="s">
        <v>314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317</v>
      </c>
      <c r="C29" s="80" t="s">
        <v>318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324</v>
      </c>
      <c r="C30" s="80" t="s">
        <v>325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328</v>
      </c>
      <c r="C31" s="80" t="s">
        <v>329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335</v>
      </c>
      <c r="C32" s="80" t="s">
        <v>334</v>
      </c>
      <c r="D32" s="84">
        <f>SUM(E32,+L32)</f>
        <v>90456</v>
      </c>
      <c r="E32" s="84">
        <v>40517</v>
      </c>
      <c r="F32" s="84">
        <v>40517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49939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90456</v>
      </c>
      <c r="W32" s="84">
        <v>40517</v>
      </c>
      <c r="X32" s="84">
        <v>40517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49939</v>
      </c>
    </row>
    <row r="33" spans="1:30" s="8" customFormat="1" ht="12" customHeight="1">
      <c r="A33" s="80" t="s">
        <v>204</v>
      </c>
      <c r="B33" s="83" t="s">
        <v>340</v>
      </c>
      <c r="C33" s="80" t="s">
        <v>339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346</v>
      </c>
      <c r="C34" s="80" t="s">
        <v>347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352</v>
      </c>
      <c r="C35" s="80" t="s">
        <v>351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242</v>
      </c>
      <c r="B36" s="83" t="s">
        <v>358</v>
      </c>
      <c r="C36" s="80" t="s">
        <v>359</v>
      </c>
      <c r="D36" s="84">
        <f>SUM(E36,+L36)</f>
        <v>184712</v>
      </c>
      <c r="E36" s="84">
        <v>184711</v>
      </c>
      <c r="F36" s="84">
        <v>90464</v>
      </c>
      <c r="G36" s="84">
        <v>0</v>
      </c>
      <c r="H36" s="84">
        <v>90400</v>
      </c>
      <c r="I36" s="84">
        <v>0</v>
      </c>
      <c r="J36" s="94">
        <v>0</v>
      </c>
      <c r="K36" s="84">
        <v>3847</v>
      </c>
      <c r="L36" s="84">
        <v>1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184712</v>
      </c>
      <c r="W36" s="84">
        <v>184711</v>
      </c>
      <c r="X36" s="84">
        <v>90464</v>
      </c>
      <c r="Y36" s="84">
        <v>0</v>
      </c>
      <c r="Z36" s="84">
        <v>90400</v>
      </c>
      <c r="AA36" s="84">
        <v>0</v>
      </c>
      <c r="AB36" s="94">
        <v>0</v>
      </c>
      <c r="AC36" s="84">
        <v>3847</v>
      </c>
      <c r="AD36" s="84">
        <v>1</v>
      </c>
    </row>
    <row r="37" spans="1:30" s="8" customFormat="1" ht="12" customHeight="1">
      <c r="A37" s="80" t="s">
        <v>204</v>
      </c>
      <c r="B37" s="83" t="s">
        <v>363</v>
      </c>
      <c r="C37" s="80" t="s">
        <v>364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369</v>
      </c>
      <c r="C38" s="80" t="s">
        <v>370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374</v>
      </c>
      <c r="C39" s="80" t="s">
        <v>376</v>
      </c>
      <c r="D39" s="84">
        <f>SUM(E39,+L39)</f>
        <v>18322</v>
      </c>
      <c r="E39" s="84">
        <v>9008</v>
      </c>
      <c r="F39" s="84">
        <v>9008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9314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18322</v>
      </c>
      <c r="W39" s="84">
        <v>9008</v>
      </c>
      <c r="X39" s="84">
        <v>9008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9314</v>
      </c>
    </row>
    <row r="40" spans="1:30" s="8" customFormat="1" ht="12" customHeight="1">
      <c r="A40" s="80" t="s">
        <v>204</v>
      </c>
      <c r="B40" s="83" t="s">
        <v>382</v>
      </c>
      <c r="C40" s="80" t="s">
        <v>383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387</v>
      </c>
      <c r="C41" s="80" t="s">
        <v>388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204</v>
      </c>
      <c r="B42" s="83" t="s">
        <v>392</v>
      </c>
      <c r="C42" s="80" t="s">
        <v>394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400</v>
      </c>
      <c r="C43" s="80" t="s">
        <v>401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407</v>
      </c>
      <c r="C44" s="80" t="s">
        <v>408</v>
      </c>
      <c r="D44" s="84">
        <f>SUM(E44,+L44)</f>
        <v>246684</v>
      </c>
      <c r="E44" s="84">
        <v>119564</v>
      </c>
      <c r="F44" s="84">
        <v>119564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127120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246684</v>
      </c>
      <c r="W44" s="84">
        <v>119564</v>
      </c>
      <c r="X44" s="84">
        <v>119564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127120</v>
      </c>
    </row>
    <row r="45" spans="1:30" s="8" customFormat="1" ht="12" customHeight="1">
      <c r="A45" s="80" t="s">
        <v>204</v>
      </c>
      <c r="B45" s="83" t="s">
        <v>413</v>
      </c>
      <c r="C45" s="80" t="s">
        <v>414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204</v>
      </c>
      <c r="B46" s="83" t="s">
        <v>419</v>
      </c>
      <c r="C46" s="80" t="s">
        <v>420</v>
      </c>
      <c r="D46" s="84">
        <f>SUM(E46,+L46)</f>
        <v>622423</v>
      </c>
      <c r="E46" s="84">
        <v>468549</v>
      </c>
      <c r="F46" s="84">
        <v>468444</v>
      </c>
      <c r="G46" s="84">
        <v>0</v>
      </c>
      <c r="H46" s="84">
        <v>0</v>
      </c>
      <c r="I46" s="84">
        <v>0</v>
      </c>
      <c r="J46" s="94">
        <v>0</v>
      </c>
      <c r="K46" s="84">
        <v>105</v>
      </c>
      <c r="L46" s="84">
        <v>153874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622423</v>
      </c>
      <c r="W46" s="84">
        <v>468549</v>
      </c>
      <c r="X46" s="84">
        <v>468444</v>
      </c>
      <c r="Y46" s="84">
        <v>0</v>
      </c>
      <c r="Z46" s="84">
        <v>0</v>
      </c>
      <c r="AA46" s="84">
        <v>0</v>
      </c>
      <c r="AB46" s="94">
        <v>0</v>
      </c>
      <c r="AC46" s="84">
        <v>105</v>
      </c>
      <c r="AD46" s="84">
        <v>153874</v>
      </c>
    </row>
    <row r="47" spans="1:30" s="8" customFormat="1" ht="12" customHeight="1">
      <c r="A47" s="80" t="s">
        <v>200</v>
      </c>
      <c r="B47" s="83" t="s">
        <v>427</v>
      </c>
      <c r="C47" s="80" t="s">
        <v>428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242</v>
      </c>
      <c r="B48" s="83" t="s">
        <v>432</v>
      </c>
      <c r="C48" s="80" t="s">
        <v>433</v>
      </c>
      <c r="D48" s="84">
        <f>SUM(E48,+L48)</f>
        <v>42520</v>
      </c>
      <c r="E48" s="84">
        <v>42520</v>
      </c>
      <c r="F48" s="84">
        <v>10374</v>
      </c>
      <c r="G48" s="84">
        <v>0</v>
      </c>
      <c r="H48" s="84">
        <v>0</v>
      </c>
      <c r="I48" s="84">
        <v>0</v>
      </c>
      <c r="J48" s="94">
        <f>市町村分担金内訳!D9</f>
        <v>14709</v>
      </c>
      <c r="K48" s="84">
        <v>32146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市町村分担金内訳!E9</f>
        <v>0</v>
      </c>
      <c r="T48" s="84">
        <v>0</v>
      </c>
      <c r="U48" s="84">
        <v>0</v>
      </c>
      <c r="V48" s="84">
        <v>42520</v>
      </c>
      <c r="W48" s="84">
        <v>42520</v>
      </c>
      <c r="X48" s="84">
        <v>10374</v>
      </c>
      <c r="Y48" s="84">
        <v>0</v>
      </c>
      <c r="Z48" s="84">
        <v>0</v>
      </c>
      <c r="AA48" s="84">
        <v>0</v>
      </c>
      <c r="AB48" s="94">
        <f>SUM(J48,S48)</f>
        <v>14709</v>
      </c>
      <c r="AC48" s="84">
        <v>32146</v>
      </c>
      <c r="AD48" s="84">
        <v>0</v>
      </c>
    </row>
    <row r="49" spans="1:30" s="8" customFormat="1" ht="12" customHeight="1">
      <c r="A49" s="80" t="s">
        <v>242</v>
      </c>
      <c r="B49" s="83" t="s">
        <v>438</v>
      </c>
      <c r="C49" s="80" t="s">
        <v>437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市町村分担金内訳!D10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442</v>
      </c>
      <c r="C50" s="80" t="s">
        <v>441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市町村分担金内訳!D11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445</v>
      </c>
      <c r="C51" s="80" t="s">
        <v>446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市町村分担金内訳!D12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242</v>
      </c>
      <c r="B52" s="83" t="s">
        <v>450</v>
      </c>
      <c r="C52" s="80" t="s">
        <v>452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市町村分担金内訳!D13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市町村分担金内訳!E13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460</v>
      </c>
      <c r="C53" s="80" t="s">
        <v>459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市町村分担金内訳!D14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市町村分担金内訳!E14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466</v>
      </c>
      <c r="C54" s="80" t="s">
        <v>465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市町村分担金内訳!D15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市町村分担金内訳!E15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204</v>
      </c>
      <c r="B55" s="83" t="s">
        <v>471</v>
      </c>
      <c r="C55" s="80" t="s">
        <v>472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市町村分担金内訳!D16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市町村分担金内訳!E16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6:AD995">
    <cfRule type="expression" dxfId="527" priority="52" stopIfTrue="1">
      <formula>$A56&lt;&gt;""</formula>
    </cfRule>
  </conditionalFormatting>
  <conditionalFormatting sqref="A55:AD55">
    <cfRule type="expression" dxfId="526" priority="2" stopIfTrue="1">
      <formula>$A55&lt;&gt;""</formula>
    </cfRule>
  </conditionalFormatting>
  <conditionalFormatting sqref="A8:AD8">
    <cfRule type="expression" dxfId="525" priority="50" stopIfTrue="1">
      <formula>$A8&lt;&gt;""</formula>
    </cfRule>
  </conditionalFormatting>
  <conditionalFormatting sqref="A9:AD9">
    <cfRule type="expression" dxfId="524" priority="49" stopIfTrue="1">
      <formula>$A9&lt;&gt;""</formula>
    </cfRule>
  </conditionalFormatting>
  <conditionalFormatting sqref="A10:AD10">
    <cfRule type="expression" dxfId="523" priority="48" stopIfTrue="1">
      <formula>$A10&lt;&gt;""</formula>
    </cfRule>
  </conditionalFormatting>
  <conditionalFormatting sqref="A11:AD11">
    <cfRule type="expression" dxfId="522" priority="47" stopIfTrue="1">
      <formula>$A11&lt;&gt;""</formula>
    </cfRule>
  </conditionalFormatting>
  <conditionalFormatting sqref="A12:AD12">
    <cfRule type="expression" dxfId="521" priority="46" stopIfTrue="1">
      <formula>$A12&lt;&gt;""</formula>
    </cfRule>
  </conditionalFormatting>
  <conditionalFormatting sqref="A13:AD13">
    <cfRule type="expression" dxfId="520" priority="45" stopIfTrue="1">
      <formula>$A13&lt;&gt;""</formula>
    </cfRule>
  </conditionalFormatting>
  <conditionalFormatting sqref="A14:AD14">
    <cfRule type="expression" dxfId="519" priority="44" stopIfTrue="1">
      <formula>$A14&lt;&gt;""</formula>
    </cfRule>
  </conditionalFormatting>
  <conditionalFormatting sqref="A15:AD15">
    <cfRule type="expression" dxfId="518" priority="43" stopIfTrue="1">
      <formula>$A15&lt;&gt;""</formula>
    </cfRule>
  </conditionalFormatting>
  <conditionalFormatting sqref="A16:AD16">
    <cfRule type="expression" dxfId="517" priority="42" stopIfTrue="1">
      <formula>$A16&lt;&gt;""</formula>
    </cfRule>
  </conditionalFormatting>
  <conditionalFormatting sqref="A17:AD17">
    <cfRule type="expression" dxfId="516" priority="41" stopIfTrue="1">
      <formula>$A17&lt;&gt;""</formula>
    </cfRule>
  </conditionalFormatting>
  <conditionalFormatting sqref="A18:AD18">
    <cfRule type="expression" dxfId="515" priority="40" stopIfTrue="1">
      <formula>$A18&lt;&gt;""</formula>
    </cfRule>
  </conditionalFormatting>
  <conditionalFormatting sqref="A19:AD19">
    <cfRule type="expression" dxfId="514" priority="39" stopIfTrue="1">
      <formula>$A19&lt;&gt;""</formula>
    </cfRule>
  </conditionalFormatting>
  <conditionalFormatting sqref="A20:AD20">
    <cfRule type="expression" dxfId="513" priority="38" stopIfTrue="1">
      <formula>$A20&lt;&gt;""</formula>
    </cfRule>
  </conditionalFormatting>
  <conditionalFormatting sqref="A21:AD21">
    <cfRule type="expression" dxfId="512" priority="37" stopIfTrue="1">
      <formula>$A21&lt;&gt;""</formula>
    </cfRule>
  </conditionalFormatting>
  <conditionalFormatting sqref="A22:AD22">
    <cfRule type="expression" dxfId="511" priority="36" stopIfTrue="1">
      <formula>$A22&lt;&gt;""</formula>
    </cfRule>
  </conditionalFormatting>
  <conditionalFormatting sqref="A23:AD23">
    <cfRule type="expression" dxfId="510" priority="35" stopIfTrue="1">
      <formula>$A23&lt;&gt;""</formula>
    </cfRule>
  </conditionalFormatting>
  <conditionalFormatting sqref="A24:AD24">
    <cfRule type="expression" dxfId="509" priority="34" stopIfTrue="1">
      <formula>$A24&lt;&gt;""</formula>
    </cfRule>
  </conditionalFormatting>
  <conditionalFormatting sqref="A25:AD25">
    <cfRule type="expression" dxfId="508" priority="33" stopIfTrue="1">
      <formula>$A25&lt;&gt;""</formula>
    </cfRule>
  </conditionalFormatting>
  <conditionalFormatting sqref="A26:AD26">
    <cfRule type="expression" dxfId="507" priority="32" stopIfTrue="1">
      <formula>$A26&lt;&gt;""</formula>
    </cfRule>
  </conditionalFormatting>
  <conditionalFormatting sqref="A27:AD27">
    <cfRule type="expression" dxfId="506" priority="31" stopIfTrue="1">
      <formula>$A27&lt;&gt;""</formula>
    </cfRule>
  </conditionalFormatting>
  <conditionalFormatting sqref="A28:AD28">
    <cfRule type="expression" dxfId="505" priority="30" stopIfTrue="1">
      <formula>$A28&lt;&gt;""</formula>
    </cfRule>
  </conditionalFormatting>
  <conditionalFormatting sqref="A29:AD29">
    <cfRule type="expression" dxfId="504" priority="29" stopIfTrue="1">
      <formula>$A29&lt;&gt;""</formula>
    </cfRule>
  </conditionalFormatting>
  <conditionalFormatting sqref="A30:AD30">
    <cfRule type="expression" dxfId="503" priority="28" stopIfTrue="1">
      <formula>$A30&lt;&gt;""</formula>
    </cfRule>
  </conditionalFormatting>
  <conditionalFormatting sqref="A31:AD31">
    <cfRule type="expression" dxfId="502" priority="27" stopIfTrue="1">
      <formula>$A31&lt;&gt;""</formula>
    </cfRule>
  </conditionalFormatting>
  <conditionalFormatting sqref="A32:AD32">
    <cfRule type="expression" dxfId="501" priority="26" stopIfTrue="1">
      <formula>$A32&lt;&gt;""</formula>
    </cfRule>
  </conditionalFormatting>
  <conditionalFormatting sqref="A33:AD33">
    <cfRule type="expression" dxfId="500" priority="25" stopIfTrue="1">
      <formula>$A33&lt;&gt;""</formula>
    </cfRule>
  </conditionalFormatting>
  <conditionalFormatting sqref="A34:AD34">
    <cfRule type="expression" dxfId="499" priority="24" stopIfTrue="1">
      <formula>$A34&lt;&gt;""</formula>
    </cfRule>
  </conditionalFormatting>
  <conditionalFormatting sqref="A35:AD35">
    <cfRule type="expression" dxfId="498" priority="23" stopIfTrue="1">
      <formula>$A35&lt;&gt;""</formula>
    </cfRule>
  </conditionalFormatting>
  <conditionalFormatting sqref="A36:AD36">
    <cfRule type="expression" dxfId="497" priority="22" stopIfTrue="1">
      <formula>$A36&lt;&gt;""</formula>
    </cfRule>
  </conditionalFormatting>
  <conditionalFormatting sqref="A37:AD37">
    <cfRule type="expression" dxfId="496" priority="21" stopIfTrue="1">
      <formula>$A37&lt;&gt;""</formula>
    </cfRule>
  </conditionalFormatting>
  <conditionalFormatting sqref="A38:AD38">
    <cfRule type="expression" dxfId="495" priority="20" stopIfTrue="1">
      <formula>$A38&lt;&gt;""</formula>
    </cfRule>
  </conditionalFormatting>
  <conditionalFormatting sqref="A39:AD39">
    <cfRule type="expression" dxfId="494" priority="19" stopIfTrue="1">
      <formula>$A39&lt;&gt;""</formula>
    </cfRule>
  </conditionalFormatting>
  <conditionalFormatting sqref="A40:AD40">
    <cfRule type="expression" dxfId="493" priority="18" stopIfTrue="1">
      <formula>$A40&lt;&gt;""</formula>
    </cfRule>
  </conditionalFormatting>
  <conditionalFormatting sqref="A41:AD41">
    <cfRule type="expression" dxfId="492" priority="17" stopIfTrue="1">
      <formula>$A41&lt;&gt;""</formula>
    </cfRule>
  </conditionalFormatting>
  <conditionalFormatting sqref="A42:AD42">
    <cfRule type="expression" dxfId="491" priority="16" stopIfTrue="1">
      <formula>$A42&lt;&gt;""</formula>
    </cfRule>
  </conditionalFormatting>
  <conditionalFormatting sqref="A43:AD43">
    <cfRule type="expression" dxfId="490" priority="15" stopIfTrue="1">
      <formula>$A43&lt;&gt;""</formula>
    </cfRule>
  </conditionalFormatting>
  <conditionalFormatting sqref="A44:AD44">
    <cfRule type="expression" dxfId="489" priority="14" stopIfTrue="1">
      <formula>$A44&lt;&gt;""</formula>
    </cfRule>
  </conditionalFormatting>
  <conditionalFormatting sqref="A45:AD45">
    <cfRule type="expression" dxfId="488" priority="13" stopIfTrue="1">
      <formula>$A45&lt;&gt;""</formula>
    </cfRule>
  </conditionalFormatting>
  <conditionalFormatting sqref="A46:AD46">
    <cfRule type="expression" dxfId="487" priority="12" stopIfTrue="1">
      <formula>$A46&lt;&gt;""</formula>
    </cfRule>
  </conditionalFormatting>
  <conditionalFormatting sqref="A7:AD7">
    <cfRule type="expression" dxfId="486" priority="1" stopIfTrue="1">
      <formula>$A7&lt;&gt;""</formula>
    </cfRule>
  </conditionalFormatting>
  <conditionalFormatting sqref="A47:AD47">
    <cfRule type="expression" dxfId="485" priority="10" stopIfTrue="1">
      <formula>$A47&lt;&gt;""</formula>
    </cfRule>
  </conditionalFormatting>
  <conditionalFormatting sqref="A48:AD48">
    <cfRule type="expression" dxfId="484" priority="9" stopIfTrue="1">
      <formula>$A48&lt;&gt;""</formula>
    </cfRule>
  </conditionalFormatting>
  <conditionalFormatting sqref="A49:AD49">
    <cfRule type="expression" dxfId="483" priority="8" stopIfTrue="1">
      <formula>$A49&lt;&gt;""</formula>
    </cfRule>
  </conditionalFormatting>
  <conditionalFormatting sqref="A50:AD50">
    <cfRule type="expression" dxfId="482" priority="7" stopIfTrue="1">
      <formula>$A50&lt;&gt;""</formula>
    </cfRule>
  </conditionalFormatting>
  <conditionalFormatting sqref="A51:AD51">
    <cfRule type="expression" dxfId="481" priority="6" stopIfTrue="1">
      <formula>$A51&lt;&gt;""</formula>
    </cfRule>
  </conditionalFormatting>
  <conditionalFormatting sqref="A52:AD52">
    <cfRule type="expression" dxfId="480" priority="5" stopIfTrue="1">
      <formula>$A52&lt;&gt;""</formula>
    </cfRule>
  </conditionalFormatting>
  <conditionalFormatting sqref="A53:AD53">
    <cfRule type="expression" dxfId="479" priority="4" stopIfTrue="1">
      <formula>$A53&lt;&gt;""</formula>
    </cfRule>
  </conditionalFormatting>
  <conditionalFormatting sqref="A54:AD54">
    <cfRule type="expression" dxfId="478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54" man="1"/>
    <brk id="21" min="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475</v>
      </c>
      <c r="C7" s="78" t="s">
        <v>476</v>
      </c>
      <c r="D7" s="79">
        <f>SUM($D$8:$D$55)</f>
        <v>69365</v>
      </c>
      <c r="E7" s="79">
        <f>SUM($E$8:$E$55)</f>
        <v>69365</v>
      </c>
      <c r="F7" s="79">
        <f>SUM($F$8:$F$55)</f>
        <v>0</v>
      </c>
      <c r="G7" s="79">
        <f>SUM($G$8:$G$55)</f>
        <v>0</v>
      </c>
      <c r="H7" s="79">
        <f>SUM($H$8:$H$55)</f>
        <v>5661</v>
      </c>
      <c r="I7" s="79">
        <f>SUM($I$8:$I$55)</f>
        <v>63704</v>
      </c>
      <c r="J7" s="79">
        <f>SUM($J$8:$J$55)</f>
        <v>0</v>
      </c>
      <c r="K7" s="79">
        <f>SUM($K$8:$K$55)</f>
        <v>0</v>
      </c>
      <c r="L7" s="79">
        <f>SUM($L$8:$L$55)</f>
        <v>5489554</v>
      </c>
      <c r="M7" s="79">
        <f>SUM($M$8:$M$55)</f>
        <v>0</v>
      </c>
      <c r="N7" s="79">
        <f>SUM($N$8:$N$55)</f>
        <v>0</v>
      </c>
      <c r="O7" s="79">
        <f>SUM($O$8:$O$55)</f>
        <v>0</v>
      </c>
      <c r="P7" s="79">
        <f>SUM($P$8:$P$55)</f>
        <v>0</v>
      </c>
      <c r="Q7" s="79">
        <f>SUM($Q$8:$Q$55)</f>
        <v>0</v>
      </c>
      <c r="R7" s="79">
        <f>SUM($R$8:$R$55)</f>
        <v>69948</v>
      </c>
      <c r="S7" s="79">
        <f>SUM($S$8:$S$55)</f>
        <v>7427</v>
      </c>
      <c r="T7" s="79">
        <f>SUM($T$8:$T$55)</f>
        <v>8540</v>
      </c>
      <c r="U7" s="79">
        <f>SUM($U$8:$U$55)</f>
        <v>53981</v>
      </c>
      <c r="V7" s="79">
        <f>SUM($V$8:$V$55)</f>
        <v>119</v>
      </c>
      <c r="W7" s="79">
        <f>SUM($W$8:$W$55)</f>
        <v>5419487</v>
      </c>
      <c r="X7" s="79">
        <f>SUM($X$8:$X$55)</f>
        <v>1186268</v>
      </c>
      <c r="Y7" s="79">
        <f>SUM($Y$8:$Y$55)</f>
        <v>654053</v>
      </c>
      <c r="Z7" s="79">
        <f>SUM($Z$8:$Z$55)</f>
        <v>713910</v>
      </c>
      <c r="AA7" s="79">
        <f>SUM($AA$8:$AA$55)</f>
        <v>2865256</v>
      </c>
      <c r="AB7" s="79">
        <f>SUM($AB$8:$AB$55)</f>
        <v>14709</v>
      </c>
      <c r="AC7" s="79">
        <f>SUM($AC$8:$AC$55)</f>
        <v>0</v>
      </c>
      <c r="AD7" s="79">
        <f>SUM($AD$8:$AD$55)</f>
        <v>1427885</v>
      </c>
      <c r="AE7" s="79">
        <f>SUM($AE$8:$AE$55)</f>
        <v>6986804</v>
      </c>
      <c r="AF7" s="79">
        <f>SUM($AF$8:$AF$55)</f>
        <v>0</v>
      </c>
      <c r="AG7" s="79">
        <f>SUM($AG$8:$AG$55)</f>
        <v>0</v>
      </c>
      <c r="AH7" s="79">
        <f>SUM($AH$8:$AH$55)</f>
        <v>0</v>
      </c>
      <c r="AI7" s="79">
        <f>SUM($AI$8:$AI$55)</f>
        <v>0</v>
      </c>
      <c r="AJ7" s="79">
        <f>SUM($AJ$8:$AJ$55)</f>
        <v>0</v>
      </c>
      <c r="AK7" s="79">
        <f>SUM($AK$8:$AK$55)</f>
        <v>0</v>
      </c>
      <c r="AL7" s="79">
        <f>SUM($AL$8:$AL$55)</f>
        <v>0</v>
      </c>
      <c r="AM7" s="79">
        <f>SUM($AM$8:$AM$55)</f>
        <v>0</v>
      </c>
      <c r="AN7" s="79">
        <f>SUM($AN$8:$AN$55)</f>
        <v>0</v>
      </c>
      <c r="AO7" s="79">
        <f>SUM($AO$8:$AO$55)</f>
        <v>0</v>
      </c>
      <c r="AP7" s="79">
        <f>SUM($AP$8:$AP$55)</f>
        <v>0</v>
      </c>
      <c r="AQ7" s="79">
        <f>SUM($AQ$8:$AQ$55)</f>
        <v>0</v>
      </c>
      <c r="AR7" s="79">
        <f>SUM($AR$8:$AR$55)</f>
        <v>0</v>
      </c>
      <c r="AS7" s="79">
        <f>SUM($AS$8:$AS$55)</f>
        <v>0</v>
      </c>
      <c r="AT7" s="79">
        <f>SUM($AT$8:$AT$55)</f>
        <v>0</v>
      </c>
      <c r="AU7" s="79">
        <f>SUM($AU$8:$AU$55)</f>
        <v>0</v>
      </c>
      <c r="AV7" s="79">
        <f>SUM($AV$8:$AV$55)</f>
        <v>0</v>
      </c>
      <c r="AW7" s="79">
        <f>SUM($AW$8:$AW$55)</f>
        <v>0</v>
      </c>
      <c r="AX7" s="79">
        <f>SUM($AX$8:$AX$55)</f>
        <v>0</v>
      </c>
      <c r="AY7" s="79">
        <f>SUM($AY$8:$AY$55)</f>
        <v>0</v>
      </c>
      <c r="AZ7" s="79">
        <f>SUM($AZ$8:$AZ$55)</f>
        <v>0</v>
      </c>
      <c r="BA7" s="79">
        <f>SUM($BA$8:$BA$55)</f>
        <v>0</v>
      </c>
      <c r="BB7" s="79">
        <f>SUM($BB$8:$BB$55)</f>
        <v>0</v>
      </c>
      <c r="BC7" s="79">
        <f>SUM($BC$8:$BC$55)</f>
        <v>0</v>
      </c>
      <c r="BD7" s="79">
        <f>SUM($BD$8:$BD$55)</f>
        <v>0</v>
      </c>
      <c r="BE7" s="79">
        <f>SUM($BE$8:$BE$55)</f>
        <v>0</v>
      </c>
      <c r="BF7" s="79">
        <f>SUM($BF$8:$BF$55)</f>
        <v>0</v>
      </c>
      <c r="BG7" s="79">
        <f>SUM($BG$8:$BG$55)</f>
        <v>0</v>
      </c>
      <c r="BH7" s="79">
        <f>SUM($BH$8:$BH$55)</f>
        <v>69365</v>
      </c>
      <c r="BI7" s="79">
        <f>SUM($BI$8:$BI$55)</f>
        <v>69365</v>
      </c>
      <c r="BJ7" s="79">
        <f>SUM($BJ$8:$BJ$55)</f>
        <v>0</v>
      </c>
      <c r="BK7" s="79">
        <f>SUM($BK$8:$BK$55)</f>
        <v>0</v>
      </c>
      <c r="BL7" s="79">
        <f>SUM($BL$8:$BL$55)</f>
        <v>5661</v>
      </c>
      <c r="BM7" s="79">
        <f>SUM($BM$8:$BM$55)</f>
        <v>63704</v>
      </c>
      <c r="BN7" s="79">
        <f>SUM($BN$8:$BN$55)</f>
        <v>0</v>
      </c>
      <c r="BO7" s="79">
        <f>SUM($BO$8:$BO$55)</f>
        <v>0</v>
      </c>
      <c r="BP7" s="79">
        <f>SUM($BP$8:$BP$55)</f>
        <v>5489554</v>
      </c>
      <c r="BQ7" s="79">
        <f>SUM($BQ$8:$BQ$55)</f>
        <v>0</v>
      </c>
      <c r="BR7" s="79">
        <f>SUM($BR$8:$BR$55)</f>
        <v>0</v>
      </c>
      <c r="BS7" s="79">
        <f>SUM($BS$8:$BS$55)</f>
        <v>0</v>
      </c>
      <c r="BT7" s="79">
        <f>SUM($BT$8:$BT$55)</f>
        <v>0</v>
      </c>
      <c r="BU7" s="79">
        <f>SUM($BU$8:$BU$55)</f>
        <v>0</v>
      </c>
      <c r="BV7" s="79">
        <f>SUM($BV$8:$BV$55)</f>
        <v>69948</v>
      </c>
      <c r="BW7" s="79">
        <f>SUM($BW$8:$BW$55)</f>
        <v>7427</v>
      </c>
      <c r="BX7" s="79">
        <f>SUM($BX$8:$BX$55)</f>
        <v>8540</v>
      </c>
      <c r="BY7" s="79">
        <f>SUM($BY$8:$BY$55)</f>
        <v>53981</v>
      </c>
      <c r="BZ7" s="79">
        <f>SUM($BZ$8:$BZ$55)</f>
        <v>119</v>
      </c>
      <c r="CA7" s="79">
        <f>SUM($CA$8:$CA$55)</f>
        <v>5419487</v>
      </c>
      <c r="CB7" s="79">
        <f>SUM($CB$8:$CB$55)</f>
        <v>1186268</v>
      </c>
      <c r="CC7" s="79">
        <f>SUM($CC$8:$CC$55)</f>
        <v>654053</v>
      </c>
      <c r="CD7" s="79">
        <f>SUM($CD$8:$CD$55)</f>
        <v>713910</v>
      </c>
      <c r="CE7" s="79">
        <f>SUM($CE$8:$CE$55)</f>
        <v>2865256</v>
      </c>
      <c r="CF7" s="79">
        <f>SUM($CF$8:$CF$55)</f>
        <v>14709</v>
      </c>
      <c r="CG7" s="79">
        <f>SUM($CG$8:$CG$55)</f>
        <v>0</v>
      </c>
      <c r="CH7" s="79">
        <f>SUM($CH$8:$CH$55)</f>
        <v>1427885</v>
      </c>
      <c r="CI7" s="79">
        <f>SUM($CI$8:$CI$55)</f>
        <v>6986804</v>
      </c>
    </row>
    <row r="8" spans="1:87" s="8" customFormat="1" ht="12" customHeight="1">
      <c r="A8" s="80" t="s">
        <v>204</v>
      </c>
      <c r="B8" s="83" t="s">
        <v>201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432157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432157</v>
      </c>
      <c r="X8" s="84">
        <v>240287</v>
      </c>
      <c r="Y8" s="84">
        <v>0</v>
      </c>
      <c r="Z8" s="84">
        <v>0</v>
      </c>
      <c r="AA8" s="84">
        <v>191870</v>
      </c>
      <c r="AB8" s="94">
        <f>組合分担金内訳!E8</f>
        <v>0</v>
      </c>
      <c r="AC8" s="84">
        <v>0</v>
      </c>
      <c r="AD8" s="84">
        <v>1107856</v>
      </c>
      <c r="AE8" s="84">
        <v>1540013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5" si="0">SUM(D8,AF8)</f>
        <v>0</v>
      </c>
      <c r="BI8" s="84">
        <f t="shared" ref="BI8:BI55" si="1">SUM(E8,AG8)</f>
        <v>0</v>
      </c>
      <c r="BJ8" s="84">
        <f t="shared" ref="BJ8:BJ55" si="2">SUM(F8,AH8)</f>
        <v>0</v>
      </c>
      <c r="BK8" s="84">
        <f t="shared" ref="BK8:BK55" si="3">SUM(G8,AI8)</f>
        <v>0</v>
      </c>
      <c r="BL8" s="84">
        <f t="shared" ref="BL8:BL55" si="4">SUM(H8,AJ8)</f>
        <v>0</v>
      </c>
      <c r="BM8" s="84">
        <f t="shared" ref="BM8:BM55" si="5">SUM(I8,AK8)</f>
        <v>0</v>
      </c>
      <c r="BN8" s="84">
        <f t="shared" ref="BN8:BN55" si="6">SUM(J8,AL8)</f>
        <v>0</v>
      </c>
      <c r="BO8" s="94">
        <f t="shared" ref="BO8:BO46" si="7">SUM(K8,AM8)</f>
        <v>0</v>
      </c>
      <c r="BP8" s="84">
        <f t="shared" ref="BP8:BP55" si="8">SUM(L8,AN8)</f>
        <v>432157</v>
      </c>
      <c r="BQ8" s="84">
        <f t="shared" ref="BQ8:BQ55" si="9">SUM(M8,AO8)</f>
        <v>0</v>
      </c>
      <c r="BR8" s="84">
        <f t="shared" ref="BR8:BR55" si="10">SUM(N8,AP8)</f>
        <v>0</v>
      </c>
      <c r="BS8" s="84">
        <f t="shared" ref="BS8:BS55" si="11">SUM(O8,AQ8)</f>
        <v>0</v>
      </c>
      <c r="BT8" s="84">
        <f t="shared" ref="BT8:BT55" si="12">SUM(P8,AR8)</f>
        <v>0</v>
      </c>
      <c r="BU8" s="84">
        <f t="shared" ref="BU8:BU55" si="13">SUM(Q8,AS8)</f>
        <v>0</v>
      </c>
      <c r="BV8" s="84">
        <f t="shared" ref="BV8:BV55" si="14">SUM(R8,AT8)</f>
        <v>0</v>
      </c>
      <c r="BW8" s="84">
        <f t="shared" ref="BW8:BW55" si="15">SUM(S8,AU8)</f>
        <v>0</v>
      </c>
      <c r="BX8" s="84">
        <f t="shared" ref="BX8:BX55" si="16">SUM(T8,AV8)</f>
        <v>0</v>
      </c>
      <c r="BY8" s="84">
        <f t="shared" ref="BY8:BY55" si="17">SUM(U8,AW8)</f>
        <v>0</v>
      </c>
      <c r="BZ8" s="84">
        <f t="shared" ref="BZ8:BZ55" si="18">SUM(V8,AX8)</f>
        <v>0</v>
      </c>
      <c r="CA8" s="84">
        <f t="shared" ref="CA8:CA55" si="19">SUM(W8,AY8)</f>
        <v>432157</v>
      </c>
      <c r="CB8" s="84">
        <f t="shared" ref="CB8:CB55" si="20">SUM(X8,AZ8)</f>
        <v>240287</v>
      </c>
      <c r="CC8" s="84">
        <f t="shared" ref="CC8:CC55" si="21">SUM(Y8,BA8)</f>
        <v>0</v>
      </c>
      <c r="CD8" s="84">
        <f t="shared" ref="CD8:CD55" si="22">SUM(Z8,BB8)</f>
        <v>0</v>
      </c>
      <c r="CE8" s="84">
        <f t="shared" ref="CE8:CE55" si="23">SUM(AA8,BC8)</f>
        <v>191870</v>
      </c>
      <c r="CF8" s="94">
        <f t="shared" ref="CF8:CF46" si="24">SUM(AB8,BD8)</f>
        <v>0</v>
      </c>
      <c r="CG8" s="84">
        <f t="shared" ref="CG8:CG55" si="25">SUM(AC8,BE8)</f>
        <v>0</v>
      </c>
      <c r="CH8" s="84">
        <f t="shared" ref="CH8:CH55" si="26">SUM(AD8,BF8)</f>
        <v>1107856</v>
      </c>
      <c r="CI8" s="84">
        <f t="shared" ref="CI8:CI55" si="27">SUM(AE8,BG8)</f>
        <v>1540013</v>
      </c>
    </row>
    <row r="9" spans="1:87" s="8" customFormat="1" ht="12" customHeight="1">
      <c r="A9" s="80" t="s">
        <v>204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1567769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6701</v>
      </c>
      <c r="S9" s="84">
        <v>6701</v>
      </c>
      <c r="T9" s="84">
        <v>0</v>
      </c>
      <c r="U9" s="84">
        <v>0</v>
      </c>
      <c r="V9" s="84">
        <v>0</v>
      </c>
      <c r="W9" s="84">
        <v>1561068</v>
      </c>
      <c r="X9" s="84">
        <v>12747</v>
      </c>
      <c r="Y9" s="84">
        <v>443768</v>
      </c>
      <c r="Z9" s="84">
        <v>0</v>
      </c>
      <c r="AA9" s="84">
        <v>1104553</v>
      </c>
      <c r="AB9" s="94">
        <f>組合分担金内訳!E9</f>
        <v>0</v>
      </c>
      <c r="AC9" s="84">
        <v>0</v>
      </c>
      <c r="AD9" s="84">
        <v>236928</v>
      </c>
      <c r="AE9" s="84">
        <v>1804697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1567769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6701</v>
      </c>
      <c r="BW9" s="84">
        <f t="shared" si="15"/>
        <v>6701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1561068</v>
      </c>
      <c r="CB9" s="84">
        <f t="shared" si="20"/>
        <v>12747</v>
      </c>
      <c r="CC9" s="84">
        <f t="shared" si="21"/>
        <v>443768</v>
      </c>
      <c r="CD9" s="84">
        <f t="shared" si="22"/>
        <v>0</v>
      </c>
      <c r="CE9" s="84">
        <f t="shared" si="23"/>
        <v>1104553</v>
      </c>
      <c r="CF9" s="94">
        <f t="shared" si="24"/>
        <v>0</v>
      </c>
      <c r="CG9" s="84">
        <f t="shared" si="25"/>
        <v>0</v>
      </c>
      <c r="CH9" s="84">
        <f t="shared" si="26"/>
        <v>236928</v>
      </c>
      <c r="CI9" s="84">
        <f t="shared" si="27"/>
        <v>1804697</v>
      </c>
    </row>
    <row r="10" spans="1:87" s="8" customFormat="1" ht="12" customHeight="1">
      <c r="A10" s="80" t="s">
        <v>200</v>
      </c>
      <c r="B10" s="83" t="s">
        <v>214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423781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423781</v>
      </c>
      <c r="X12" s="84">
        <v>8797</v>
      </c>
      <c r="Y12" s="84">
        <v>0</v>
      </c>
      <c r="Z12" s="84">
        <v>125111</v>
      </c>
      <c r="AA12" s="84">
        <v>289873</v>
      </c>
      <c r="AB12" s="94">
        <f>組合分担金内訳!E12</f>
        <v>0</v>
      </c>
      <c r="AC12" s="84">
        <v>0</v>
      </c>
      <c r="AD12" s="84">
        <v>31019</v>
      </c>
      <c r="AE12" s="84">
        <v>454800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423781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423781</v>
      </c>
      <c r="CB12" s="84">
        <f t="shared" si="20"/>
        <v>8797</v>
      </c>
      <c r="CC12" s="84">
        <f t="shared" si="21"/>
        <v>0</v>
      </c>
      <c r="CD12" s="84">
        <f t="shared" si="22"/>
        <v>125111</v>
      </c>
      <c r="CE12" s="84">
        <f t="shared" si="23"/>
        <v>289873</v>
      </c>
      <c r="CF12" s="94">
        <f t="shared" si="24"/>
        <v>0</v>
      </c>
      <c r="CG12" s="84">
        <f t="shared" si="25"/>
        <v>0</v>
      </c>
      <c r="CH12" s="84">
        <f t="shared" si="26"/>
        <v>31019</v>
      </c>
      <c r="CI12" s="84">
        <f t="shared" si="27"/>
        <v>454800</v>
      </c>
    </row>
    <row r="13" spans="1:87" s="8" customFormat="1" ht="12" customHeight="1">
      <c r="A13" s="80" t="s">
        <v>204</v>
      </c>
      <c r="B13" s="83" t="s">
        <v>224</v>
      </c>
      <c r="C13" s="80" t="s">
        <v>226</v>
      </c>
      <c r="D13" s="84">
        <v>5661</v>
      </c>
      <c r="E13" s="84">
        <v>5661</v>
      </c>
      <c r="F13" s="84">
        <v>0</v>
      </c>
      <c r="G13" s="84">
        <v>0</v>
      </c>
      <c r="H13" s="84">
        <v>5661</v>
      </c>
      <c r="I13" s="84">
        <v>0</v>
      </c>
      <c r="J13" s="84">
        <v>0</v>
      </c>
      <c r="K13" s="94">
        <f>組合分担金内訳!D13</f>
        <v>0</v>
      </c>
      <c r="L13" s="84">
        <v>379007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726</v>
      </c>
      <c r="S13" s="84">
        <v>726</v>
      </c>
      <c r="T13" s="84">
        <v>0</v>
      </c>
      <c r="U13" s="84">
        <v>0</v>
      </c>
      <c r="V13" s="84">
        <v>0</v>
      </c>
      <c r="W13" s="84">
        <v>378281</v>
      </c>
      <c r="X13" s="84">
        <v>365430</v>
      </c>
      <c r="Y13" s="84">
        <v>0</v>
      </c>
      <c r="Z13" s="84">
        <v>6705</v>
      </c>
      <c r="AA13" s="84">
        <v>6146</v>
      </c>
      <c r="AB13" s="94">
        <f>組合分担金内訳!E13</f>
        <v>0</v>
      </c>
      <c r="AC13" s="84">
        <v>0</v>
      </c>
      <c r="AD13" s="84">
        <v>0</v>
      </c>
      <c r="AE13" s="84">
        <v>384668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5661</v>
      </c>
      <c r="BI13" s="84">
        <f t="shared" si="1"/>
        <v>5661</v>
      </c>
      <c r="BJ13" s="84">
        <f t="shared" si="2"/>
        <v>0</v>
      </c>
      <c r="BK13" s="84">
        <f t="shared" si="3"/>
        <v>0</v>
      </c>
      <c r="BL13" s="84">
        <f t="shared" si="4"/>
        <v>5661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379007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726</v>
      </c>
      <c r="BW13" s="84">
        <f t="shared" si="15"/>
        <v>726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378281</v>
      </c>
      <c r="CB13" s="84">
        <f t="shared" si="20"/>
        <v>365430</v>
      </c>
      <c r="CC13" s="84">
        <f t="shared" si="21"/>
        <v>0</v>
      </c>
      <c r="CD13" s="84">
        <f t="shared" si="22"/>
        <v>6705</v>
      </c>
      <c r="CE13" s="84">
        <f t="shared" si="23"/>
        <v>6146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384668</v>
      </c>
    </row>
    <row r="14" spans="1:87" s="8" customFormat="1" ht="12" customHeight="1">
      <c r="A14" s="80" t="s">
        <v>204</v>
      </c>
      <c r="B14" s="83" t="s">
        <v>231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114036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114036</v>
      </c>
      <c r="X14" s="84">
        <v>352</v>
      </c>
      <c r="Y14" s="84">
        <v>0</v>
      </c>
      <c r="Z14" s="84">
        <v>55511</v>
      </c>
      <c r="AA14" s="84">
        <v>58173</v>
      </c>
      <c r="AB14" s="94">
        <f>組合分担金内訳!E14</f>
        <v>0</v>
      </c>
      <c r="AC14" s="84">
        <v>0</v>
      </c>
      <c r="AD14" s="84">
        <v>18336</v>
      </c>
      <c r="AE14" s="84">
        <v>132372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114036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114036</v>
      </c>
      <c r="CB14" s="84">
        <f t="shared" si="20"/>
        <v>352</v>
      </c>
      <c r="CC14" s="84">
        <f t="shared" si="21"/>
        <v>0</v>
      </c>
      <c r="CD14" s="84">
        <f t="shared" si="22"/>
        <v>55511</v>
      </c>
      <c r="CE14" s="84">
        <f t="shared" si="23"/>
        <v>58173</v>
      </c>
      <c r="CF14" s="94">
        <f t="shared" si="24"/>
        <v>0</v>
      </c>
      <c r="CG14" s="84">
        <f t="shared" si="25"/>
        <v>0</v>
      </c>
      <c r="CH14" s="84">
        <f t="shared" si="26"/>
        <v>18336</v>
      </c>
      <c r="CI14" s="84">
        <f t="shared" si="27"/>
        <v>132372</v>
      </c>
    </row>
    <row r="15" spans="1:87" s="8" customFormat="1" ht="12" customHeight="1">
      <c r="A15" s="80" t="s">
        <v>235</v>
      </c>
      <c r="B15" s="83" t="s">
        <v>232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1294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1294</v>
      </c>
      <c r="X15" s="84">
        <v>231</v>
      </c>
      <c r="Y15" s="84">
        <v>931</v>
      </c>
      <c r="Z15" s="84">
        <v>0</v>
      </c>
      <c r="AA15" s="84">
        <v>132</v>
      </c>
      <c r="AB15" s="94">
        <f>組合分担金内訳!E15</f>
        <v>0</v>
      </c>
      <c r="AC15" s="84">
        <v>0</v>
      </c>
      <c r="AD15" s="84">
        <v>0</v>
      </c>
      <c r="AE15" s="84">
        <v>1294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1294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1294</v>
      </c>
      <c r="CB15" s="84">
        <f t="shared" si="20"/>
        <v>231</v>
      </c>
      <c r="CC15" s="84">
        <f t="shared" si="21"/>
        <v>931</v>
      </c>
      <c r="CD15" s="84">
        <f t="shared" si="22"/>
        <v>0</v>
      </c>
      <c r="CE15" s="84">
        <f t="shared" si="23"/>
        <v>132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1294</v>
      </c>
    </row>
    <row r="16" spans="1:87" s="8" customFormat="1" ht="12" customHeight="1">
      <c r="A16" s="80" t="s">
        <v>204</v>
      </c>
      <c r="B16" s="83" t="s">
        <v>240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161142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8540</v>
      </c>
      <c r="S16" s="84">
        <v>0</v>
      </c>
      <c r="T16" s="84">
        <v>8540</v>
      </c>
      <c r="U16" s="84">
        <v>0</v>
      </c>
      <c r="V16" s="84">
        <v>119</v>
      </c>
      <c r="W16" s="84">
        <v>152483</v>
      </c>
      <c r="X16" s="84">
        <v>72452</v>
      </c>
      <c r="Y16" s="84">
        <v>79409</v>
      </c>
      <c r="Z16" s="84">
        <v>0</v>
      </c>
      <c r="AA16" s="84">
        <v>622</v>
      </c>
      <c r="AB16" s="94">
        <f>組合分担金内訳!E16</f>
        <v>0</v>
      </c>
      <c r="AC16" s="84">
        <v>0</v>
      </c>
      <c r="AD16" s="84">
        <v>0</v>
      </c>
      <c r="AE16" s="84">
        <v>161142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161142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8540</v>
      </c>
      <c r="BW16" s="84">
        <f t="shared" si="15"/>
        <v>0</v>
      </c>
      <c r="BX16" s="84">
        <f t="shared" si="16"/>
        <v>8540</v>
      </c>
      <c r="BY16" s="84">
        <f t="shared" si="17"/>
        <v>0</v>
      </c>
      <c r="BZ16" s="84">
        <f t="shared" si="18"/>
        <v>119</v>
      </c>
      <c r="CA16" s="84">
        <f t="shared" si="19"/>
        <v>152483</v>
      </c>
      <c r="CB16" s="84">
        <f t="shared" si="20"/>
        <v>72452</v>
      </c>
      <c r="CC16" s="84">
        <f t="shared" si="21"/>
        <v>79409</v>
      </c>
      <c r="CD16" s="84">
        <f t="shared" si="22"/>
        <v>0</v>
      </c>
      <c r="CE16" s="84">
        <f t="shared" si="23"/>
        <v>622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161142</v>
      </c>
    </row>
    <row r="17" spans="1:87" s="8" customFormat="1" ht="12" customHeight="1">
      <c r="A17" s="80" t="s">
        <v>200</v>
      </c>
      <c r="B17" s="83" t="s">
        <v>252</v>
      </c>
      <c r="C17" s="80" t="s">
        <v>253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486870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45728</v>
      </c>
      <c r="S17" s="84">
        <v>0</v>
      </c>
      <c r="T17" s="84">
        <v>0</v>
      </c>
      <c r="U17" s="84">
        <v>45728</v>
      </c>
      <c r="V17" s="84">
        <v>0</v>
      </c>
      <c r="W17" s="84">
        <v>441142</v>
      </c>
      <c r="X17" s="84">
        <v>280808</v>
      </c>
      <c r="Y17" s="84">
        <v>0</v>
      </c>
      <c r="Z17" s="84">
        <v>147192</v>
      </c>
      <c r="AA17" s="84">
        <v>13142</v>
      </c>
      <c r="AB17" s="94">
        <f>組合分担金内訳!E17</f>
        <v>276</v>
      </c>
      <c r="AC17" s="84">
        <v>0</v>
      </c>
      <c r="AD17" s="84">
        <v>0</v>
      </c>
      <c r="AE17" s="84">
        <v>486870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486870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45728</v>
      </c>
      <c r="BW17" s="84">
        <f t="shared" si="15"/>
        <v>0</v>
      </c>
      <c r="BX17" s="84">
        <f t="shared" si="16"/>
        <v>0</v>
      </c>
      <c r="BY17" s="84">
        <f t="shared" si="17"/>
        <v>45728</v>
      </c>
      <c r="BZ17" s="84">
        <f t="shared" si="18"/>
        <v>0</v>
      </c>
      <c r="CA17" s="84">
        <f t="shared" si="19"/>
        <v>441142</v>
      </c>
      <c r="CB17" s="84">
        <f t="shared" si="20"/>
        <v>280808</v>
      </c>
      <c r="CC17" s="84">
        <f t="shared" si="21"/>
        <v>0</v>
      </c>
      <c r="CD17" s="84">
        <f t="shared" si="22"/>
        <v>147192</v>
      </c>
      <c r="CE17" s="84">
        <f t="shared" si="23"/>
        <v>13142</v>
      </c>
      <c r="CF17" s="94">
        <f t="shared" si="24"/>
        <v>276</v>
      </c>
      <c r="CG17" s="84">
        <f t="shared" si="25"/>
        <v>0</v>
      </c>
      <c r="CH17" s="84">
        <f t="shared" si="26"/>
        <v>0</v>
      </c>
      <c r="CI17" s="84">
        <f t="shared" si="27"/>
        <v>486870</v>
      </c>
    </row>
    <row r="18" spans="1:87" s="8" customFormat="1" ht="12" customHeight="1">
      <c r="A18" s="80" t="s">
        <v>200</v>
      </c>
      <c r="B18" s="83" t="s">
        <v>260</v>
      </c>
      <c r="C18" s="80" t="s">
        <v>261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341228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341228</v>
      </c>
      <c r="X18" s="84">
        <v>77967</v>
      </c>
      <c r="Y18" s="84">
        <v>51771</v>
      </c>
      <c r="Z18" s="84">
        <v>68821</v>
      </c>
      <c r="AA18" s="84">
        <v>142669</v>
      </c>
      <c r="AB18" s="94">
        <f>組合分担金内訳!E18</f>
        <v>0</v>
      </c>
      <c r="AC18" s="84">
        <v>0</v>
      </c>
      <c r="AD18" s="84">
        <v>0</v>
      </c>
      <c r="AE18" s="84">
        <v>341228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341228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341228</v>
      </c>
      <c r="CB18" s="84">
        <f t="shared" si="20"/>
        <v>77967</v>
      </c>
      <c r="CC18" s="84">
        <f t="shared" si="21"/>
        <v>51771</v>
      </c>
      <c r="CD18" s="84">
        <f t="shared" si="22"/>
        <v>68821</v>
      </c>
      <c r="CE18" s="84">
        <f t="shared" si="23"/>
        <v>142669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341228</v>
      </c>
    </row>
    <row r="19" spans="1:87" s="8" customFormat="1" ht="12" customHeight="1">
      <c r="A19" s="80" t="s">
        <v>245</v>
      </c>
      <c r="B19" s="83" t="s">
        <v>269</v>
      </c>
      <c r="C19" s="80" t="s">
        <v>267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273297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273297</v>
      </c>
      <c r="X19" s="84">
        <v>0</v>
      </c>
      <c r="Y19" s="84">
        <v>0</v>
      </c>
      <c r="Z19" s="84">
        <v>273297</v>
      </c>
      <c r="AA19" s="84">
        <v>0</v>
      </c>
      <c r="AB19" s="94">
        <f>組合分担金内訳!E19</f>
        <v>10529</v>
      </c>
      <c r="AC19" s="84">
        <v>0</v>
      </c>
      <c r="AD19" s="84">
        <v>0</v>
      </c>
      <c r="AE19" s="84">
        <v>273297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273297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273297</v>
      </c>
      <c r="CB19" s="84">
        <f t="shared" si="20"/>
        <v>0</v>
      </c>
      <c r="CC19" s="84">
        <f t="shared" si="21"/>
        <v>0</v>
      </c>
      <c r="CD19" s="84">
        <f t="shared" si="22"/>
        <v>273297</v>
      </c>
      <c r="CE19" s="84">
        <f t="shared" si="23"/>
        <v>0</v>
      </c>
      <c r="CF19" s="94">
        <f t="shared" si="24"/>
        <v>10529</v>
      </c>
      <c r="CG19" s="84">
        <f t="shared" si="25"/>
        <v>0</v>
      </c>
      <c r="CH19" s="84">
        <f t="shared" si="26"/>
        <v>0</v>
      </c>
      <c r="CI19" s="84">
        <f t="shared" si="27"/>
        <v>273297</v>
      </c>
    </row>
    <row r="20" spans="1:87" s="8" customFormat="1" ht="12" customHeight="1">
      <c r="A20" s="80" t="s">
        <v>204</v>
      </c>
      <c r="B20" s="83" t="s">
        <v>273</v>
      </c>
      <c r="C20" s="80" t="s">
        <v>275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14837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14837</v>
      </c>
      <c r="X20" s="84">
        <v>0</v>
      </c>
      <c r="Y20" s="84">
        <v>0</v>
      </c>
      <c r="Z20" s="84">
        <v>14837</v>
      </c>
      <c r="AA20" s="84">
        <v>0</v>
      </c>
      <c r="AB20" s="94">
        <f>組合分担金内訳!E20</f>
        <v>3904</v>
      </c>
      <c r="AC20" s="84">
        <v>0</v>
      </c>
      <c r="AD20" s="84">
        <v>0</v>
      </c>
      <c r="AE20" s="84">
        <v>14837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14837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14837</v>
      </c>
      <c r="CB20" s="84">
        <f t="shared" si="20"/>
        <v>0</v>
      </c>
      <c r="CC20" s="84">
        <f t="shared" si="21"/>
        <v>0</v>
      </c>
      <c r="CD20" s="84">
        <f t="shared" si="22"/>
        <v>14837</v>
      </c>
      <c r="CE20" s="84">
        <f t="shared" si="23"/>
        <v>0</v>
      </c>
      <c r="CF20" s="94">
        <f t="shared" si="24"/>
        <v>3904</v>
      </c>
      <c r="CG20" s="84">
        <f t="shared" si="25"/>
        <v>0</v>
      </c>
      <c r="CH20" s="84">
        <f t="shared" si="26"/>
        <v>0</v>
      </c>
      <c r="CI20" s="84">
        <f t="shared" si="27"/>
        <v>14837</v>
      </c>
    </row>
    <row r="21" spans="1:87" s="8" customFormat="1" ht="12" customHeight="1">
      <c r="A21" s="80" t="s">
        <v>204</v>
      </c>
      <c r="B21" s="83" t="s">
        <v>280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283</v>
      </c>
      <c r="C22" s="80" t="s">
        <v>284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13688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13688</v>
      </c>
      <c r="X22" s="84">
        <v>0</v>
      </c>
      <c r="Y22" s="84">
        <v>0</v>
      </c>
      <c r="Z22" s="84">
        <v>0</v>
      </c>
      <c r="AA22" s="84">
        <v>13688</v>
      </c>
      <c r="AB22" s="94">
        <f>組合分担金内訳!E22</f>
        <v>0</v>
      </c>
      <c r="AC22" s="84">
        <v>0</v>
      </c>
      <c r="AD22" s="84">
        <v>13689</v>
      </c>
      <c r="AE22" s="84">
        <v>27377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13688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13688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13688</v>
      </c>
      <c r="CF22" s="94">
        <f t="shared" si="24"/>
        <v>0</v>
      </c>
      <c r="CG22" s="84">
        <f t="shared" si="25"/>
        <v>0</v>
      </c>
      <c r="CH22" s="84">
        <f t="shared" si="26"/>
        <v>13689</v>
      </c>
      <c r="CI22" s="84">
        <f t="shared" si="27"/>
        <v>27377</v>
      </c>
    </row>
    <row r="23" spans="1:87" s="8" customFormat="1" ht="12" customHeight="1">
      <c r="A23" s="80" t="s">
        <v>204</v>
      </c>
      <c r="B23" s="83" t="s">
        <v>287</v>
      </c>
      <c r="C23" s="80" t="s">
        <v>288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58605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58605</v>
      </c>
      <c r="X23" s="84">
        <v>58605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58605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58605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58605</v>
      </c>
      <c r="CB23" s="84">
        <f t="shared" si="20"/>
        <v>58605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58605</v>
      </c>
    </row>
    <row r="24" spans="1:87" s="8" customFormat="1" ht="12" customHeight="1">
      <c r="A24" s="80" t="s">
        <v>200</v>
      </c>
      <c r="B24" s="83" t="s">
        <v>291</v>
      </c>
      <c r="C24" s="80" t="s">
        <v>292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84043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3990</v>
      </c>
      <c r="S24" s="84">
        <v>0</v>
      </c>
      <c r="T24" s="84">
        <v>0</v>
      </c>
      <c r="U24" s="84">
        <v>3990</v>
      </c>
      <c r="V24" s="84">
        <v>0</v>
      </c>
      <c r="W24" s="84">
        <v>80053</v>
      </c>
      <c r="X24" s="84">
        <v>17154</v>
      </c>
      <c r="Y24" s="84">
        <v>0</v>
      </c>
      <c r="Z24" s="84">
        <v>0</v>
      </c>
      <c r="AA24" s="84">
        <v>62899</v>
      </c>
      <c r="AB24" s="94">
        <f>組合分担金内訳!E24</f>
        <v>0</v>
      </c>
      <c r="AC24" s="84">
        <v>0</v>
      </c>
      <c r="AD24" s="84">
        <v>1735</v>
      </c>
      <c r="AE24" s="84">
        <v>85778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84043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3990</v>
      </c>
      <c r="BW24" s="84">
        <f t="shared" si="15"/>
        <v>0</v>
      </c>
      <c r="BX24" s="84">
        <f t="shared" si="16"/>
        <v>0</v>
      </c>
      <c r="BY24" s="84">
        <f t="shared" si="17"/>
        <v>3990</v>
      </c>
      <c r="BZ24" s="84">
        <f t="shared" si="18"/>
        <v>0</v>
      </c>
      <c r="CA24" s="84">
        <f t="shared" si="19"/>
        <v>80053</v>
      </c>
      <c r="CB24" s="84">
        <f t="shared" si="20"/>
        <v>17154</v>
      </c>
      <c r="CC24" s="84">
        <f t="shared" si="21"/>
        <v>0</v>
      </c>
      <c r="CD24" s="84">
        <f t="shared" si="22"/>
        <v>0</v>
      </c>
      <c r="CE24" s="84">
        <f t="shared" si="23"/>
        <v>62899</v>
      </c>
      <c r="CF24" s="94">
        <f t="shared" si="24"/>
        <v>0</v>
      </c>
      <c r="CG24" s="84">
        <f t="shared" si="25"/>
        <v>0</v>
      </c>
      <c r="CH24" s="84">
        <f t="shared" si="26"/>
        <v>1735</v>
      </c>
      <c r="CI24" s="84">
        <f t="shared" si="27"/>
        <v>85778</v>
      </c>
    </row>
    <row r="25" spans="1:87" s="8" customFormat="1" ht="12" customHeight="1">
      <c r="A25" s="80" t="s">
        <v>200</v>
      </c>
      <c r="B25" s="83" t="s">
        <v>296</v>
      </c>
      <c r="C25" s="80" t="s">
        <v>299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305</v>
      </c>
      <c r="C26" s="80" t="s">
        <v>306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307</v>
      </c>
      <c r="C27" s="80" t="s">
        <v>308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311</v>
      </c>
      <c r="C28" s="80" t="s">
        <v>314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235</v>
      </c>
      <c r="B29" s="83" t="s">
        <v>319</v>
      </c>
      <c r="C29" s="80" t="s">
        <v>320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324</v>
      </c>
      <c r="C30" s="80" t="s">
        <v>325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330</v>
      </c>
      <c r="C31" s="80" t="s">
        <v>331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235</v>
      </c>
      <c r="B32" s="83" t="s">
        <v>336</v>
      </c>
      <c r="C32" s="80" t="s">
        <v>337</v>
      </c>
      <c r="D32" s="84">
        <v>63704</v>
      </c>
      <c r="E32" s="84">
        <v>63704</v>
      </c>
      <c r="F32" s="84">
        <v>0</v>
      </c>
      <c r="G32" s="84">
        <v>0</v>
      </c>
      <c r="H32" s="84">
        <v>0</v>
      </c>
      <c r="I32" s="84">
        <v>63704</v>
      </c>
      <c r="J32" s="84">
        <v>0</v>
      </c>
      <c r="K32" s="94">
        <f>組合分担金内訳!D32</f>
        <v>0</v>
      </c>
      <c r="L32" s="84">
        <v>26752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26752</v>
      </c>
      <c r="X32" s="84">
        <v>26752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90456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63704</v>
      </c>
      <c r="BI32" s="84">
        <f t="shared" si="1"/>
        <v>63704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63704</v>
      </c>
      <c r="BN32" s="84">
        <f t="shared" si="6"/>
        <v>0</v>
      </c>
      <c r="BO32" s="94">
        <f t="shared" si="7"/>
        <v>0</v>
      </c>
      <c r="BP32" s="84">
        <f t="shared" si="8"/>
        <v>26752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26752</v>
      </c>
      <c r="CB32" s="84">
        <f t="shared" si="20"/>
        <v>26752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90456</v>
      </c>
    </row>
    <row r="33" spans="1:87" s="8" customFormat="1" ht="12" customHeight="1">
      <c r="A33" s="80" t="s">
        <v>200</v>
      </c>
      <c r="B33" s="83" t="s">
        <v>338</v>
      </c>
      <c r="C33" s="80" t="s">
        <v>341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348</v>
      </c>
      <c r="C34" s="80" t="s">
        <v>345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352</v>
      </c>
      <c r="C35" s="80" t="s">
        <v>351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360</v>
      </c>
      <c r="C36" s="80" t="s">
        <v>357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184712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184712</v>
      </c>
      <c r="X36" s="84">
        <v>24686</v>
      </c>
      <c r="Y36" s="84">
        <v>20945</v>
      </c>
      <c r="Z36" s="84">
        <v>22436</v>
      </c>
      <c r="AA36" s="84">
        <v>116645</v>
      </c>
      <c r="AB36" s="94">
        <f>組合分担金内訳!E36</f>
        <v>0</v>
      </c>
      <c r="AC36" s="84">
        <v>0</v>
      </c>
      <c r="AD36" s="84">
        <v>0</v>
      </c>
      <c r="AE36" s="84">
        <v>184712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184712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184712</v>
      </c>
      <c r="CB36" s="84">
        <f t="shared" si="20"/>
        <v>24686</v>
      </c>
      <c r="CC36" s="84">
        <f t="shared" si="21"/>
        <v>20945</v>
      </c>
      <c r="CD36" s="84">
        <f t="shared" si="22"/>
        <v>22436</v>
      </c>
      <c r="CE36" s="84">
        <f t="shared" si="23"/>
        <v>116645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184712</v>
      </c>
    </row>
    <row r="37" spans="1:87" s="8" customFormat="1" ht="12" customHeight="1">
      <c r="A37" s="80" t="s">
        <v>200</v>
      </c>
      <c r="B37" s="83" t="s">
        <v>361</v>
      </c>
      <c r="C37" s="80" t="s">
        <v>362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371</v>
      </c>
      <c r="B38" s="83" t="s">
        <v>367</v>
      </c>
      <c r="C38" s="80" t="s">
        <v>368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204</v>
      </c>
      <c r="B39" s="83" t="s">
        <v>374</v>
      </c>
      <c r="C39" s="80" t="s">
        <v>377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18322</v>
      </c>
      <c r="AE39" s="84">
        <v>18322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18322</v>
      </c>
      <c r="CI39" s="84">
        <f t="shared" si="27"/>
        <v>18322</v>
      </c>
    </row>
    <row r="40" spans="1:87" s="8" customFormat="1" ht="12" customHeight="1">
      <c r="A40" s="80" t="s">
        <v>235</v>
      </c>
      <c r="B40" s="83" t="s">
        <v>382</v>
      </c>
      <c r="C40" s="80" t="s">
        <v>381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387</v>
      </c>
      <c r="C41" s="80" t="s">
        <v>386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204</v>
      </c>
      <c r="B42" s="83" t="s">
        <v>395</v>
      </c>
      <c r="C42" s="80" t="s">
        <v>394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398</v>
      </c>
      <c r="C43" s="80" t="s">
        <v>402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405</v>
      </c>
      <c r="C44" s="80" t="s">
        <v>408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246684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246684</v>
      </c>
      <c r="X44" s="84">
        <v>0</v>
      </c>
      <c r="Y44" s="84">
        <v>0</v>
      </c>
      <c r="Z44" s="84">
        <v>0</v>
      </c>
      <c r="AA44" s="84">
        <v>246684</v>
      </c>
      <c r="AB44" s="94">
        <f>組合分担金内訳!E44</f>
        <v>0</v>
      </c>
      <c r="AC44" s="84">
        <v>0</v>
      </c>
      <c r="AD44" s="84">
        <v>0</v>
      </c>
      <c r="AE44" s="84">
        <v>246684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246684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246684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246684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246684</v>
      </c>
    </row>
    <row r="45" spans="1:87" s="8" customFormat="1" ht="12" customHeight="1">
      <c r="A45" s="80" t="s">
        <v>200</v>
      </c>
      <c r="B45" s="83" t="s">
        <v>415</v>
      </c>
      <c r="C45" s="80" t="s">
        <v>416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235</v>
      </c>
      <c r="B46" s="83" t="s">
        <v>417</v>
      </c>
      <c r="C46" s="80" t="s">
        <v>421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622423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4263</v>
      </c>
      <c r="S46" s="84">
        <v>0</v>
      </c>
      <c r="T46" s="84">
        <v>0</v>
      </c>
      <c r="U46" s="84">
        <v>4263</v>
      </c>
      <c r="V46" s="84">
        <v>0</v>
      </c>
      <c r="W46" s="84">
        <v>618160</v>
      </c>
      <c r="X46" s="84">
        <v>0</v>
      </c>
      <c r="Y46" s="84">
        <v>0</v>
      </c>
      <c r="Z46" s="84">
        <v>0</v>
      </c>
      <c r="AA46" s="84">
        <v>618160</v>
      </c>
      <c r="AB46" s="94">
        <f>組合分担金内訳!E46</f>
        <v>0</v>
      </c>
      <c r="AC46" s="84">
        <v>0</v>
      </c>
      <c r="AD46" s="84">
        <v>0</v>
      </c>
      <c r="AE46" s="84">
        <v>622423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622423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4263</v>
      </c>
      <c r="BW46" s="84">
        <f t="shared" si="15"/>
        <v>0</v>
      </c>
      <c r="BX46" s="84">
        <f t="shared" si="16"/>
        <v>0</v>
      </c>
      <c r="BY46" s="84">
        <f t="shared" si="17"/>
        <v>4263</v>
      </c>
      <c r="BZ46" s="84">
        <f t="shared" si="18"/>
        <v>0</v>
      </c>
      <c r="CA46" s="84">
        <f t="shared" si="19"/>
        <v>618160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618160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622423</v>
      </c>
    </row>
    <row r="47" spans="1:87" s="8" customFormat="1" ht="12" customHeight="1">
      <c r="A47" s="80" t="s">
        <v>204</v>
      </c>
      <c r="B47" s="83" t="s">
        <v>423</v>
      </c>
      <c r="C47" s="80" t="s">
        <v>429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430</v>
      </c>
      <c r="C48" s="80" t="s">
        <v>433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57229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57229</v>
      </c>
      <c r="X48" s="84">
        <v>0</v>
      </c>
      <c r="Y48" s="84">
        <v>57229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57229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57229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57229</v>
      </c>
      <c r="CB48" s="84">
        <f t="shared" si="20"/>
        <v>0</v>
      </c>
      <c r="CC48" s="84">
        <f t="shared" si="21"/>
        <v>57229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57229</v>
      </c>
    </row>
    <row r="49" spans="1:87" s="8" customFormat="1" ht="12" customHeight="1">
      <c r="A49" s="80" t="s">
        <v>204</v>
      </c>
      <c r="B49" s="83" t="s">
        <v>438</v>
      </c>
      <c r="C49" s="80" t="s">
        <v>437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440</v>
      </c>
      <c r="C50" s="80" t="s">
        <v>441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447</v>
      </c>
      <c r="C51" s="80" t="s">
        <v>448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235</v>
      </c>
      <c r="B52" s="83" t="s">
        <v>453</v>
      </c>
      <c r="C52" s="80" t="s">
        <v>454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371</v>
      </c>
      <c r="B53" s="83" t="s">
        <v>458</v>
      </c>
      <c r="C53" s="80" t="s">
        <v>461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464</v>
      </c>
      <c r="C54" s="80" t="s">
        <v>465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235</v>
      </c>
      <c r="B55" s="83" t="s">
        <v>471</v>
      </c>
      <c r="C55" s="80" t="s">
        <v>473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6:CI995">
    <cfRule type="expression" dxfId="475" priority="52" stopIfTrue="1">
      <formula>$A56&lt;&gt;""</formula>
    </cfRule>
  </conditionalFormatting>
  <conditionalFormatting sqref="A55:CI55">
    <cfRule type="expression" dxfId="474" priority="2" stopIfTrue="1">
      <formula>$A55&lt;&gt;""</formula>
    </cfRule>
  </conditionalFormatting>
  <conditionalFormatting sqref="A8:CI8">
    <cfRule type="expression" dxfId="473" priority="50" stopIfTrue="1">
      <formula>$A8&lt;&gt;""</formula>
    </cfRule>
  </conditionalFormatting>
  <conditionalFormatting sqref="A9:CI9">
    <cfRule type="expression" dxfId="472" priority="49" stopIfTrue="1">
      <formula>$A9&lt;&gt;""</formula>
    </cfRule>
  </conditionalFormatting>
  <conditionalFormatting sqref="A10:CI10">
    <cfRule type="expression" dxfId="471" priority="48" stopIfTrue="1">
      <formula>$A10&lt;&gt;""</formula>
    </cfRule>
  </conditionalFormatting>
  <conditionalFormatting sqref="A11:CI11">
    <cfRule type="expression" dxfId="470" priority="47" stopIfTrue="1">
      <formula>$A11&lt;&gt;""</formula>
    </cfRule>
  </conditionalFormatting>
  <conditionalFormatting sqref="A12:CI12">
    <cfRule type="expression" dxfId="469" priority="46" stopIfTrue="1">
      <formula>$A12&lt;&gt;""</formula>
    </cfRule>
  </conditionalFormatting>
  <conditionalFormatting sqref="A13:CI13">
    <cfRule type="expression" dxfId="468" priority="45" stopIfTrue="1">
      <formula>$A13&lt;&gt;""</formula>
    </cfRule>
  </conditionalFormatting>
  <conditionalFormatting sqref="A14:CI14">
    <cfRule type="expression" dxfId="467" priority="44" stopIfTrue="1">
      <formula>$A14&lt;&gt;""</formula>
    </cfRule>
  </conditionalFormatting>
  <conditionalFormatting sqref="A15:CI15">
    <cfRule type="expression" dxfId="466" priority="43" stopIfTrue="1">
      <formula>$A15&lt;&gt;""</formula>
    </cfRule>
  </conditionalFormatting>
  <conditionalFormatting sqref="A16:CI16">
    <cfRule type="expression" dxfId="465" priority="42" stopIfTrue="1">
      <formula>$A16&lt;&gt;""</formula>
    </cfRule>
  </conditionalFormatting>
  <conditionalFormatting sqref="A17:CI17">
    <cfRule type="expression" dxfId="464" priority="41" stopIfTrue="1">
      <formula>$A17&lt;&gt;""</formula>
    </cfRule>
  </conditionalFormatting>
  <conditionalFormatting sqref="A18:CI18">
    <cfRule type="expression" dxfId="463" priority="40" stopIfTrue="1">
      <formula>$A18&lt;&gt;""</formula>
    </cfRule>
  </conditionalFormatting>
  <conditionalFormatting sqref="A19:CI19">
    <cfRule type="expression" dxfId="462" priority="39" stopIfTrue="1">
      <formula>$A19&lt;&gt;""</formula>
    </cfRule>
  </conditionalFormatting>
  <conditionalFormatting sqref="A20:CI20">
    <cfRule type="expression" dxfId="461" priority="38" stopIfTrue="1">
      <formula>$A20&lt;&gt;""</formula>
    </cfRule>
  </conditionalFormatting>
  <conditionalFormatting sqref="A21:CI21">
    <cfRule type="expression" dxfId="460" priority="37" stopIfTrue="1">
      <formula>$A21&lt;&gt;""</formula>
    </cfRule>
  </conditionalFormatting>
  <conditionalFormatting sqref="A22:CI22">
    <cfRule type="expression" dxfId="459" priority="36" stopIfTrue="1">
      <formula>$A22&lt;&gt;""</formula>
    </cfRule>
  </conditionalFormatting>
  <conditionalFormatting sqref="A23:CI23">
    <cfRule type="expression" dxfId="458" priority="35" stopIfTrue="1">
      <formula>$A23&lt;&gt;""</formula>
    </cfRule>
  </conditionalFormatting>
  <conditionalFormatting sqref="A24:CI24">
    <cfRule type="expression" dxfId="457" priority="34" stopIfTrue="1">
      <formula>$A24&lt;&gt;""</formula>
    </cfRule>
  </conditionalFormatting>
  <conditionalFormatting sqref="A25:CI25">
    <cfRule type="expression" dxfId="456" priority="33" stopIfTrue="1">
      <formula>$A25&lt;&gt;""</formula>
    </cfRule>
  </conditionalFormatting>
  <conditionalFormatting sqref="A26:CI26">
    <cfRule type="expression" dxfId="455" priority="32" stopIfTrue="1">
      <formula>$A26&lt;&gt;""</formula>
    </cfRule>
  </conditionalFormatting>
  <conditionalFormatting sqref="A27:CI27">
    <cfRule type="expression" dxfId="454" priority="31" stopIfTrue="1">
      <formula>$A27&lt;&gt;""</formula>
    </cfRule>
  </conditionalFormatting>
  <conditionalFormatting sqref="A28:CI28">
    <cfRule type="expression" dxfId="453" priority="30" stopIfTrue="1">
      <formula>$A28&lt;&gt;""</formula>
    </cfRule>
  </conditionalFormatting>
  <conditionalFormatting sqref="A29:CI29">
    <cfRule type="expression" dxfId="452" priority="29" stopIfTrue="1">
      <formula>$A29&lt;&gt;""</formula>
    </cfRule>
  </conditionalFormatting>
  <conditionalFormatting sqref="A30:CI30">
    <cfRule type="expression" dxfId="451" priority="28" stopIfTrue="1">
      <formula>$A30&lt;&gt;""</formula>
    </cfRule>
  </conditionalFormatting>
  <conditionalFormatting sqref="A31:CI31">
    <cfRule type="expression" dxfId="450" priority="27" stopIfTrue="1">
      <formula>$A31&lt;&gt;""</formula>
    </cfRule>
  </conditionalFormatting>
  <conditionalFormatting sqref="A32:CI32">
    <cfRule type="expression" dxfId="449" priority="26" stopIfTrue="1">
      <formula>$A32&lt;&gt;""</formula>
    </cfRule>
  </conditionalFormatting>
  <conditionalFormatting sqref="A33:CI33">
    <cfRule type="expression" dxfId="448" priority="25" stopIfTrue="1">
      <formula>$A33&lt;&gt;""</formula>
    </cfRule>
  </conditionalFormatting>
  <conditionalFormatting sqref="A34:CI34">
    <cfRule type="expression" dxfId="447" priority="24" stopIfTrue="1">
      <formula>$A34&lt;&gt;""</formula>
    </cfRule>
  </conditionalFormatting>
  <conditionalFormatting sqref="A35:CI35">
    <cfRule type="expression" dxfId="446" priority="23" stopIfTrue="1">
      <formula>$A35&lt;&gt;""</formula>
    </cfRule>
  </conditionalFormatting>
  <conditionalFormatting sqref="A36:CI36">
    <cfRule type="expression" dxfId="445" priority="22" stopIfTrue="1">
      <formula>$A36&lt;&gt;""</formula>
    </cfRule>
  </conditionalFormatting>
  <conditionalFormatting sqref="A37:CI37">
    <cfRule type="expression" dxfId="444" priority="21" stopIfTrue="1">
      <formula>$A37&lt;&gt;""</formula>
    </cfRule>
  </conditionalFormatting>
  <conditionalFormatting sqref="A38:CI38">
    <cfRule type="expression" dxfId="443" priority="20" stopIfTrue="1">
      <formula>$A38&lt;&gt;""</formula>
    </cfRule>
  </conditionalFormatting>
  <conditionalFormatting sqref="A39:CI39">
    <cfRule type="expression" dxfId="442" priority="19" stopIfTrue="1">
      <formula>$A39&lt;&gt;""</formula>
    </cfRule>
  </conditionalFormatting>
  <conditionalFormatting sqref="A40:CI40">
    <cfRule type="expression" dxfId="441" priority="18" stopIfTrue="1">
      <formula>$A40&lt;&gt;""</formula>
    </cfRule>
  </conditionalFormatting>
  <conditionalFormatting sqref="A41:CI41">
    <cfRule type="expression" dxfId="440" priority="17" stopIfTrue="1">
      <formula>$A41&lt;&gt;""</formula>
    </cfRule>
  </conditionalFormatting>
  <conditionalFormatting sqref="A42:CI42">
    <cfRule type="expression" dxfId="439" priority="16" stopIfTrue="1">
      <formula>$A42&lt;&gt;""</formula>
    </cfRule>
  </conditionalFormatting>
  <conditionalFormatting sqref="A43:CI43">
    <cfRule type="expression" dxfId="438" priority="15" stopIfTrue="1">
      <formula>$A43&lt;&gt;""</formula>
    </cfRule>
  </conditionalFormatting>
  <conditionalFormatting sqref="A44:CI44">
    <cfRule type="expression" dxfId="437" priority="14" stopIfTrue="1">
      <formula>$A44&lt;&gt;""</formula>
    </cfRule>
  </conditionalFormatting>
  <conditionalFormatting sqref="A45:CI45">
    <cfRule type="expression" dxfId="436" priority="13" stopIfTrue="1">
      <formula>$A45&lt;&gt;""</formula>
    </cfRule>
  </conditionalFormatting>
  <conditionalFormatting sqref="A46:CI46">
    <cfRule type="expression" dxfId="435" priority="12" stopIfTrue="1">
      <formula>$A46&lt;&gt;""</formula>
    </cfRule>
  </conditionalFormatting>
  <conditionalFormatting sqref="A7:CI7">
    <cfRule type="expression" dxfId="434" priority="1" stopIfTrue="1">
      <formula>$A7&lt;&gt;""</formula>
    </cfRule>
  </conditionalFormatting>
  <conditionalFormatting sqref="A47:CI47">
    <cfRule type="expression" dxfId="433" priority="10" stopIfTrue="1">
      <formula>$A47&lt;&gt;""</formula>
    </cfRule>
  </conditionalFormatting>
  <conditionalFormatting sqref="A48:CI48">
    <cfRule type="expression" dxfId="432" priority="9" stopIfTrue="1">
      <formula>$A48&lt;&gt;""</formula>
    </cfRule>
  </conditionalFormatting>
  <conditionalFormatting sqref="A49:CI49">
    <cfRule type="expression" dxfId="431" priority="8" stopIfTrue="1">
      <formula>$A49&lt;&gt;""</formula>
    </cfRule>
  </conditionalFormatting>
  <conditionalFormatting sqref="A50:CI50">
    <cfRule type="expression" dxfId="430" priority="7" stopIfTrue="1">
      <formula>$A50&lt;&gt;""</formula>
    </cfRule>
  </conditionalFormatting>
  <conditionalFormatting sqref="A51:CI51">
    <cfRule type="expression" dxfId="429" priority="6" stopIfTrue="1">
      <formula>$A51&lt;&gt;""</formula>
    </cfRule>
  </conditionalFormatting>
  <conditionalFormatting sqref="A52:CI52">
    <cfRule type="expression" dxfId="428" priority="5" stopIfTrue="1">
      <formula>$A52&lt;&gt;""</formula>
    </cfRule>
  </conditionalFormatting>
  <conditionalFormatting sqref="A53:CI53">
    <cfRule type="expression" dxfId="427" priority="4" stopIfTrue="1">
      <formula>$A53&lt;&gt;""</formula>
    </cfRule>
  </conditionalFormatting>
  <conditionalFormatting sqref="A54:CI54">
    <cfRule type="expression" dxfId="426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54" man="1"/>
    <brk id="67" min="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478</v>
      </c>
      <c r="B7" s="92" t="s">
        <v>479</v>
      </c>
      <c r="C7" s="78" t="s">
        <v>480</v>
      </c>
      <c r="D7" s="101">
        <f>SUM($D$8:$D$46)</f>
        <v>0</v>
      </c>
      <c r="E7" s="101">
        <f>SUM($E$8:$E$46)</f>
        <v>14709</v>
      </c>
      <c r="F7" s="101">
        <f>SUM($F$8:$F$46)</f>
        <v>14709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3</v>
      </c>
      <c r="K7" s="101">
        <f>COUNTIF($K$8:$K$46,"&lt;&gt;") - COUNTIF($K$8:$K$46,"&lt; &gt;")</f>
        <v>3</v>
      </c>
      <c r="L7" s="101">
        <f>SUM($L$8:$L$46)</f>
        <v>0</v>
      </c>
      <c r="M7" s="101">
        <f>SUM($M$8:$M$46)</f>
        <v>14709</v>
      </c>
      <c r="N7" s="101">
        <f>SUM($N$8:$N$46)</f>
        <v>14709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200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211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215</v>
      </c>
      <c r="B10" s="83" t="s">
        <v>214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219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220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227</v>
      </c>
      <c r="C13" s="80" t="s">
        <v>225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231</v>
      </c>
      <c r="C14" s="80" t="s">
        <v>229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237</v>
      </c>
      <c r="B15" s="83" t="s">
        <v>238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235</v>
      </c>
      <c r="B16" s="83" t="s">
        <v>243</v>
      </c>
      <c r="C16" s="80" t="s">
        <v>244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242</v>
      </c>
      <c r="B17" s="83" t="s">
        <v>256</v>
      </c>
      <c r="C17" s="80" t="s">
        <v>257</v>
      </c>
      <c r="D17" s="81">
        <f>SUM(L17,T17,AB17,AJ17,AR17,AZ17)</f>
        <v>0</v>
      </c>
      <c r="E17" s="81">
        <f>SUM(M17,U17,AC17,AK17,AS17,BA17)</f>
        <v>276</v>
      </c>
      <c r="F17" s="81">
        <f>SUM(D17:E17)</f>
        <v>276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254</v>
      </c>
      <c r="K17" s="82" t="s">
        <v>255</v>
      </c>
      <c r="L17" s="81">
        <v>0</v>
      </c>
      <c r="M17" s="81">
        <v>276</v>
      </c>
      <c r="N17" s="81">
        <f>SUM(L17,+M17)</f>
        <v>276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262</v>
      </c>
      <c r="C18" s="80" t="s">
        <v>263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235</v>
      </c>
      <c r="B19" s="83" t="s">
        <v>270</v>
      </c>
      <c r="C19" s="80" t="s">
        <v>271</v>
      </c>
      <c r="D19" s="81">
        <f>SUM(L19,T19,AB19,AJ19,AR19,AZ19)</f>
        <v>0</v>
      </c>
      <c r="E19" s="81">
        <f>SUM(M19,U19,AC19,AK19,AS19,BA19)</f>
        <v>10529</v>
      </c>
      <c r="F19" s="81">
        <f>SUM(D19:E19)</f>
        <v>10529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254</v>
      </c>
      <c r="K19" s="82" t="s">
        <v>255</v>
      </c>
      <c r="L19" s="81">
        <v>0</v>
      </c>
      <c r="M19" s="81">
        <v>10529</v>
      </c>
      <c r="N19" s="81">
        <f>SUM(L19,+M19)</f>
        <v>10529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242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3904</v>
      </c>
      <c r="F20" s="81">
        <f>SUM(D20:E20)</f>
        <v>3904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254</v>
      </c>
      <c r="K20" s="82" t="s">
        <v>255</v>
      </c>
      <c r="L20" s="81">
        <v>0</v>
      </c>
      <c r="M20" s="81">
        <v>3904</v>
      </c>
      <c r="N20" s="81">
        <f>SUM(L20,+M20)</f>
        <v>3904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242</v>
      </c>
      <c r="B21" s="83" t="s">
        <v>281</v>
      </c>
      <c r="C21" s="80" t="s">
        <v>282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285</v>
      </c>
      <c r="C22" s="80" t="s">
        <v>286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289</v>
      </c>
      <c r="C23" s="80" t="s">
        <v>290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235</v>
      </c>
      <c r="B24" s="83" t="s">
        <v>294</v>
      </c>
      <c r="C24" s="80" t="s">
        <v>295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300</v>
      </c>
      <c r="B25" s="83" t="s">
        <v>301</v>
      </c>
      <c r="C25" s="80" t="s">
        <v>302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303</v>
      </c>
      <c r="C26" s="80" t="s">
        <v>304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309</v>
      </c>
      <c r="C27" s="80" t="s">
        <v>310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315</v>
      </c>
      <c r="B28" s="83" t="s">
        <v>316</v>
      </c>
      <c r="C28" s="80" t="s">
        <v>312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319</v>
      </c>
      <c r="C29" s="80" t="s">
        <v>321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326</v>
      </c>
      <c r="C30" s="80" t="s">
        <v>327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332</v>
      </c>
      <c r="C31" s="80" t="s">
        <v>331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235</v>
      </c>
      <c r="B32" s="83" t="s">
        <v>333</v>
      </c>
      <c r="C32" s="80" t="s">
        <v>337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342</v>
      </c>
      <c r="B33" s="83" t="s">
        <v>343</v>
      </c>
      <c r="C33" s="80" t="s">
        <v>339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349</v>
      </c>
      <c r="C34" s="80" t="s">
        <v>347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353</v>
      </c>
      <c r="B35" s="83" t="s">
        <v>354</v>
      </c>
      <c r="C35" s="80" t="s">
        <v>355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360</v>
      </c>
      <c r="C36" s="80" t="s">
        <v>357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242</v>
      </c>
      <c r="B37" s="83" t="s">
        <v>365</v>
      </c>
      <c r="C37" s="80" t="s">
        <v>366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300</v>
      </c>
      <c r="B38" s="83" t="s">
        <v>372</v>
      </c>
      <c r="C38" s="80" t="s">
        <v>373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235</v>
      </c>
      <c r="B39" s="83" t="s">
        <v>378</v>
      </c>
      <c r="C39" s="80" t="s">
        <v>379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382</v>
      </c>
      <c r="C40" s="80" t="s">
        <v>384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389</v>
      </c>
      <c r="B41" s="83" t="s">
        <v>390</v>
      </c>
      <c r="C41" s="80" t="s">
        <v>391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200</v>
      </c>
      <c r="B42" s="83" t="s">
        <v>396</v>
      </c>
      <c r="C42" s="80" t="s">
        <v>397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245</v>
      </c>
      <c r="B43" s="83" t="s">
        <v>403</v>
      </c>
      <c r="C43" s="80" t="s">
        <v>404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200</v>
      </c>
      <c r="B44" s="83" t="s">
        <v>409</v>
      </c>
      <c r="C44" s="80" t="s">
        <v>410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411</v>
      </c>
      <c r="C45" s="80" t="s">
        <v>416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389</v>
      </c>
      <c r="B46" s="83" t="s">
        <v>422</v>
      </c>
      <c r="C46" s="80" t="s">
        <v>418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6:BE995">
    <cfRule type="expression" dxfId="423" priority="52" stopIfTrue="1">
      <formula>$A56&lt;&gt;""</formula>
    </cfRule>
  </conditionalFormatting>
  <conditionalFormatting sqref="A55:BE55">
    <cfRule type="expression" dxfId="422" priority="2" stopIfTrue="1">
      <formula>$A55&lt;&gt;""</formula>
    </cfRule>
  </conditionalFormatting>
  <conditionalFormatting sqref="A8:BE8">
    <cfRule type="expression" dxfId="421" priority="50" stopIfTrue="1">
      <formula>$A8&lt;&gt;""</formula>
    </cfRule>
  </conditionalFormatting>
  <conditionalFormatting sqref="A9:BE9">
    <cfRule type="expression" dxfId="420" priority="49" stopIfTrue="1">
      <formula>$A9&lt;&gt;""</formula>
    </cfRule>
  </conditionalFormatting>
  <conditionalFormatting sqref="A10:BE10">
    <cfRule type="expression" dxfId="419" priority="48" stopIfTrue="1">
      <formula>$A10&lt;&gt;""</formula>
    </cfRule>
  </conditionalFormatting>
  <conditionalFormatting sqref="A11:BE11">
    <cfRule type="expression" dxfId="418" priority="47" stopIfTrue="1">
      <formula>$A11&lt;&gt;""</formula>
    </cfRule>
  </conditionalFormatting>
  <conditionalFormatting sqref="A12:BE12">
    <cfRule type="expression" dxfId="417" priority="46" stopIfTrue="1">
      <formula>$A12&lt;&gt;""</formula>
    </cfRule>
  </conditionalFormatting>
  <conditionalFormatting sqref="A13:BE13">
    <cfRule type="expression" dxfId="416" priority="45" stopIfTrue="1">
      <formula>$A13&lt;&gt;""</formula>
    </cfRule>
  </conditionalFormatting>
  <conditionalFormatting sqref="A14:BE14">
    <cfRule type="expression" dxfId="415" priority="44" stopIfTrue="1">
      <formula>$A14&lt;&gt;""</formula>
    </cfRule>
  </conditionalFormatting>
  <conditionalFormatting sqref="A15:BE15">
    <cfRule type="expression" dxfId="414" priority="43" stopIfTrue="1">
      <formula>$A15&lt;&gt;""</formula>
    </cfRule>
  </conditionalFormatting>
  <conditionalFormatting sqref="A16:BE16">
    <cfRule type="expression" dxfId="413" priority="42" stopIfTrue="1">
      <formula>$A16&lt;&gt;""</formula>
    </cfRule>
  </conditionalFormatting>
  <conditionalFormatting sqref="A17:BE17">
    <cfRule type="expression" dxfId="412" priority="41" stopIfTrue="1">
      <formula>$A17&lt;&gt;""</formula>
    </cfRule>
  </conditionalFormatting>
  <conditionalFormatting sqref="A18:BE18">
    <cfRule type="expression" dxfId="411" priority="40" stopIfTrue="1">
      <formula>$A18&lt;&gt;""</formula>
    </cfRule>
  </conditionalFormatting>
  <conditionalFormatting sqref="A19:BE19">
    <cfRule type="expression" dxfId="410" priority="39" stopIfTrue="1">
      <formula>$A19&lt;&gt;""</formula>
    </cfRule>
  </conditionalFormatting>
  <conditionalFormatting sqref="A20:BE20">
    <cfRule type="expression" dxfId="409" priority="38" stopIfTrue="1">
      <formula>$A20&lt;&gt;""</formula>
    </cfRule>
  </conditionalFormatting>
  <conditionalFormatting sqref="A21:BE21">
    <cfRule type="expression" dxfId="408" priority="37" stopIfTrue="1">
      <formula>$A21&lt;&gt;""</formula>
    </cfRule>
  </conditionalFormatting>
  <conditionalFormatting sqref="A22:BE22">
    <cfRule type="expression" dxfId="407" priority="36" stopIfTrue="1">
      <formula>$A22&lt;&gt;""</formula>
    </cfRule>
  </conditionalFormatting>
  <conditionalFormatting sqref="A23:BE23">
    <cfRule type="expression" dxfId="406" priority="35" stopIfTrue="1">
      <formula>$A23&lt;&gt;""</formula>
    </cfRule>
  </conditionalFormatting>
  <conditionalFormatting sqref="A24:BE24">
    <cfRule type="expression" dxfId="405" priority="34" stopIfTrue="1">
      <formula>$A24&lt;&gt;""</formula>
    </cfRule>
  </conditionalFormatting>
  <conditionalFormatting sqref="A25:BE25">
    <cfRule type="expression" dxfId="404" priority="33" stopIfTrue="1">
      <formula>$A25&lt;&gt;""</formula>
    </cfRule>
  </conditionalFormatting>
  <conditionalFormatting sqref="A26:BE26">
    <cfRule type="expression" dxfId="403" priority="32" stopIfTrue="1">
      <formula>$A26&lt;&gt;""</formula>
    </cfRule>
  </conditionalFormatting>
  <conditionalFormatting sqref="A27:BE27">
    <cfRule type="expression" dxfId="402" priority="31" stopIfTrue="1">
      <formula>$A27&lt;&gt;""</formula>
    </cfRule>
  </conditionalFormatting>
  <conditionalFormatting sqref="A28:BE28">
    <cfRule type="expression" dxfId="401" priority="30" stopIfTrue="1">
      <formula>$A28&lt;&gt;""</formula>
    </cfRule>
  </conditionalFormatting>
  <conditionalFormatting sqref="A29:BE29">
    <cfRule type="expression" dxfId="400" priority="29" stopIfTrue="1">
      <formula>$A29&lt;&gt;""</formula>
    </cfRule>
  </conditionalFormatting>
  <conditionalFormatting sqref="A30:BE30">
    <cfRule type="expression" dxfId="399" priority="28" stopIfTrue="1">
      <formula>$A30&lt;&gt;""</formula>
    </cfRule>
  </conditionalFormatting>
  <conditionalFormatting sqref="A31:BE31">
    <cfRule type="expression" dxfId="398" priority="27" stopIfTrue="1">
      <formula>$A31&lt;&gt;""</formula>
    </cfRule>
  </conditionalFormatting>
  <conditionalFormatting sqref="A32:BE32">
    <cfRule type="expression" dxfId="397" priority="26" stopIfTrue="1">
      <formula>$A32&lt;&gt;""</formula>
    </cfRule>
  </conditionalFormatting>
  <conditionalFormatting sqref="A33:BE33">
    <cfRule type="expression" dxfId="396" priority="25" stopIfTrue="1">
      <formula>$A33&lt;&gt;""</formula>
    </cfRule>
  </conditionalFormatting>
  <conditionalFormatting sqref="A34:BE34">
    <cfRule type="expression" dxfId="395" priority="24" stopIfTrue="1">
      <formula>$A34&lt;&gt;""</formula>
    </cfRule>
  </conditionalFormatting>
  <conditionalFormatting sqref="A35:BE35">
    <cfRule type="expression" dxfId="394" priority="23" stopIfTrue="1">
      <formula>$A35&lt;&gt;""</formula>
    </cfRule>
  </conditionalFormatting>
  <conditionalFormatting sqref="A36:BE36">
    <cfRule type="expression" dxfId="393" priority="22" stopIfTrue="1">
      <formula>$A36&lt;&gt;""</formula>
    </cfRule>
  </conditionalFormatting>
  <conditionalFormatting sqref="A37:BE37">
    <cfRule type="expression" dxfId="392" priority="21" stopIfTrue="1">
      <formula>$A37&lt;&gt;""</formula>
    </cfRule>
  </conditionalFormatting>
  <conditionalFormatting sqref="A38:BE38">
    <cfRule type="expression" dxfId="391" priority="20" stopIfTrue="1">
      <formula>$A38&lt;&gt;""</formula>
    </cfRule>
  </conditionalFormatting>
  <conditionalFormatting sqref="A39:BE39">
    <cfRule type="expression" dxfId="390" priority="19" stopIfTrue="1">
      <formula>$A39&lt;&gt;""</formula>
    </cfRule>
  </conditionalFormatting>
  <conditionalFormatting sqref="A40:BE40">
    <cfRule type="expression" dxfId="389" priority="18" stopIfTrue="1">
      <formula>$A40&lt;&gt;""</formula>
    </cfRule>
  </conditionalFormatting>
  <conditionalFormatting sqref="A41:BE41">
    <cfRule type="expression" dxfId="388" priority="17" stopIfTrue="1">
      <formula>$A41&lt;&gt;""</formula>
    </cfRule>
  </conditionalFormatting>
  <conditionalFormatting sqref="A42:BE42">
    <cfRule type="expression" dxfId="387" priority="16" stopIfTrue="1">
      <formula>$A42&lt;&gt;""</formula>
    </cfRule>
  </conditionalFormatting>
  <conditionalFormatting sqref="A43:BE43">
    <cfRule type="expression" dxfId="386" priority="15" stopIfTrue="1">
      <formula>$A43&lt;&gt;""</formula>
    </cfRule>
  </conditionalFormatting>
  <conditionalFormatting sqref="A44:BE44">
    <cfRule type="expression" dxfId="385" priority="14" stopIfTrue="1">
      <formula>$A44&lt;&gt;""</formula>
    </cfRule>
  </conditionalFormatting>
  <conditionalFormatting sqref="A45:BE45">
    <cfRule type="expression" dxfId="384" priority="13" stopIfTrue="1">
      <formula>$A45&lt;&gt;""</formula>
    </cfRule>
  </conditionalFormatting>
  <conditionalFormatting sqref="A46:BE46">
    <cfRule type="expression" dxfId="383" priority="12" stopIfTrue="1">
      <formula>$A46&lt;&gt;""</formula>
    </cfRule>
  </conditionalFormatting>
  <conditionalFormatting sqref="A7:BE7">
    <cfRule type="expression" dxfId="382" priority="1" stopIfTrue="1">
      <formula>$A7&lt;&gt;""</formula>
    </cfRule>
  </conditionalFormatting>
  <conditionalFormatting sqref="A47:BE47">
    <cfRule type="expression" dxfId="381" priority="10" stopIfTrue="1">
      <formula>$A47&lt;&gt;""</formula>
    </cfRule>
  </conditionalFormatting>
  <conditionalFormatting sqref="A48:BE48">
    <cfRule type="expression" dxfId="380" priority="9" stopIfTrue="1">
      <formula>$A48&lt;&gt;""</formula>
    </cfRule>
  </conditionalFormatting>
  <conditionalFormatting sqref="A49:BE49">
    <cfRule type="expression" dxfId="379" priority="8" stopIfTrue="1">
      <formula>$A49&lt;&gt;""</formula>
    </cfRule>
  </conditionalFormatting>
  <conditionalFormatting sqref="A50:BE50">
    <cfRule type="expression" dxfId="378" priority="7" stopIfTrue="1">
      <formula>$A50&lt;&gt;""</formula>
    </cfRule>
  </conditionalFormatting>
  <conditionalFormatting sqref="A51:BE51">
    <cfRule type="expression" dxfId="377" priority="6" stopIfTrue="1">
      <formula>$A51&lt;&gt;""</formula>
    </cfRule>
  </conditionalFormatting>
  <conditionalFormatting sqref="A52:BE52">
    <cfRule type="expression" dxfId="376" priority="5" stopIfTrue="1">
      <formula>$A52&lt;&gt;""</formula>
    </cfRule>
  </conditionalFormatting>
  <conditionalFormatting sqref="A53:BE53">
    <cfRule type="expression" dxfId="375" priority="4" stopIfTrue="1">
      <formula>$A53&lt;&gt;""</formula>
    </cfRule>
  </conditionalFormatting>
  <conditionalFormatting sqref="A54:BE54">
    <cfRule type="expression" dxfId="374" priority="3" stopIfTrue="1">
      <formula>$A54&lt;&gt;""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475</v>
      </c>
      <c r="C7" s="78" t="s">
        <v>476</v>
      </c>
      <c r="D7" s="101">
        <f>SUM($D$8:$D$16)</f>
        <v>14709</v>
      </c>
      <c r="E7" s="101">
        <f>SUM($E$8:$E$16)</f>
        <v>0</v>
      </c>
      <c r="F7" s="101">
        <f>COUNTIF($F$8:$F$16,"&lt;&gt;") - COUNTIF($F$8:$F$16,"&lt; &gt;")</f>
        <v>1</v>
      </c>
      <c r="G7" s="101">
        <f>COUNTIF($G$8:$G$16,"&lt;&gt;") - COUNTIF($G$8:$G$16,"&lt; &gt;")</f>
        <v>1</v>
      </c>
      <c r="H7" s="101">
        <f>SUM($H$8:$H$16)</f>
        <v>276</v>
      </c>
      <c r="I7" s="101">
        <f>SUM($I$8:$I$16)</f>
        <v>0</v>
      </c>
      <c r="J7" s="101">
        <f>COUNTIF($J$8:$J$16,"&lt;&gt;") - COUNTIF($J$8:$J$16,"&lt; &gt;")</f>
        <v>1</v>
      </c>
      <c r="K7" s="101">
        <f>COUNTIF($K$8:$K$16,"&lt;&gt;") - COUNTIF($K$8:$K$16,"&lt; &gt;")</f>
        <v>1</v>
      </c>
      <c r="L7" s="101">
        <f>SUM($L$8:$L$16)</f>
        <v>10529</v>
      </c>
      <c r="M7" s="101">
        <f>SUM($M$8:$M$16)</f>
        <v>0</v>
      </c>
      <c r="N7" s="101">
        <f>COUNTIF($N$8:$N$16,"&lt;&gt;") - COUNTIF($N$8:$N$16,"&lt; &gt;")</f>
        <v>1</v>
      </c>
      <c r="O7" s="101">
        <f>COUNTIF($O$8:$O$16,"&lt;&gt;") - COUNTIF($O$8:$O$16,"&lt; &gt;")</f>
        <v>1</v>
      </c>
      <c r="P7" s="101">
        <f>SUM($P$8:$P$16)</f>
        <v>3904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200</v>
      </c>
      <c r="B8" s="83" t="s">
        <v>425</v>
      </c>
      <c r="C8" s="80" t="s">
        <v>424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434</v>
      </c>
      <c r="C9" s="80" t="s">
        <v>435</v>
      </c>
      <c r="D9" s="81">
        <f>SUM(H9,L9,P9,T9,X9,AB9,AF9,AJ9,AN9,AR9,AV9,AZ9,BD9,BH9,BL9,BP9,BT9,BX9,CB9,CF9,CJ9,CN9,CR9,CV9,CZ9,DD9,DH9,DL9,DP9,DT9)</f>
        <v>14709</v>
      </c>
      <c r="E9" s="81">
        <f>SUM(I9,M9,Q9,U9,Y9,AC9,AG9,AK9,AO9,AS9,AW9,BA9,BE9,BI9,BM9,BQ9,BU9,BY9,CC9,CG9,CK9,CO9,CS9,CW9,DA9,DE9,DI9,DM9,DQ9,DU9)</f>
        <v>0</v>
      </c>
      <c r="F9" s="97" t="s">
        <v>246</v>
      </c>
      <c r="G9" s="82" t="s">
        <v>248</v>
      </c>
      <c r="H9" s="81">
        <v>276</v>
      </c>
      <c r="I9" s="81">
        <v>0</v>
      </c>
      <c r="J9" s="103" t="s">
        <v>264</v>
      </c>
      <c r="K9" s="104" t="s">
        <v>266</v>
      </c>
      <c r="L9" s="102">
        <v>10529</v>
      </c>
      <c r="M9" s="102">
        <v>0</v>
      </c>
      <c r="N9" s="103" t="s">
        <v>272</v>
      </c>
      <c r="O9" s="104" t="s">
        <v>274</v>
      </c>
      <c r="P9" s="102">
        <v>3904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436</v>
      </c>
      <c r="C10" s="80" t="s">
        <v>439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342</v>
      </c>
      <c r="B11" s="83" t="s">
        <v>443</v>
      </c>
      <c r="C11" s="80" t="s">
        <v>444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371</v>
      </c>
      <c r="B12" s="83" t="s">
        <v>449</v>
      </c>
      <c r="C12" s="80" t="s">
        <v>448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455</v>
      </c>
      <c r="B13" s="83" t="s">
        <v>456</v>
      </c>
      <c r="C13" s="80" t="s">
        <v>457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462</v>
      </c>
      <c r="C14" s="80" t="s">
        <v>463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200</v>
      </c>
      <c r="B15" s="83" t="s">
        <v>467</v>
      </c>
      <c r="C15" s="80" t="s">
        <v>468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455</v>
      </c>
      <c r="B16" s="83" t="s">
        <v>474</v>
      </c>
      <c r="C16" s="80" t="s">
        <v>472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56">
    <cfRule type="expression" dxfId="371" priority="358" stopIfTrue="1">
      <formula>$A17&lt;&gt;""</formula>
    </cfRule>
  </conditionalFormatting>
  <conditionalFormatting sqref="BN16:BQ16">
    <cfRule type="expression" dxfId="341" priority="16" stopIfTrue="1">
      <formula>$A30&lt;&gt;""</formula>
    </cfRule>
  </conditionalFormatting>
  <conditionalFormatting sqref="A7:DU7">
    <cfRule type="expression" dxfId="340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2023-02-01T09:20:21Z</dcterms:modified>
</cp:coreProperties>
</file>