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7福島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水洗化人口等!$A$6:$AD$65</definedName>
    <definedName name="_xlnm.Print_Area" localSheetId="2">し尿集計結果!$A$1:$M$37</definedName>
    <definedName name="_xlnm.Print_Area" localSheetId="1">し尿処理状況!$2:$66</definedName>
    <definedName name="_xlnm.Print_Area" localSheetId="0">水洗化人口等!$2:$66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AC43" i="2"/>
  <c r="AC44" i="2"/>
  <c r="AC45" i="2"/>
  <c r="AC46" i="2"/>
  <c r="AC47" i="2"/>
  <c r="N47" i="2" s="1"/>
  <c r="AC48" i="2"/>
  <c r="AC49" i="2"/>
  <c r="AC50" i="2"/>
  <c r="AC51" i="2"/>
  <c r="AC52" i="2"/>
  <c r="AC53" i="2"/>
  <c r="N53" i="2" s="1"/>
  <c r="AC54" i="2"/>
  <c r="AC55" i="2"/>
  <c r="AC56" i="2"/>
  <c r="AC57" i="2"/>
  <c r="AC58" i="2"/>
  <c r="AC59" i="2"/>
  <c r="N59" i="2" s="1"/>
  <c r="AC60" i="2"/>
  <c r="AC61" i="2"/>
  <c r="AC62" i="2"/>
  <c r="AC63" i="2"/>
  <c r="AC64" i="2"/>
  <c r="AC65" i="2"/>
  <c r="N65" i="2" s="1"/>
  <c r="AC66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V43" i="2"/>
  <c r="N43" i="2" s="1"/>
  <c r="V44" i="2"/>
  <c r="V45" i="2"/>
  <c r="V46" i="2"/>
  <c r="V47" i="2"/>
  <c r="V48" i="2"/>
  <c r="N48" i="2" s="1"/>
  <c r="V49" i="2"/>
  <c r="N49" i="2" s="1"/>
  <c r="V50" i="2"/>
  <c r="V51" i="2"/>
  <c r="V52" i="2"/>
  <c r="V53" i="2"/>
  <c r="V54" i="2"/>
  <c r="N54" i="2" s="1"/>
  <c r="V55" i="2"/>
  <c r="N55" i="2" s="1"/>
  <c r="V56" i="2"/>
  <c r="V57" i="2"/>
  <c r="V58" i="2"/>
  <c r="V59" i="2"/>
  <c r="V60" i="2"/>
  <c r="N60" i="2" s="1"/>
  <c r="V61" i="2"/>
  <c r="N61" i="2" s="1"/>
  <c r="V62" i="2"/>
  <c r="V63" i="2"/>
  <c r="V64" i="2"/>
  <c r="V65" i="2"/>
  <c r="V66" i="2"/>
  <c r="N66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N44" i="2"/>
  <c r="N45" i="2"/>
  <c r="N46" i="2"/>
  <c r="N50" i="2"/>
  <c r="N51" i="2"/>
  <c r="N52" i="2"/>
  <c r="N56" i="2"/>
  <c r="N57" i="2"/>
  <c r="N58" i="2"/>
  <c r="N62" i="2"/>
  <c r="N63" i="2"/>
  <c r="N64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H43" i="2"/>
  <c r="H44" i="2"/>
  <c r="H45" i="2"/>
  <c r="H46" i="2"/>
  <c r="D46" i="2" s="1"/>
  <c r="H47" i="2"/>
  <c r="D47" i="2" s="1"/>
  <c r="H48" i="2"/>
  <c r="H49" i="2"/>
  <c r="H50" i="2"/>
  <c r="H51" i="2"/>
  <c r="H52" i="2"/>
  <c r="D52" i="2" s="1"/>
  <c r="H53" i="2"/>
  <c r="D53" i="2" s="1"/>
  <c r="H54" i="2"/>
  <c r="H55" i="2"/>
  <c r="H56" i="2"/>
  <c r="H57" i="2"/>
  <c r="H58" i="2"/>
  <c r="D58" i="2" s="1"/>
  <c r="H59" i="2"/>
  <c r="D59" i="2" s="1"/>
  <c r="H60" i="2"/>
  <c r="H61" i="2"/>
  <c r="H62" i="2"/>
  <c r="H63" i="2"/>
  <c r="H64" i="2"/>
  <c r="D64" i="2" s="1"/>
  <c r="H65" i="2"/>
  <c r="D65" i="2" s="1"/>
  <c r="H6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D8" i="2"/>
  <c r="D12" i="2"/>
  <c r="D13" i="2"/>
  <c r="D14" i="2"/>
  <c r="D18" i="2"/>
  <c r="D19" i="2"/>
  <c r="D20" i="2"/>
  <c r="D24" i="2"/>
  <c r="D25" i="2"/>
  <c r="D26" i="2"/>
  <c r="D27" i="2"/>
  <c r="D30" i="2"/>
  <c r="D31" i="2"/>
  <c r="D32" i="2"/>
  <c r="D33" i="2"/>
  <c r="D36" i="2"/>
  <c r="D37" i="2"/>
  <c r="D38" i="2"/>
  <c r="D39" i="2"/>
  <c r="D42" i="2"/>
  <c r="D43" i="2"/>
  <c r="D44" i="2"/>
  <c r="D45" i="2"/>
  <c r="D48" i="2"/>
  <c r="D49" i="2"/>
  <c r="D50" i="2"/>
  <c r="D51" i="2"/>
  <c r="D54" i="2"/>
  <c r="D55" i="2"/>
  <c r="D56" i="2"/>
  <c r="D57" i="2"/>
  <c r="D60" i="2"/>
  <c r="D61" i="2"/>
  <c r="D62" i="2"/>
  <c r="D63" i="2"/>
  <c r="D66" i="2"/>
  <c r="T19" i="1"/>
  <c r="P8" i="1"/>
  <c r="P9" i="1"/>
  <c r="P10" i="1"/>
  <c r="P11" i="1"/>
  <c r="I11" i="1" s="1"/>
  <c r="P12" i="1"/>
  <c r="I12" i="1" s="1"/>
  <c r="P13" i="1"/>
  <c r="P14" i="1"/>
  <c r="P15" i="1"/>
  <c r="P16" i="1"/>
  <c r="P17" i="1"/>
  <c r="I17" i="1" s="1"/>
  <c r="D17" i="1" s="1"/>
  <c r="P18" i="1"/>
  <c r="P19" i="1"/>
  <c r="P20" i="1"/>
  <c r="P21" i="1"/>
  <c r="P22" i="1"/>
  <c r="P23" i="1"/>
  <c r="I23" i="1" s="1"/>
  <c r="D23" i="1" s="1"/>
  <c r="P24" i="1"/>
  <c r="P25" i="1"/>
  <c r="P26" i="1"/>
  <c r="I26" i="1" s="1"/>
  <c r="P27" i="1"/>
  <c r="I27" i="1" s="1"/>
  <c r="D27" i="1" s="1"/>
  <c r="P28" i="1"/>
  <c r="P29" i="1"/>
  <c r="I29" i="1" s="1"/>
  <c r="P30" i="1"/>
  <c r="P31" i="1"/>
  <c r="P32" i="1"/>
  <c r="P33" i="1"/>
  <c r="I33" i="1" s="1"/>
  <c r="D33" i="1" s="1"/>
  <c r="J33" i="1" s="1"/>
  <c r="P34" i="1"/>
  <c r="P35" i="1"/>
  <c r="I35" i="1" s="1"/>
  <c r="P36" i="1"/>
  <c r="P37" i="1"/>
  <c r="P38" i="1"/>
  <c r="P39" i="1"/>
  <c r="P40" i="1"/>
  <c r="I40" i="1" s="1"/>
  <c r="D40" i="1" s="1"/>
  <c r="P41" i="1"/>
  <c r="I41" i="1" s="1"/>
  <c r="P42" i="1"/>
  <c r="I42" i="1" s="1"/>
  <c r="P43" i="1"/>
  <c r="P44" i="1"/>
  <c r="P45" i="1"/>
  <c r="P46" i="1"/>
  <c r="P47" i="1"/>
  <c r="I47" i="1" s="1"/>
  <c r="P48" i="1"/>
  <c r="I48" i="1" s="1"/>
  <c r="P49" i="1"/>
  <c r="P50" i="1"/>
  <c r="P51" i="1"/>
  <c r="P52" i="1"/>
  <c r="P53" i="1"/>
  <c r="I53" i="1" s="1"/>
  <c r="P54" i="1"/>
  <c r="P55" i="1"/>
  <c r="P56" i="1"/>
  <c r="P57" i="1"/>
  <c r="P58" i="1"/>
  <c r="P59" i="1"/>
  <c r="I59" i="1" s="1"/>
  <c r="P60" i="1"/>
  <c r="P61" i="1"/>
  <c r="P62" i="1"/>
  <c r="I62" i="1" s="1"/>
  <c r="P63" i="1"/>
  <c r="I63" i="1" s="1"/>
  <c r="D63" i="1" s="1"/>
  <c r="P64" i="1"/>
  <c r="P65" i="1"/>
  <c r="I65" i="1" s="1"/>
  <c r="P66" i="1"/>
  <c r="N15" i="1"/>
  <c r="N58" i="1"/>
  <c r="L19" i="1"/>
  <c r="L34" i="1"/>
  <c r="L48" i="1"/>
  <c r="L55" i="1"/>
  <c r="J19" i="1"/>
  <c r="J48" i="1"/>
  <c r="I8" i="1"/>
  <c r="I9" i="1"/>
  <c r="D9" i="1" s="1"/>
  <c r="I10" i="1"/>
  <c r="I13" i="1"/>
  <c r="I14" i="1"/>
  <c r="I15" i="1"/>
  <c r="I16" i="1"/>
  <c r="I18" i="1"/>
  <c r="D18" i="1" s="1"/>
  <c r="I19" i="1"/>
  <c r="I20" i="1"/>
  <c r="I21" i="1"/>
  <c r="I22" i="1"/>
  <c r="I24" i="1"/>
  <c r="I25" i="1"/>
  <c r="D25" i="1" s="1"/>
  <c r="J25" i="1" s="1"/>
  <c r="I28" i="1"/>
  <c r="D28" i="1" s="1"/>
  <c r="I30" i="1"/>
  <c r="I31" i="1"/>
  <c r="I32" i="1"/>
  <c r="I34" i="1"/>
  <c r="I36" i="1"/>
  <c r="D36" i="1" s="1"/>
  <c r="I37" i="1"/>
  <c r="D37" i="1" s="1"/>
  <c r="I38" i="1"/>
  <c r="I39" i="1"/>
  <c r="I43" i="1"/>
  <c r="I44" i="1"/>
  <c r="I45" i="1"/>
  <c r="D45" i="1" s="1"/>
  <c r="I46" i="1"/>
  <c r="D46" i="1" s="1"/>
  <c r="I49" i="1"/>
  <c r="I50" i="1"/>
  <c r="I51" i="1"/>
  <c r="I52" i="1"/>
  <c r="D52" i="1" s="1"/>
  <c r="I54" i="1"/>
  <c r="I55" i="1"/>
  <c r="I56" i="1"/>
  <c r="I57" i="1"/>
  <c r="I58" i="1"/>
  <c r="D58" i="1" s="1"/>
  <c r="I60" i="1"/>
  <c r="I61" i="1"/>
  <c r="D61" i="1" s="1"/>
  <c r="I64" i="1"/>
  <c r="D64" i="1" s="1"/>
  <c r="J64" i="1" s="1"/>
  <c r="I66" i="1"/>
  <c r="F15" i="1"/>
  <c r="F27" i="1"/>
  <c r="F34" i="1"/>
  <c r="F43" i="1"/>
  <c r="F49" i="1"/>
  <c r="F51" i="1"/>
  <c r="F5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29" i="1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D56" i="1" s="1"/>
  <c r="E57" i="1"/>
  <c r="E58" i="1"/>
  <c r="E59" i="1"/>
  <c r="E60" i="1"/>
  <c r="E61" i="1"/>
  <c r="E62" i="1"/>
  <c r="E63" i="1"/>
  <c r="E64" i="1"/>
  <c r="E65" i="1"/>
  <c r="E66" i="1"/>
  <c r="D10" i="1"/>
  <c r="T10" i="1" s="1"/>
  <c r="D13" i="1"/>
  <c r="L13" i="1" s="1"/>
  <c r="D15" i="1"/>
  <c r="D16" i="1"/>
  <c r="F16" i="1" s="1"/>
  <c r="D19" i="1"/>
  <c r="N19" i="1" s="1"/>
  <c r="D21" i="1"/>
  <c r="D22" i="1"/>
  <c r="N22" i="1" s="1"/>
  <c r="D24" i="1"/>
  <c r="D30" i="1"/>
  <c r="D31" i="1"/>
  <c r="F31" i="1" s="1"/>
  <c r="D34" i="1"/>
  <c r="J34" i="1" s="1"/>
  <c r="D35" i="1"/>
  <c r="L35" i="1" s="1"/>
  <c r="D39" i="1"/>
  <c r="D42" i="1"/>
  <c r="D43" i="1"/>
  <c r="D44" i="1"/>
  <c r="D48" i="1"/>
  <c r="D49" i="1"/>
  <c r="L49" i="1" s="1"/>
  <c r="D50" i="1"/>
  <c r="F50" i="1" s="1"/>
  <c r="D51" i="1"/>
  <c r="N51" i="1" s="1"/>
  <c r="D54" i="1"/>
  <c r="J54" i="1" s="1"/>
  <c r="D55" i="1"/>
  <c r="D57" i="1"/>
  <c r="N57" i="1" s="1"/>
  <c r="D60" i="1"/>
  <c r="D62" i="1"/>
  <c r="J62" i="1" s="1"/>
  <c r="D66" i="1"/>
  <c r="T29" i="1" l="1"/>
  <c r="L29" i="1"/>
  <c r="J29" i="1"/>
  <c r="F29" i="1"/>
  <c r="N29" i="1"/>
  <c r="L37" i="1"/>
  <c r="J37" i="1"/>
  <c r="T37" i="1"/>
  <c r="N37" i="1"/>
  <c r="F37" i="1"/>
  <c r="J28" i="1"/>
  <c r="L28" i="1"/>
  <c r="F28" i="1"/>
  <c r="N28" i="1"/>
  <c r="T28" i="1"/>
  <c r="T23" i="1"/>
  <c r="J23" i="1"/>
  <c r="N23" i="1"/>
  <c r="L23" i="1"/>
  <c r="F23" i="1"/>
  <c r="T17" i="1"/>
  <c r="L17" i="1"/>
  <c r="J17" i="1"/>
  <c r="F17" i="1"/>
  <c r="N17" i="1"/>
  <c r="T61" i="1"/>
  <c r="N61" i="1"/>
  <c r="L61" i="1"/>
  <c r="F61" i="1"/>
  <c r="J61" i="1"/>
  <c r="L45" i="1"/>
  <c r="J45" i="1"/>
  <c r="N45" i="1"/>
  <c r="T45" i="1"/>
  <c r="F45" i="1"/>
  <c r="T36" i="1"/>
  <c r="F36" i="1"/>
  <c r="J36" i="1"/>
  <c r="L36" i="1"/>
  <c r="N36" i="1"/>
  <c r="L9" i="1"/>
  <c r="J9" i="1"/>
  <c r="T9" i="1"/>
  <c r="N9" i="1"/>
  <c r="F9" i="1"/>
  <c r="L63" i="1"/>
  <c r="N63" i="1"/>
  <c r="J63" i="1"/>
  <c r="F63" i="1"/>
  <c r="T63" i="1"/>
  <c r="N56" i="1"/>
  <c r="J56" i="1"/>
  <c r="T56" i="1"/>
  <c r="L56" i="1"/>
  <c r="F56" i="1"/>
  <c r="N44" i="1"/>
  <c r="T44" i="1"/>
  <c r="L44" i="1"/>
  <c r="J44" i="1"/>
  <c r="L39" i="1"/>
  <c r="T39" i="1"/>
  <c r="F39" i="1"/>
  <c r="N39" i="1"/>
  <c r="L21" i="1"/>
  <c r="T21" i="1"/>
  <c r="J21" i="1"/>
  <c r="F57" i="1"/>
  <c r="F35" i="1"/>
  <c r="T18" i="1"/>
  <c r="F18" i="1"/>
  <c r="N18" i="1"/>
  <c r="L18" i="1"/>
  <c r="L64" i="1"/>
  <c r="T66" i="1"/>
  <c r="F66" i="1"/>
  <c r="J66" i="1"/>
  <c r="N66" i="1"/>
  <c r="L66" i="1"/>
  <c r="T48" i="1"/>
  <c r="F48" i="1"/>
  <c r="N48" i="1"/>
  <c r="F44" i="1"/>
  <c r="F22" i="1"/>
  <c r="F13" i="1"/>
  <c r="J52" i="1"/>
  <c r="T52" i="1"/>
  <c r="N52" i="1"/>
  <c r="L52" i="1"/>
  <c r="L62" i="1"/>
  <c r="N35" i="1"/>
  <c r="N13" i="1"/>
  <c r="T64" i="1"/>
  <c r="N55" i="1"/>
  <c r="F55" i="1"/>
  <c r="F64" i="1"/>
  <c r="F52" i="1"/>
  <c r="F21" i="1"/>
  <c r="J58" i="1"/>
  <c r="T58" i="1"/>
  <c r="L58" i="1"/>
  <c r="D32" i="1"/>
  <c r="D12" i="1"/>
  <c r="D14" i="1"/>
  <c r="J39" i="1"/>
  <c r="J18" i="1"/>
  <c r="N49" i="1"/>
  <c r="D65" i="1"/>
  <c r="D59" i="1"/>
  <c r="D53" i="1"/>
  <c r="D47" i="1"/>
  <c r="D41" i="1"/>
  <c r="D11" i="1"/>
  <c r="L51" i="1"/>
  <c r="T51" i="1"/>
  <c r="J51" i="1"/>
  <c r="T43" i="1"/>
  <c r="L43" i="1"/>
  <c r="J43" i="1"/>
  <c r="L15" i="1"/>
  <c r="T15" i="1"/>
  <c r="J15" i="1"/>
  <c r="D38" i="1"/>
  <c r="J55" i="1"/>
  <c r="N43" i="1"/>
  <c r="J40" i="1"/>
  <c r="T40" i="1"/>
  <c r="N40" i="1"/>
  <c r="L40" i="1"/>
  <c r="F40" i="1"/>
  <c r="T55" i="1"/>
  <c r="T35" i="1"/>
  <c r="J35" i="1"/>
  <c r="T60" i="1"/>
  <c r="F60" i="1"/>
  <c r="N60" i="1"/>
  <c r="L60" i="1"/>
  <c r="J60" i="1"/>
  <c r="T42" i="1"/>
  <c r="F42" i="1"/>
  <c r="J42" i="1"/>
  <c r="N31" i="1"/>
  <c r="L31" i="1"/>
  <c r="J31" i="1"/>
  <c r="T31" i="1"/>
  <c r="T13" i="1"/>
  <c r="J13" i="1"/>
  <c r="J46" i="1"/>
  <c r="N46" i="1"/>
  <c r="L46" i="1"/>
  <c r="F46" i="1"/>
  <c r="N64" i="1"/>
  <c r="N42" i="1"/>
  <c r="N21" i="1"/>
  <c r="L33" i="1"/>
  <c r="T33" i="1"/>
  <c r="N33" i="1"/>
  <c r="F33" i="1"/>
  <c r="L27" i="1"/>
  <c r="N27" i="1"/>
  <c r="T27" i="1"/>
  <c r="J27" i="1"/>
  <c r="T46" i="1"/>
  <c r="T54" i="1"/>
  <c r="F54" i="1"/>
  <c r="N54" i="1"/>
  <c r="L54" i="1"/>
  <c r="T24" i="1"/>
  <c r="F24" i="1"/>
  <c r="L24" i="1"/>
  <c r="J24" i="1"/>
  <c r="N24" i="1"/>
  <c r="N50" i="1"/>
  <c r="J50" i="1"/>
  <c r="L50" i="1"/>
  <c r="T50" i="1"/>
  <c r="J22" i="1"/>
  <c r="T22" i="1"/>
  <c r="L22" i="1"/>
  <c r="L57" i="1"/>
  <c r="T57" i="1"/>
  <c r="J57" i="1"/>
  <c r="T30" i="1"/>
  <c r="F30" i="1"/>
  <c r="J30" i="1"/>
  <c r="N30" i="1"/>
  <c r="L30" i="1"/>
  <c r="T25" i="1"/>
  <c r="N25" i="1"/>
  <c r="L25" i="1"/>
  <c r="F25" i="1"/>
  <c r="D26" i="1"/>
  <c r="N62" i="1"/>
  <c r="T62" i="1"/>
  <c r="F62" i="1"/>
  <c r="J16" i="1"/>
  <c r="L16" i="1"/>
  <c r="T16" i="1"/>
  <c r="N16" i="1"/>
  <c r="T49" i="1"/>
  <c r="J49" i="1"/>
  <c r="J10" i="1"/>
  <c r="N10" i="1"/>
  <c r="L10" i="1"/>
  <c r="F10" i="1"/>
  <c r="L42" i="1"/>
  <c r="F19" i="1"/>
  <c r="D20" i="1"/>
  <c r="D8" i="1"/>
  <c r="N34" i="1"/>
  <c r="T3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N38" i="1" l="1"/>
  <c r="L38" i="1"/>
  <c r="J38" i="1"/>
  <c r="F38" i="1"/>
  <c r="T38" i="1"/>
  <c r="T47" i="1"/>
  <c r="F47" i="1"/>
  <c r="N47" i="1"/>
  <c r="L47" i="1"/>
  <c r="J47" i="1"/>
  <c r="T53" i="1"/>
  <c r="L53" i="1"/>
  <c r="J53" i="1"/>
  <c r="F53" i="1"/>
  <c r="N53" i="1"/>
  <c r="T59" i="1"/>
  <c r="L59" i="1"/>
  <c r="J59" i="1"/>
  <c r="N59" i="1"/>
  <c r="F59" i="1"/>
  <c r="T12" i="1"/>
  <c r="F12" i="1"/>
  <c r="N12" i="1"/>
  <c r="J12" i="1"/>
  <c r="L12" i="1"/>
  <c r="N26" i="1"/>
  <c r="F26" i="1"/>
  <c r="T26" i="1"/>
  <c r="L26" i="1"/>
  <c r="J26" i="1"/>
  <c r="T65" i="1"/>
  <c r="L65" i="1"/>
  <c r="J65" i="1"/>
  <c r="N65" i="1"/>
  <c r="F65" i="1"/>
  <c r="N32" i="1"/>
  <c r="T32" i="1"/>
  <c r="L32" i="1"/>
  <c r="F32" i="1"/>
  <c r="J32" i="1"/>
  <c r="N8" i="1"/>
  <c r="J8" i="1"/>
  <c r="T8" i="1"/>
  <c r="L8" i="1"/>
  <c r="F8" i="1"/>
  <c r="T11" i="1"/>
  <c r="N11" i="1"/>
  <c r="L11" i="1"/>
  <c r="F11" i="1"/>
  <c r="J11" i="1"/>
  <c r="N20" i="1"/>
  <c r="J20" i="1"/>
  <c r="T20" i="1"/>
  <c r="F20" i="1"/>
  <c r="L20" i="1"/>
  <c r="T41" i="1"/>
  <c r="N41" i="1"/>
  <c r="F41" i="1"/>
  <c r="J41" i="1"/>
  <c r="L41" i="1"/>
  <c r="N14" i="1"/>
  <c r="J14" i="1"/>
  <c r="L14" i="1"/>
  <c r="T14" i="1"/>
  <c r="F14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<sst xmlns="http://schemas.openxmlformats.org/spreadsheetml/2006/main" count="1025" uniqueCount="380">
  <si>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</si>
  <si>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</si>
  <si>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</si>
  <si>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</si>
  <si>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</si>
  <si>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</si>
  <si>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</si>
  <si>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</si>
  <si>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</si>
  <si>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</si>
  <si>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</si>
  <si>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</si>
  <si>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</si>
  <si>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</si>
  <si>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</si>
  <si>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</si>
  <si>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</si>
  <si>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</si>
  <si>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</si>
  <si>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</si>
  <si>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</si>
  <si>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</si>
  <si>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</si>
  <si>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</si>
  <si>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</si>
  <si>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</si>
  <si>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</si>
  <si>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</si>
  <si>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</si>
  <si>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</si>
  <si>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</si>
  <si>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</si>
  <si>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</si>
  <si>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</si>
  <si>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</si>
  <si>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</si>
  <si>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</si>
  <si>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</si>
  <si>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</si>
  <si>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</si>
  <si>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</si>
  <si>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</si>
  <si>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</si>
  <si>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</si>
  <si>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</si>
  <si>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</si>
  <si>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</si>
  <si>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</si>
  <si>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</si>
  <si>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</si>
  <si>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</si>
  <si>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</si>
  <si>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</si>
  <si>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</si>
  <si>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</si>
  <si>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</si>
  <si>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</si>
  <si>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</si>
  <si>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</si>
  <si>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</si>
  <si>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</si>
  <si>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</si>
  <si>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</si>
  <si>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</si>
  <si>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</si>
  <si>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</si>
  <si>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</si>
  <si>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</si>
  <si>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</si>
  <si>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</si>
  <si>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</si>
  <si>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</si>
  <si>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</si>
  <si>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</si>
  <si>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</si>
  <si>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</si>
  <si>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</si>
  <si>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</si>
  <si>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</si>
  <si>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</si>
  <si>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</si>
  <si>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</si>
  <si>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</si>
  <si>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</si>
  <si>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</si>
  <si>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</si>
  <si>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</si>
  <si>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</si>
  <si>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</si>
  <si>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</si>
  <si>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</si>
  <si>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</si>
  <si>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</si>
  <si>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</si>
  <si>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</si>
  <si>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</si>
  <si>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</si>
  <si>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</si>
  <si>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</si>
  <si>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</si>
  <si>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</si>
  <si>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</si>
  <si>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</si>
  <si>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</si>
  <si>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</si>
  <si>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</si>
  <si>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</si>
  <si>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</si>
  <si>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</si>
  <si>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</si>
  <si>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</si>
  <si>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</si>
  <si>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</si>
  <si>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</si>
  <si>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</si>
  <si>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</si>
  <si>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</si>
  <si>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</si>
  <si>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</si>
  <si>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</si>
  <si>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</si>
  <si>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</si>
  <si>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</si>
  <si>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</si>
  <si>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</si>
  <si>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</si>
  <si>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</si>
  <si>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</si>
  <si>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</si>
  <si>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</si>
  <si>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</si>
  <si>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</si>
  <si>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</si>
  <si>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</si>
  <si>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</si>
  <si>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</si>
  <si>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</si>
  <si>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</si>
  <si>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</si>
  <si>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</si>
  <si>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</si>
  <si>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</si>
  <si>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</si>
  <si>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</si>
  <si>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</si>
  <si>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</si>
  <si>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</si>
  <si>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</si>
  <si>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</si>
  <si>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</si>
  <si>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</si>
  <si>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</si>
  <si>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</si>
  <si>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</si>
  <si>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</si>
  <si>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</si>
  <si>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</si>
  <si>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</si>
  <si>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</si>
  <si>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</si>
  <si>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</si>
  <si>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</si>
  <si>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</si>
  <si>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</si>
  <si>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</si>
  <si>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</si>
  <si>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</si>
  <si>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</si>
  <si>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</si>
  <si>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</si>
  <si>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</si>
  <si>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</si>
  <si>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</si>
  <si>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</si>
  <si>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</si>
  <si>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</si>
  <si>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</si>
  <si>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</si>
  <si>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</si>
  <si>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</si>
  <si>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</si>
  <si>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</si>
  <si>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</si>
  <si>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</si>
  <si>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</si>
  <si>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</si>
  <si>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</si>
  <si>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</si>
  <si>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</si>
  <si>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</si>
  <si>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</si>
  <si>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</si>
  <si>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</si>
  <si>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</si>
  <si>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</si>
  <si>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</si>
  <si>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</si>
  <si>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</si>
  <si>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</si>
  <si>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</si>
  <si>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</si>
  <si>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</si>
  <si>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</si>
  <si>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</si>
  <si>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</si>
  <si>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</si>
  <si>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</si>
  <si>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</si>
  <si>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</si>
  <si>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</si>
  <si>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</si>
  <si>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</si>
  <si>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</si>
  <si>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</si>
  <si>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</si>
  <si>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</si>
  <si>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</si>
  <si>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</si>
  <si>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</si>
  <si>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</si>
  <si>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</si>
  <si>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</si>
  <si>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</si>
  <si>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</si>
  <si>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</si>
  <si>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</si>
  <si>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</si>
  <si>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</si>
  <si>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</si>
  <si>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</si>
  <si>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</si>
  <si>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</si>
  <si>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</si>
  <si>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</si>
  <si>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</si>
  <si>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</si>
  <si>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</si>
  <si>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</si>
  <si>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</si>
  <si>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</si>
  <si>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</si>
  <si>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</si>
  <si>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</si>
  <si>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</si>
  <si>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</si>
  <si>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</si>
  <si>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</si>
  <si>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</si>
  <si>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</si>
  <si>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</si>
  <si>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</si>
  <si>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</si>
  <si>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</si>
  <si>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</si>
  <si>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</si>
  <si>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</si>
  <si>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</si>
  <si>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07000</t>
  </si>
  <si>
    <t>水洗化人口等（令和3年度実績）</t>
    <phoneticPr fontId="3"/>
  </si>
  <si>
    <t>し尿処理の状況（令和3年度実績）</t>
    <phoneticPr fontId="3"/>
  </si>
  <si>
    <t>07201</t>
  </si>
  <si>
    <t>福島市</t>
  </si>
  <si>
    <t/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</si>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</sst>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47</v>
      </c>
      <c r="B7" s="127" t="s">
        <v>257</v>
      </c>
      <c r="C7" s="107" t="s">
        <v>199</v>
      </c>
      <c r="D7" s="108">
        <f>+SUM(E7,+I7)</f>
        <v>1844169</v>
      </c>
      <c r="E7" s="108">
        <f>+SUM(G7+H7)</f>
        <v>139311</v>
      </c>
      <c r="F7" s="109">
        <f>IF(D7&gt;0,E7/D7*100,"-")</f>
        <v>7.554134138465618</v>
      </c>
      <c r="G7" s="108">
        <f>SUM(G$8:G$207)</f>
        <v>139258</v>
      </c>
      <c r="H7" s="108">
        <f>SUM(H$8:H$207)</f>
        <v>53</v>
      </c>
      <c r="I7" s="108">
        <f>+SUM(K7,+M7,O7+P7)</f>
        <v>1704858</v>
      </c>
      <c r="J7" s="109">
        <f>IF(D7&gt;0,I7/D7*100,"-")</f>
        <v>92.445865861534386</v>
      </c>
      <c r="K7" s="108">
        <f>SUM(K$8:K$207)</f>
        <v>925578</v>
      </c>
      <c r="L7" s="109">
        <f>IF(D7&gt;0,K7/D7*100,"-")</f>
        <v>50.189434916214296</v>
      </c>
      <c r="M7" s="108">
        <f>SUM(M$8:M$207)</f>
        <v>2121</v>
      </c>
      <c r="N7" s="109">
        <f>IF(D7&gt;0,M7/D7*100,"-")</f>
        <v>0.11501115136411035</v>
      </c>
      <c r="O7" s="106">
        <f>SUM(O$8:O$207)</f>
        <v>96800</v>
      </c>
      <c r="P7" s="108">
        <f>SUM(Q7:S7)</f>
        <v>680359</v>
      </c>
      <c r="Q7" s="108">
        <f>SUM(Q$8:Q$207)</f>
        <v>223791</v>
      </c>
      <c r="R7" s="108">
        <f>SUM(R$8:R$207)</f>
        <v>443647</v>
      </c>
      <c r="S7" s="108">
        <f>SUM(S$8:S$207)</f>
        <v>12921</v>
      </c>
      <c r="T7" s="109">
        <f>IF(D7&gt;0,P7/D7*100,"-")</f>
        <v>36.892443154613268</v>
      </c>
      <c r="U7" s="108">
        <f>SUM(U$8:U$207)</f>
        <v>14243</v>
      </c>
      <c r="V7" s="110">
        <f t="shared" ref="V7:AC7" si="0">COUNTIF(V$8:V$207,"○")</f>
        <v>37</v>
      </c>
      <c r="W7" s="110">
        <f t="shared" si="0"/>
        <v>4</v>
      </c>
      <c r="X7" s="110">
        <f t="shared" si="0"/>
        <v>0</v>
      </c>
      <c r="Y7" s="110">
        <f t="shared" si="0"/>
        <v>18</v>
      </c>
      <c r="Z7" s="110">
        <f t="shared" si="0"/>
        <v>38</v>
      </c>
      <c r="AA7" s="110">
        <f t="shared" si="0"/>
        <v>2</v>
      </c>
      <c r="AB7" s="110">
        <f t="shared" si="0"/>
        <v>0</v>
      </c>
      <c r="AC7" s="110">
        <f t="shared" si="0"/>
        <v>19</v>
      </c>
      <c r="AD7" s="205"/>
      <c r="AE7" s="205"/>
    </row>
    <row r="8" spans="1:31" s="103" customFormat="1" ht="13.5" customHeight="1">
      <c r="A8" s="99" t="s">
        <v>47</v>
      </c>
      <c r="B8" s="100" t="s">
        <v>260</v>
      </c>
      <c r="C8" s="99" t="s">
        <v>261</v>
      </c>
      <c r="D8" s="101">
        <f>+SUM(E8,+I8)</f>
        <v>273904</v>
      </c>
      <c r="E8" s="101">
        <f>+SUM(G8+H8)</f>
        <v>13713</v>
      </c>
      <c r="F8" s="125">
        <f>IF(D8&gt;0,E8/D8*100,"-")</f>
        <v>5.0064986272562653</v>
      </c>
      <c r="G8" s="101">
        <v>13713</v>
      </c>
      <c r="H8" s="101">
        <v>0</v>
      </c>
      <c r="I8" s="101">
        <f>+SUM(K8,+M8,O8+P8)</f>
        <v>260191</v>
      </c>
      <c r="J8" s="102">
        <f>IF(D8&gt;0,I8/D8*100,"-")</f>
        <v>94.993501372743737</v>
      </c>
      <c r="K8" s="101">
        <v>171103</v>
      </c>
      <c r="L8" s="102">
        <f>IF(D8&gt;0,K8/D8*100,"-")</f>
        <v>62.46823704655646</v>
      </c>
      <c r="M8" s="101">
        <v>0</v>
      </c>
      <c r="N8" s="102">
        <f>IF(D8&gt;0,M8/D8*100,"-")</f>
        <v>0</v>
      </c>
      <c r="O8" s="123">
        <v>1867</v>
      </c>
      <c r="P8" s="101">
        <f>SUM(Q8:S8)</f>
        <v>87221</v>
      </c>
      <c r="Q8" s="101">
        <v>18615</v>
      </c>
      <c r="R8" s="101">
        <v>68606</v>
      </c>
      <c r="S8" s="101">
        <v>0</v>
      </c>
      <c r="T8" s="102">
        <f>IF(D8&gt;0,P8/D8*100,"-")</f>
        <v>31.843638647117238</v>
      </c>
      <c r="U8" s="101">
        <v>1818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47</v>
      </c>
      <c r="B9" s="100" t="s">
        <v>264</v>
      </c>
      <c r="C9" s="99" t="s">
        <v>265</v>
      </c>
      <c r="D9" s="101">
        <f>+SUM(E9,+I9)</f>
        <v>115840</v>
      </c>
      <c r="E9" s="101">
        <f>+SUM(G9+H9)</f>
        <v>8294</v>
      </c>
      <c r="F9" s="125">
        <f>IF(D9&gt;0,E9/D9*100,"-")</f>
        <v>7.159875690607735</v>
      </c>
      <c r="G9" s="101">
        <v>8294</v>
      </c>
      <c r="H9" s="101">
        <v>0</v>
      </c>
      <c r="I9" s="101">
        <f>+SUM(K9,+M9,O9+P9)</f>
        <v>107546</v>
      </c>
      <c r="J9" s="102">
        <f>IF(D9&gt;0,I9/D9*100,"-")</f>
        <v>92.840124309392266</v>
      </c>
      <c r="K9" s="101">
        <v>70396</v>
      </c>
      <c r="L9" s="102">
        <f>IF(D9&gt;0,K9/D9*100,"-")</f>
        <v>60.7700276243094</v>
      </c>
      <c r="M9" s="101">
        <v>0</v>
      </c>
      <c r="N9" s="102">
        <f>IF(D9&gt;0,M9/D9*100,"-")</f>
        <v>0</v>
      </c>
      <c r="O9" s="123">
        <v>3040</v>
      </c>
      <c r="P9" s="101">
        <f>SUM(Q9:S9)</f>
        <v>34110</v>
      </c>
      <c r="Q9" s="101">
        <v>17106</v>
      </c>
      <c r="R9" s="101">
        <v>17004</v>
      </c>
      <c r="S9" s="101">
        <v>0</v>
      </c>
      <c r="T9" s="102">
        <f>IF(D9&gt;0,P9/D9*100,"-")</f>
        <v>29.445787292817684</v>
      </c>
      <c r="U9" s="101">
        <v>840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47</v>
      </c>
      <c r="B10" s="100" t="s">
        <v>266</v>
      </c>
      <c r="C10" s="99" t="s">
        <v>267</v>
      </c>
      <c r="D10" s="101">
        <f>+SUM(E10,+I10)</f>
        <v>320120</v>
      </c>
      <c r="E10" s="101">
        <f>+SUM(G10+H10)</f>
        <v>10982</v>
      </c>
      <c r="F10" s="125">
        <f>IF(D10&gt;0,E10/D10*100,"-")</f>
        <v>3.4305885293015121</v>
      </c>
      <c r="G10" s="101">
        <v>10982</v>
      </c>
      <c r="H10" s="101">
        <v>0</v>
      </c>
      <c r="I10" s="101">
        <f>+SUM(K10,+M10,O10+P10)</f>
        <v>309138</v>
      </c>
      <c r="J10" s="102">
        <f>IF(D10&gt;0,I10/D10*100,"-")</f>
        <v>96.569411470698483</v>
      </c>
      <c r="K10" s="101">
        <v>223375</v>
      </c>
      <c r="L10" s="102">
        <f>IF(D10&gt;0,K10/D10*100,"-")</f>
        <v>69.778520554791953</v>
      </c>
      <c r="M10" s="101">
        <v>0</v>
      </c>
      <c r="N10" s="102">
        <f>IF(D10&gt;0,M10/D10*100,"-")</f>
        <v>0</v>
      </c>
      <c r="O10" s="123">
        <v>8582</v>
      </c>
      <c r="P10" s="101">
        <f>SUM(Q10:S10)</f>
        <v>77181</v>
      </c>
      <c r="Q10" s="101">
        <v>28026</v>
      </c>
      <c r="R10" s="101">
        <v>49155</v>
      </c>
      <c r="S10" s="101">
        <v>0</v>
      </c>
      <c r="T10" s="102">
        <f>IF(D10&gt;0,P10/D10*100,"-")</f>
        <v>24.110021242034239</v>
      </c>
      <c r="U10" s="101">
        <v>2771</v>
      </c>
      <c r="V10" s="99"/>
      <c r="W10" s="99" t="s">
        <v>263</v>
      </c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47</v>
      </c>
      <c r="B11" s="100" t="s">
        <v>268</v>
      </c>
      <c r="C11" s="99" t="s">
        <v>269</v>
      </c>
      <c r="D11" s="101">
        <f>+SUM(E11,+I11)</f>
        <v>315566</v>
      </c>
      <c r="E11" s="101">
        <f>+SUM(G11+H11)</f>
        <v>12530</v>
      </c>
      <c r="F11" s="125">
        <f>IF(D11&gt;0,E11/D11*100,"-")</f>
        <v>3.9706432251890251</v>
      </c>
      <c r="G11" s="101">
        <v>12529</v>
      </c>
      <c r="H11" s="101">
        <v>1</v>
      </c>
      <c r="I11" s="101">
        <f>+SUM(K11,+M11,O11+P11)</f>
        <v>303036</v>
      </c>
      <c r="J11" s="102">
        <f>IF(D11&gt;0,I11/D11*100,"-")</f>
        <v>96.029356774810964</v>
      </c>
      <c r="K11" s="101">
        <v>171198</v>
      </c>
      <c r="L11" s="102">
        <f>IF(D11&gt;0,K11/D11*100,"-")</f>
        <v>54.251091689218732</v>
      </c>
      <c r="M11" s="101">
        <v>0</v>
      </c>
      <c r="N11" s="102">
        <f>IF(D11&gt;0,M11/D11*100,"-")</f>
        <v>0</v>
      </c>
      <c r="O11" s="123">
        <v>10243</v>
      </c>
      <c r="P11" s="101">
        <f>SUM(Q11:S11)</f>
        <v>121595</v>
      </c>
      <c r="Q11" s="101">
        <v>22225</v>
      </c>
      <c r="R11" s="101">
        <v>99370</v>
      </c>
      <c r="S11" s="101">
        <v>0</v>
      </c>
      <c r="T11" s="102">
        <f>IF(D11&gt;0,P11/D11*100,"-")</f>
        <v>38.532351394003157</v>
      </c>
      <c r="U11" s="101">
        <v>2767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47</v>
      </c>
      <c r="B12" s="100" t="s">
        <v>270</v>
      </c>
      <c r="C12" s="99" t="s">
        <v>271</v>
      </c>
      <c r="D12" s="101">
        <f>+SUM(E12,+I12)</f>
        <v>59605</v>
      </c>
      <c r="E12" s="101">
        <f>+SUM(G12+H12)</f>
        <v>2721</v>
      </c>
      <c r="F12" s="125">
        <f>IF(D12&gt;0,E12/D12*100,"-")</f>
        <v>4.5650532673433437</v>
      </c>
      <c r="G12" s="101">
        <v>2721</v>
      </c>
      <c r="H12" s="101">
        <v>0</v>
      </c>
      <c r="I12" s="101">
        <f>+SUM(K12,+M12,O12+P12)</f>
        <v>56884</v>
      </c>
      <c r="J12" s="102">
        <f>IF(D12&gt;0,I12/D12*100,"-")</f>
        <v>95.434946732656655</v>
      </c>
      <c r="K12" s="101">
        <v>29023</v>
      </c>
      <c r="L12" s="102">
        <f>IF(D12&gt;0,K12/D12*100,"-")</f>
        <v>48.692223806727625</v>
      </c>
      <c r="M12" s="101">
        <v>0</v>
      </c>
      <c r="N12" s="102">
        <f>IF(D12&gt;0,M12/D12*100,"-")</f>
        <v>0</v>
      </c>
      <c r="O12" s="123">
        <v>14694</v>
      </c>
      <c r="P12" s="101">
        <f>SUM(Q12:S12)</f>
        <v>13167</v>
      </c>
      <c r="Q12" s="101">
        <v>10170</v>
      </c>
      <c r="R12" s="101">
        <v>2997</v>
      </c>
      <c r="S12" s="101">
        <v>0</v>
      </c>
      <c r="T12" s="102">
        <f>IF(D12&gt;0,P12/D12*100,"-")</f>
        <v>22.090428655314152</v>
      </c>
      <c r="U12" s="101">
        <v>658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47</v>
      </c>
      <c r="B13" s="100" t="s">
        <v>272</v>
      </c>
      <c r="C13" s="99" t="s">
        <v>273</v>
      </c>
      <c r="D13" s="101">
        <f>+SUM(E13,+I13)</f>
        <v>75171</v>
      </c>
      <c r="E13" s="101">
        <f>+SUM(G13+H13)</f>
        <v>8092</v>
      </c>
      <c r="F13" s="125">
        <f>IF(D13&gt;0,E13/D13*100,"-")</f>
        <v>10.764789613015658</v>
      </c>
      <c r="G13" s="101">
        <v>8092</v>
      </c>
      <c r="H13" s="101">
        <v>0</v>
      </c>
      <c r="I13" s="101">
        <f>+SUM(K13,+M13,O13+P13)</f>
        <v>67079</v>
      </c>
      <c r="J13" s="102">
        <f>IF(D13&gt;0,I13/D13*100,"-")</f>
        <v>89.235210386984349</v>
      </c>
      <c r="K13" s="101">
        <v>32621</v>
      </c>
      <c r="L13" s="102">
        <f>IF(D13&gt;0,K13/D13*100,"-")</f>
        <v>43.395724415000466</v>
      </c>
      <c r="M13" s="101">
        <v>0</v>
      </c>
      <c r="N13" s="102">
        <f>IF(D13&gt;0,M13/D13*100,"-")</f>
        <v>0</v>
      </c>
      <c r="O13" s="123">
        <v>10161</v>
      </c>
      <c r="P13" s="101">
        <f>SUM(Q13:S13)</f>
        <v>24297</v>
      </c>
      <c r="Q13" s="101">
        <v>12866</v>
      </c>
      <c r="R13" s="101">
        <v>11431</v>
      </c>
      <c r="S13" s="101">
        <v>0</v>
      </c>
      <c r="T13" s="102">
        <f>IF(D13&gt;0,P13/D13*100,"-")</f>
        <v>32.322305144271063</v>
      </c>
      <c r="U13" s="101">
        <v>429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47</v>
      </c>
      <c r="B14" s="100" t="s">
        <v>274</v>
      </c>
      <c r="C14" s="99" t="s">
        <v>275</v>
      </c>
      <c r="D14" s="101">
        <f>+SUM(E14,+I14)</f>
        <v>46128</v>
      </c>
      <c r="E14" s="101">
        <f>+SUM(G14+H14)</f>
        <v>12587</v>
      </c>
      <c r="F14" s="125">
        <f>IF(D14&gt;0,E14/D14*100,"-")</f>
        <v>27.287114117238986</v>
      </c>
      <c r="G14" s="101">
        <v>12587</v>
      </c>
      <c r="H14" s="101">
        <v>0</v>
      </c>
      <c r="I14" s="101">
        <f>+SUM(K14,+M14,O14+P14)</f>
        <v>33541</v>
      </c>
      <c r="J14" s="102">
        <f>IF(D14&gt;0,I14/D14*100,"-")</f>
        <v>72.712885882761014</v>
      </c>
      <c r="K14" s="101">
        <v>14245</v>
      </c>
      <c r="L14" s="102">
        <f>IF(D14&gt;0,K14/D14*100,"-")</f>
        <v>30.881460284425945</v>
      </c>
      <c r="M14" s="101">
        <v>0</v>
      </c>
      <c r="N14" s="102">
        <f>IF(D14&gt;0,M14/D14*100,"-")</f>
        <v>0</v>
      </c>
      <c r="O14" s="123">
        <v>2183</v>
      </c>
      <c r="P14" s="101">
        <f>SUM(Q14:S14)</f>
        <v>17113</v>
      </c>
      <c r="Q14" s="101">
        <v>6712</v>
      </c>
      <c r="R14" s="101">
        <v>10401</v>
      </c>
      <c r="S14" s="101">
        <v>0</v>
      </c>
      <c r="T14" s="102">
        <f>IF(D14&gt;0,P14/D14*100,"-")</f>
        <v>37.098942074228233</v>
      </c>
      <c r="U14" s="101">
        <v>282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47</v>
      </c>
      <c r="B15" s="100" t="s">
        <v>276</v>
      </c>
      <c r="C15" s="99" t="s">
        <v>277</v>
      </c>
      <c r="D15" s="101">
        <f>+SUM(E15,+I15)</f>
        <v>33944</v>
      </c>
      <c r="E15" s="101">
        <f>+SUM(G15+H15)</f>
        <v>5204</v>
      </c>
      <c r="F15" s="125">
        <f>IF(D15&gt;0,E15/D15*100,"-")</f>
        <v>15.331133631864247</v>
      </c>
      <c r="G15" s="101">
        <v>5204</v>
      </c>
      <c r="H15" s="101">
        <v>0</v>
      </c>
      <c r="I15" s="101">
        <f>+SUM(K15,+M15,O15+P15)</f>
        <v>28740</v>
      </c>
      <c r="J15" s="102">
        <f>IF(D15&gt;0,I15/D15*100,"-")</f>
        <v>84.668866368135753</v>
      </c>
      <c r="K15" s="101">
        <v>17845</v>
      </c>
      <c r="L15" s="102">
        <f>IF(D15&gt;0,K15/D15*100,"-")</f>
        <v>52.571883101579076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10895</v>
      </c>
      <c r="Q15" s="101">
        <v>5144</v>
      </c>
      <c r="R15" s="101">
        <v>5751</v>
      </c>
      <c r="S15" s="101">
        <v>0</v>
      </c>
      <c r="T15" s="102">
        <f>IF(D15&gt;0,P15/D15*100,"-")</f>
        <v>32.096983266556684</v>
      </c>
      <c r="U15" s="101">
        <v>229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47</v>
      </c>
      <c r="B16" s="100" t="s">
        <v>278</v>
      </c>
      <c r="C16" s="99" t="s">
        <v>279</v>
      </c>
      <c r="D16" s="101">
        <f>+SUM(E16,+I16)</f>
        <v>53075</v>
      </c>
      <c r="E16" s="101">
        <f>+SUM(G16+H16)</f>
        <v>1192</v>
      </c>
      <c r="F16" s="125">
        <f>IF(D16&gt;0,E16/D16*100,"-")</f>
        <v>2.2458784738577489</v>
      </c>
      <c r="G16" s="101">
        <v>1192</v>
      </c>
      <c r="H16" s="101">
        <v>0</v>
      </c>
      <c r="I16" s="101">
        <f>+SUM(K16,+M16,O16+P16)</f>
        <v>51883</v>
      </c>
      <c r="J16" s="102">
        <f>IF(D16&gt;0,I16/D16*100,"-")</f>
        <v>97.754121526142256</v>
      </c>
      <c r="K16" s="101">
        <v>14424</v>
      </c>
      <c r="L16" s="102">
        <f>IF(D16&gt;0,K16/D16*100,"-")</f>
        <v>27.176636834667921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37459</v>
      </c>
      <c r="Q16" s="101">
        <v>12222</v>
      </c>
      <c r="R16" s="101">
        <v>25237</v>
      </c>
      <c r="S16" s="101">
        <v>0</v>
      </c>
      <c r="T16" s="102">
        <f>IF(D16&gt;0,P16/D16*100,"-")</f>
        <v>70.577484691474325</v>
      </c>
      <c r="U16" s="101">
        <v>347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47</v>
      </c>
      <c r="B17" s="100" t="s">
        <v>280</v>
      </c>
      <c r="C17" s="99" t="s">
        <v>281</v>
      </c>
      <c r="D17" s="101">
        <f>+SUM(E17,+I17)</f>
        <v>34452</v>
      </c>
      <c r="E17" s="101">
        <f>+SUM(G17+H17)</f>
        <v>4844</v>
      </c>
      <c r="F17" s="125">
        <f>IF(D17&gt;0,E17/D17*100,"-")</f>
        <v>14.060141646348542</v>
      </c>
      <c r="G17" s="101">
        <v>4844</v>
      </c>
      <c r="H17" s="101">
        <v>0</v>
      </c>
      <c r="I17" s="101">
        <f>+SUM(K17,+M17,O17+P17)</f>
        <v>29608</v>
      </c>
      <c r="J17" s="102">
        <f>IF(D17&gt;0,I17/D17*100,"-")</f>
        <v>85.939858353651459</v>
      </c>
      <c r="K17" s="101">
        <v>8967</v>
      </c>
      <c r="L17" s="102">
        <f>IF(D17&gt;0,K17/D17*100,"-")</f>
        <v>26.027516544757923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20641</v>
      </c>
      <c r="Q17" s="101">
        <v>6657</v>
      </c>
      <c r="R17" s="101">
        <v>13984</v>
      </c>
      <c r="S17" s="101">
        <v>0</v>
      </c>
      <c r="T17" s="102">
        <f>IF(D17&gt;0,P17/D17*100,"-")</f>
        <v>59.91234180889353</v>
      </c>
      <c r="U17" s="101">
        <v>304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47</v>
      </c>
      <c r="B18" s="100" t="s">
        <v>282</v>
      </c>
      <c r="C18" s="99" t="s">
        <v>283</v>
      </c>
      <c r="D18" s="101">
        <f>+SUM(E18,+I18)</f>
        <v>58552</v>
      </c>
      <c r="E18" s="101">
        <f>+SUM(G18+H18)</f>
        <v>2891</v>
      </c>
      <c r="F18" s="125">
        <f>IF(D18&gt;0,E18/D18*100,"-")</f>
        <v>4.9374914605820468</v>
      </c>
      <c r="G18" s="101">
        <v>2891</v>
      </c>
      <c r="H18" s="101">
        <v>0</v>
      </c>
      <c r="I18" s="101">
        <f>+SUM(K18,+M18,O18+P18)</f>
        <v>55661</v>
      </c>
      <c r="J18" s="102">
        <f>IF(D18&gt;0,I18/D18*100,"-")</f>
        <v>95.062508539417962</v>
      </c>
      <c r="K18" s="101">
        <v>30398</v>
      </c>
      <c r="L18" s="102">
        <f>IF(D18&gt;0,K18/D18*100,"-")</f>
        <v>51.916245388714309</v>
      </c>
      <c r="M18" s="101">
        <v>0</v>
      </c>
      <c r="N18" s="102">
        <f>IF(D18&gt;0,M18/D18*100,"-")</f>
        <v>0</v>
      </c>
      <c r="O18" s="123">
        <v>3219</v>
      </c>
      <c r="P18" s="101">
        <f>SUM(Q18:S18)</f>
        <v>22044</v>
      </c>
      <c r="Q18" s="101">
        <v>6491</v>
      </c>
      <c r="R18" s="101">
        <v>15553</v>
      </c>
      <c r="S18" s="101">
        <v>0</v>
      </c>
      <c r="T18" s="102">
        <f>IF(D18&gt;0,P18/D18*100,"-")</f>
        <v>37.648585872386938</v>
      </c>
      <c r="U18" s="101">
        <v>461</v>
      </c>
      <c r="V18" s="99"/>
      <c r="W18" s="99"/>
      <c r="X18" s="99"/>
      <c r="Y18" s="99" t="s">
        <v>263</v>
      </c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47</v>
      </c>
      <c r="B19" s="100" t="s">
        <v>284</v>
      </c>
      <c r="C19" s="99" t="s">
        <v>285</v>
      </c>
      <c r="D19" s="101">
        <f>+SUM(E19,+I19)</f>
        <v>58552</v>
      </c>
      <c r="E19" s="101">
        <f>+SUM(G19+H19)</f>
        <v>8961</v>
      </c>
      <c r="F19" s="125">
        <f>IF(D19&gt;0,E19/D19*100,"-")</f>
        <v>15.304344855854623</v>
      </c>
      <c r="G19" s="101">
        <v>8961</v>
      </c>
      <c r="H19" s="101">
        <v>0</v>
      </c>
      <c r="I19" s="101">
        <f>+SUM(K19,+M19,O19+P19)</f>
        <v>49591</v>
      </c>
      <c r="J19" s="102">
        <f>IF(D19&gt;0,I19/D19*100,"-")</f>
        <v>84.695655144145377</v>
      </c>
      <c r="K19" s="101">
        <v>16208</v>
      </c>
      <c r="L19" s="102">
        <f>IF(D19&gt;0,K19/D19*100,"-")</f>
        <v>27.681377237327503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33383</v>
      </c>
      <c r="Q19" s="101">
        <v>17230</v>
      </c>
      <c r="R19" s="101">
        <v>16153</v>
      </c>
      <c r="S19" s="101">
        <v>0</v>
      </c>
      <c r="T19" s="102">
        <f>IF(D19&gt;0,P19/D19*100,"-")</f>
        <v>57.014277906817867</v>
      </c>
      <c r="U19" s="101">
        <v>408</v>
      </c>
      <c r="V19" s="99"/>
      <c r="W19" s="99" t="s">
        <v>263</v>
      </c>
      <c r="X19" s="99"/>
      <c r="Y19" s="99"/>
      <c r="Z19" s="99"/>
      <c r="AA19" s="99" t="s">
        <v>263</v>
      </c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47</v>
      </c>
      <c r="B20" s="100" t="s">
        <v>286</v>
      </c>
      <c r="C20" s="99" t="s">
        <v>287</v>
      </c>
      <c r="D20" s="101">
        <f>+SUM(E20,+I20)</f>
        <v>30115</v>
      </c>
      <c r="E20" s="101">
        <f>+SUM(G20+H20)</f>
        <v>1766</v>
      </c>
      <c r="F20" s="125">
        <f>IF(D20&gt;0,E20/D20*100,"-")</f>
        <v>5.8641872820853393</v>
      </c>
      <c r="G20" s="101">
        <v>1766</v>
      </c>
      <c r="H20" s="101">
        <v>0</v>
      </c>
      <c r="I20" s="101">
        <f>+SUM(K20,+M20,O20+P20)</f>
        <v>28349</v>
      </c>
      <c r="J20" s="102">
        <f>IF(D20&gt;0,I20/D20*100,"-")</f>
        <v>94.135812717914661</v>
      </c>
      <c r="K20" s="101">
        <v>14441</v>
      </c>
      <c r="L20" s="102">
        <f>IF(D20&gt;0,K20/D20*100,"-")</f>
        <v>47.952847418230114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13908</v>
      </c>
      <c r="Q20" s="101">
        <v>3732</v>
      </c>
      <c r="R20" s="101">
        <v>10176</v>
      </c>
      <c r="S20" s="101">
        <v>0</v>
      </c>
      <c r="T20" s="102">
        <f>IF(D20&gt;0,P20/D20*100,"-")</f>
        <v>46.18296529968454</v>
      </c>
      <c r="U20" s="101">
        <v>207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47</v>
      </c>
      <c r="B21" s="100" t="s">
        <v>288</v>
      </c>
      <c r="C21" s="99" t="s">
        <v>289</v>
      </c>
      <c r="D21" s="101">
        <f>+SUM(E21,+I21)</f>
        <v>11421</v>
      </c>
      <c r="E21" s="101">
        <f>+SUM(G21+H21)</f>
        <v>1161</v>
      </c>
      <c r="F21" s="125">
        <f>IF(D21&gt;0,E21/D21*100,"-")</f>
        <v>10.16548463356974</v>
      </c>
      <c r="G21" s="101">
        <v>1161</v>
      </c>
      <c r="H21" s="101">
        <v>0</v>
      </c>
      <c r="I21" s="101">
        <f>+SUM(K21,+M21,O21+P21)</f>
        <v>10260</v>
      </c>
      <c r="J21" s="102">
        <f>IF(D21&gt;0,I21/D21*100,"-")</f>
        <v>89.834515366430253</v>
      </c>
      <c r="K21" s="101">
        <v>4582</v>
      </c>
      <c r="L21" s="102">
        <f>IF(D21&gt;0,K21/D21*100,"-")</f>
        <v>40.119078889764467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5678</v>
      </c>
      <c r="Q21" s="101">
        <v>1880</v>
      </c>
      <c r="R21" s="101">
        <v>3798</v>
      </c>
      <c r="S21" s="101">
        <v>0</v>
      </c>
      <c r="T21" s="102">
        <f>IF(D21&gt;0,P21/D21*100,"-")</f>
        <v>49.715436476665793</v>
      </c>
      <c r="U21" s="101">
        <v>34</v>
      </c>
      <c r="V21" s="99"/>
      <c r="W21" s="99" t="s">
        <v>263</v>
      </c>
      <c r="X21" s="99"/>
      <c r="Y21" s="99"/>
      <c r="Z21" s="99"/>
      <c r="AA21" s="99" t="s">
        <v>263</v>
      </c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47</v>
      </c>
      <c r="B22" s="100" t="s">
        <v>290</v>
      </c>
      <c r="C22" s="99" t="s">
        <v>291</v>
      </c>
      <c r="D22" s="101">
        <f>+SUM(E22,+I22)</f>
        <v>8653</v>
      </c>
      <c r="E22" s="101">
        <f>+SUM(G22+H22)</f>
        <v>369</v>
      </c>
      <c r="F22" s="125">
        <f>IF(D22&gt;0,E22/D22*100,"-")</f>
        <v>4.2644169652143766</v>
      </c>
      <c r="G22" s="101">
        <v>369</v>
      </c>
      <c r="H22" s="101">
        <v>0</v>
      </c>
      <c r="I22" s="101">
        <f>+SUM(K22,+M22,O22+P22)</f>
        <v>8284</v>
      </c>
      <c r="J22" s="102">
        <f>IF(D22&gt;0,I22/D22*100,"-")</f>
        <v>95.73558303478562</v>
      </c>
      <c r="K22" s="101">
        <v>4255</v>
      </c>
      <c r="L22" s="102">
        <f>IF(D22&gt;0,K22/D22*100,"-")</f>
        <v>49.173696983705071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4029</v>
      </c>
      <c r="Q22" s="101">
        <v>0</v>
      </c>
      <c r="R22" s="101">
        <v>1820</v>
      </c>
      <c r="S22" s="101">
        <v>2209</v>
      </c>
      <c r="T22" s="102">
        <f>IF(D22&gt;0,P22/D22*100,"-")</f>
        <v>46.561886051080549</v>
      </c>
      <c r="U22" s="101">
        <v>61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47</v>
      </c>
      <c r="B23" s="100" t="s">
        <v>292</v>
      </c>
      <c r="C23" s="99" t="s">
        <v>293</v>
      </c>
      <c r="D23" s="101">
        <f>+SUM(E23,+I23)</f>
        <v>12391</v>
      </c>
      <c r="E23" s="101">
        <f>+SUM(G23+H23)</f>
        <v>169</v>
      </c>
      <c r="F23" s="125">
        <f>IF(D23&gt;0,E23/D23*100,"-")</f>
        <v>1.3638931482527641</v>
      </c>
      <c r="G23" s="101">
        <v>169</v>
      </c>
      <c r="H23" s="101">
        <v>0</v>
      </c>
      <c r="I23" s="101">
        <f>+SUM(K23,+M23,O23+P23)</f>
        <v>12222</v>
      </c>
      <c r="J23" s="102">
        <f>IF(D23&gt;0,I23/D23*100,"-")</f>
        <v>98.636106851747243</v>
      </c>
      <c r="K23" s="101">
        <v>0</v>
      </c>
      <c r="L23" s="102">
        <f>IF(D23&gt;0,K23/D23*100,"-")</f>
        <v>0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12222</v>
      </c>
      <c r="Q23" s="101">
        <v>7076</v>
      </c>
      <c r="R23" s="101">
        <v>5146</v>
      </c>
      <c r="S23" s="101">
        <v>0</v>
      </c>
      <c r="T23" s="102">
        <f>IF(D23&gt;0,P23/D23*100,"-")</f>
        <v>98.636106851747243</v>
      </c>
      <c r="U23" s="101">
        <v>145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47</v>
      </c>
      <c r="B24" s="100" t="s">
        <v>294</v>
      </c>
      <c r="C24" s="99" t="s">
        <v>295</v>
      </c>
      <c r="D24" s="101">
        <f>+SUM(E24,+I24)</f>
        <v>8736</v>
      </c>
      <c r="E24" s="101">
        <f>+SUM(G24+H24)</f>
        <v>486</v>
      </c>
      <c r="F24" s="125">
        <f>IF(D24&gt;0,E24/D24*100,"-")</f>
        <v>5.563186813186813</v>
      </c>
      <c r="G24" s="101">
        <v>486</v>
      </c>
      <c r="H24" s="101">
        <v>0</v>
      </c>
      <c r="I24" s="101">
        <f>+SUM(K24,+M24,O24+P24)</f>
        <v>8250</v>
      </c>
      <c r="J24" s="102">
        <f>IF(D24&gt;0,I24/D24*100,"-")</f>
        <v>94.436813186813183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2096</v>
      </c>
      <c r="P24" s="101">
        <f>SUM(Q24:S24)</f>
        <v>6154</v>
      </c>
      <c r="Q24" s="101">
        <v>2567</v>
      </c>
      <c r="R24" s="101">
        <v>3587</v>
      </c>
      <c r="S24" s="101">
        <v>0</v>
      </c>
      <c r="T24" s="102">
        <f>IF(D24&gt;0,P24/D24*100,"-")</f>
        <v>70.444139194139197</v>
      </c>
      <c r="U24" s="101">
        <v>38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47</v>
      </c>
      <c r="B25" s="100" t="s">
        <v>296</v>
      </c>
      <c r="C25" s="99" t="s">
        <v>297</v>
      </c>
      <c r="D25" s="101">
        <f>+SUM(E25,+I25)</f>
        <v>12608</v>
      </c>
      <c r="E25" s="101">
        <f>+SUM(G25+H25)</f>
        <v>890</v>
      </c>
      <c r="F25" s="125">
        <f>IF(D25&gt;0,E25/D25*100,"-")</f>
        <v>7.059010152284265</v>
      </c>
      <c r="G25" s="101">
        <v>890</v>
      </c>
      <c r="H25" s="101">
        <v>0</v>
      </c>
      <c r="I25" s="101">
        <f>+SUM(K25,+M25,O25+P25)</f>
        <v>11718</v>
      </c>
      <c r="J25" s="102">
        <f>IF(D25&gt;0,I25/D25*100,"-")</f>
        <v>92.940989847715741</v>
      </c>
      <c r="K25" s="101">
        <v>9045</v>
      </c>
      <c r="L25" s="102">
        <f>IF(D25&gt;0,K25/D25*100,"-")</f>
        <v>71.74016497461929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2673</v>
      </c>
      <c r="Q25" s="101">
        <v>847</v>
      </c>
      <c r="R25" s="101">
        <v>1826</v>
      </c>
      <c r="S25" s="101">
        <v>0</v>
      </c>
      <c r="T25" s="102">
        <f>IF(D25&gt;0,P25/D25*100,"-")</f>
        <v>21.200824873096447</v>
      </c>
      <c r="U25" s="101">
        <v>62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47</v>
      </c>
      <c r="B26" s="100" t="s">
        <v>298</v>
      </c>
      <c r="C26" s="99" t="s">
        <v>299</v>
      </c>
      <c r="D26" s="101">
        <f>+SUM(E26,+I26)</f>
        <v>5426</v>
      </c>
      <c r="E26" s="101">
        <f>+SUM(G26+H26)</f>
        <v>146</v>
      </c>
      <c r="F26" s="125">
        <f>IF(D26&gt;0,E26/D26*100,"-")</f>
        <v>2.6907482491706598</v>
      </c>
      <c r="G26" s="101">
        <v>146</v>
      </c>
      <c r="H26" s="101">
        <v>0</v>
      </c>
      <c r="I26" s="101">
        <f>+SUM(K26,+M26,O26+P26)</f>
        <v>5280</v>
      </c>
      <c r="J26" s="102">
        <f>IF(D26&gt;0,I26/D26*100,"-")</f>
        <v>97.309251750829333</v>
      </c>
      <c r="K26" s="101">
        <v>0</v>
      </c>
      <c r="L26" s="102">
        <f>IF(D26&gt;0,K26/D26*100,"-")</f>
        <v>0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5280</v>
      </c>
      <c r="Q26" s="101">
        <v>83</v>
      </c>
      <c r="R26" s="101">
        <v>881</v>
      </c>
      <c r="S26" s="101">
        <v>4316</v>
      </c>
      <c r="T26" s="102">
        <f>IF(D26&gt;0,P26/D26*100,"-")</f>
        <v>97.309251750829333</v>
      </c>
      <c r="U26" s="101">
        <v>71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47</v>
      </c>
      <c r="B27" s="100" t="s">
        <v>300</v>
      </c>
      <c r="C27" s="99" t="s">
        <v>301</v>
      </c>
      <c r="D27" s="101">
        <f>+SUM(E27,+I27)</f>
        <v>5333</v>
      </c>
      <c r="E27" s="101">
        <f>+SUM(G27+H27)</f>
        <v>1359</v>
      </c>
      <c r="F27" s="125">
        <f>IF(D27&gt;0,E27/D27*100,"-")</f>
        <v>25.482842677667357</v>
      </c>
      <c r="G27" s="101">
        <v>1359</v>
      </c>
      <c r="H27" s="101">
        <v>0</v>
      </c>
      <c r="I27" s="101">
        <f>+SUM(K27,+M27,O27+P27)</f>
        <v>3974</v>
      </c>
      <c r="J27" s="102">
        <f>IF(D27&gt;0,I27/D27*100,"-")</f>
        <v>74.51715732233265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169</v>
      </c>
      <c r="P27" s="101">
        <f>SUM(Q27:S27)</f>
        <v>3805</v>
      </c>
      <c r="Q27" s="101">
        <v>2009</v>
      </c>
      <c r="R27" s="101">
        <v>1796</v>
      </c>
      <c r="S27" s="101">
        <v>0</v>
      </c>
      <c r="T27" s="102">
        <f>IF(D27&gt;0,P27/D27*100,"-")</f>
        <v>71.348209263078942</v>
      </c>
      <c r="U27" s="101">
        <v>15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47</v>
      </c>
      <c r="B28" s="100" t="s">
        <v>302</v>
      </c>
      <c r="C28" s="99" t="s">
        <v>303</v>
      </c>
      <c r="D28" s="101">
        <f>+SUM(E28,+I28)</f>
        <v>526</v>
      </c>
      <c r="E28" s="101">
        <f>+SUM(G28+H28)</f>
        <v>0</v>
      </c>
      <c r="F28" s="125">
        <f>IF(D28&gt;0,E28/D28*100,"-")</f>
        <v>0</v>
      </c>
      <c r="G28" s="101">
        <v>0</v>
      </c>
      <c r="H28" s="101">
        <v>0</v>
      </c>
      <c r="I28" s="101">
        <f>+SUM(K28,+M28,O28+P28)</f>
        <v>526</v>
      </c>
      <c r="J28" s="102">
        <f>IF(D28&gt;0,I28/D28*100,"-")</f>
        <v>100</v>
      </c>
      <c r="K28" s="101">
        <v>526</v>
      </c>
      <c r="L28" s="102">
        <f>IF(D28&gt;0,K28/D28*100,"-")</f>
        <v>100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0</v>
      </c>
      <c r="Q28" s="101">
        <v>0</v>
      </c>
      <c r="R28" s="101">
        <v>0</v>
      </c>
      <c r="S28" s="101">
        <v>0</v>
      </c>
      <c r="T28" s="102">
        <f>IF(D28&gt;0,P28/D28*100,"-")</f>
        <v>0</v>
      </c>
      <c r="U28" s="101">
        <v>1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47</v>
      </c>
      <c r="B29" s="100" t="s">
        <v>304</v>
      </c>
      <c r="C29" s="99" t="s">
        <v>305</v>
      </c>
      <c r="D29" s="101">
        <f>+SUM(E29,+I29)</f>
        <v>3938</v>
      </c>
      <c r="E29" s="101">
        <f>+SUM(G29+H29)</f>
        <v>33</v>
      </c>
      <c r="F29" s="125">
        <f>IF(D29&gt;0,E29/D29*100,"-")</f>
        <v>0.83798882681564246</v>
      </c>
      <c r="G29" s="101">
        <v>33</v>
      </c>
      <c r="H29" s="101">
        <v>0</v>
      </c>
      <c r="I29" s="101">
        <f>+SUM(K29,+M29,O29+P29)</f>
        <v>3905</v>
      </c>
      <c r="J29" s="102">
        <f>IF(D29&gt;0,I29/D29*100,"-")</f>
        <v>99.162011173184368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3124</v>
      </c>
      <c r="P29" s="101">
        <f>SUM(Q29:S29)</f>
        <v>781</v>
      </c>
      <c r="Q29" s="101">
        <v>0</v>
      </c>
      <c r="R29" s="101">
        <v>750</v>
      </c>
      <c r="S29" s="101">
        <v>31</v>
      </c>
      <c r="T29" s="102">
        <f>IF(D29&gt;0,P29/D29*100,"-")</f>
        <v>19.832402234636874</v>
      </c>
      <c r="U29" s="101">
        <v>36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47</v>
      </c>
      <c r="B30" s="100" t="s">
        <v>306</v>
      </c>
      <c r="C30" s="99" t="s">
        <v>307</v>
      </c>
      <c r="D30" s="101">
        <f>+SUM(E30,+I30)</f>
        <v>14598</v>
      </c>
      <c r="E30" s="101">
        <f>+SUM(G30+H30)</f>
        <v>3253</v>
      </c>
      <c r="F30" s="125">
        <f>IF(D30&gt;0,E30/D30*100,"-")</f>
        <v>22.283874503356625</v>
      </c>
      <c r="G30" s="101">
        <v>3253</v>
      </c>
      <c r="H30" s="101">
        <v>0</v>
      </c>
      <c r="I30" s="101">
        <f>+SUM(K30,+M30,O30+P30)</f>
        <v>11345</v>
      </c>
      <c r="J30" s="102">
        <f>IF(D30&gt;0,I30/D30*100,"-")</f>
        <v>77.716125496643372</v>
      </c>
      <c r="K30" s="101">
        <v>4568</v>
      </c>
      <c r="L30" s="102">
        <f>IF(D30&gt;0,K30/D30*100,"-")</f>
        <v>31.291957802438692</v>
      </c>
      <c r="M30" s="101">
        <v>0</v>
      </c>
      <c r="N30" s="102">
        <f>IF(D30&gt;0,M30/D30*100,"-")</f>
        <v>0</v>
      </c>
      <c r="O30" s="123">
        <v>1968</v>
      </c>
      <c r="P30" s="101">
        <f>SUM(Q30:S30)</f>
        <v>4809</v>
      </c>
      <c r="Q30" s="101">
        <v>2144</v>
      </c>
      <c r="R30" s="101">
        <v>2665</v>
      </c>
      <c r="S30" s="101">
        <v>0</v>
      </c>
      <c r="T30" s="102">
        <f>IF(D30&gt;0,P30/D30*100,"-")</f>
        <v>32.942868886148787</v>
      </c>
      <c r="U30" s="101">
        <v>74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47</v>
      </c>
      <c r="B31" s="100" t="s">
        <v>308</v>
      </c>
      <c r="C31" s="99" t="s">
        <v>309</v>
      </c>
      <c r="D31" s="101">
        <f>+SUM(E31,+I31)</f>
        <v>2630</v>
      </c>
      <c r="E31" s="101">
        <f>+SUM(G31+H31)</f>
        <v>157</v>
      </c>
      <c r="F31" s="125">
        <f>IF(D31&gt;0,E31/D31*100,"-")</f>
        <v>5.9695817490494294</v>
      </c>
      <c r="G31" s="101">
        <v>157</v>
      </c>
      <c r="H31" s="101">
        <v>0</v>
      </c>
      <c r="I31" s="101">
        <f>+SUM(K31,+M31,O31+P31)</f>
        <v>2473</v>
      </c>
      <c r="J31" s="102">
        <f>IF(D31&gt;0,I31/D31*100,"-")</f>
        <v>94.030418250950561</v>
      </c>
      <c r="K31" s="101">
        <v>1885</v>
      </c>
      <c r="L31" s="102">
        <f>IF(D31&gt;0,K31/D31*100,"-")</f>
        <v>71.673003802281372</v>
      </c>
      <c r="M31" s="101">
        <v>0</v>
      </c>
      <c r="N31" s="102">
        <f>IF(D31&gt;0,M31/D31*100,"-")</f>
        <v>0</v>
      </c>
      <c r="O31" s="123">
        <v>256</v>
      </c>
      <c r="P31" s="101">
        <f>SUM(Q31:S31)</f>
        <v>332</v>
      </c>
      <c r="Q31" s="101">
        <v>2</v>
      </c>
      <c r="R31" s="101">
        <v>330</v>
      </c>
      <c r="S31" s="101">
        <v>0</v>
      </c>
      <c r="T31" s="102">
        <f>IF(D31&gt;0,P31/D31*100,"-")</f>
        <v>12.623574144486692</v>
      </c>
      <c r="U31" s="101">
        <v>38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47</v>
      </c>
      <c r="B32" s="100" t="s">
        <v>310</v>
      </c>
      <c r="C32" s="99" t="s">
        <v>311</v>
      </c>
      <c r="D32" s="101">
        <f>+SUM(E32,+I32)</f>
        <v>5744</v>
      </c>
      <c r="E32" s="101">
        <f>+SUM(G32+H32)</f>
        <v>1444</v>
      </c>
      <c r="F32" s="125">
        <f>IF(D32&gt;0,E32/D32*100,"-")</f>
        <v>25.139275766016709</v>
      </c>
      <c r="G32" s="101">
        <v>1444</v>
      </c>
      <c r="H32" s="101">
        <v>0</v>
      </c>
      <c r="I32" s="101">
        <f>+SUM(K32,+M32,O32+P32)</f>
        <v>4300</v>
      </c>
      <c r="J32" s="102">
        <f>IF(D32&gt;0,I32/D32*100,"-")</f>
        <v>74.860724233983291</v>
      </c>
      <c r="K32" s="101">
        <v>1267</v>
      </c>
      <c r="L32" s="102">
        <f>IF(D32&gt;0,K32/D32*100,"-")</f>
        <v>22.057799442896936</v>
      </c>
      <c r="M32" s="101">
        <v>0</v>
      </c>
      <c r="N32" s="102">
        <f>IF(D32&gt;0,M32/D32*100,"-")</f>
        <v>0</v>
      </c>
      <c r="O32" s="123">
        <v>3033</v>
      </c>
      <c r="P32" s="101">
        <f>SUM(Q32:S32)</f>
        <v>0</v>
      </c>
      <c r="Q32" s="101">
        <v>0</v>
      </c>
      <c r="R32" s="101">
        <v>0</v>
      </c>
      <c r="S32" s="101">
        <v>0</v>
      </c>
      <c r="T32" s="102">
        <f>IF(D32&gt;0,P32/D32*100,"-")</f>
        <v>0</v>
      </c>
      <c r="U32" s="101">
        <v>33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47</v>
      </c>
      <c r="B33" s="100" t="s">
        <v>312</v>
      </c>
      <c r="C33" s="99" t="s">
        <v>313</v>
      </c>
      <c r="D33" s="101">
        <f>+SUM(E33,+I33)</f>
        <v>3360</v>
      </c>
      <c r="E33" s="101">
        <f>+SUM(G33+H33)</f>
        <v>333</v>
      </c>
      <c r="F33" s="125">
        <f>IF(D33&gt;0,E33/D33*100,"-")</f>
        <v>9.9107142857142847</v>
      </c>
      <c r="G33" s="101">
        <v>333</v>
      </c>
      <c r="H33" s="101">
        <v>0</v>
      </c>
      <c r="I33" s="101">
        <f>+SUM(K33,+M33,O33+P33)</f>
        <v>3027</v>
      </c>
      <c r="J33" s="102">
        <f>IF(D33&gt;0,I33/D33*100,"-")</f>
        <v>90.089285714285722</v>
      </c>
      <c r="K33" s="101">
        <v>1746</v>
      </c>
      <c r="L33" s="102">
        <f>IF(D33&gt;0,K33/D33*100,"-")</f>
        <v>51.964285714285715</v>
      </c>
      <c r="M33" s="101">
        <v>122</v>
      </c>
      <c r="N33" s="102">
        <f>IF(D33&gt;0,M33/D33*100,"-")</f>
        <v>3.6309523809523814</v>
      </c>
      <c r="O33" s="123">
        <v>844</v>
      </c>
      <c r="P33" s="101">
        <f>SUM(Q33:S33)</f>
        <v>315</v>
      </c>
      <c r="Q33" s="101">
        <v>162</v>
      </c>
      <c r="R33" s="101">
        <v>153</v>
      </c>
      <c r="S33" s="101">
        <v>0</v>
      </c>
      <c r="T33" s="102">
        <f>IF(D33&gt;0,P33/D33*100,"-")</f>
        <v>9.375</v>
      </c>
      <c r="U33" s="101">
        <v>15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47</v>
      </c>
      <c r="B34" s="100" t="s">
        <v>314</v>
      </c>
      <c r="C34" s="99" t="s">
        <v>315</v>
      </c>
      <c r="D34" s="101">
        <f>+SUM(E34,+I34)</f>
        <v>13457</v>
      </c>
      <c r="E34" s="101">
        <f>+SUM(G34+H34)</f>
        <v>2459</v>
      </c>
      <c r="F34" s="125">
        <f>IF(D34&gt;0,E34/D34*100,"-")</f>
        <v>18.273017760273465</v>
      </c>
      <c r="G34" s="101">
        <v>2459</v>
      </c>
      <c r="H34" s="101">
        <v>0</v>
      </c>
      <c r="I34" s="101">
        <f>+SUM(K34,+M34,O34+P34)</f>
        <v>10998</v>
      </c>
      <c r="J34" s="102">
        <f>IF(D34&gt;0,I34/D34*100,"-")</f>
        <v>81.726982239726524</v>
      </c>
      <c r="K34" s="101">
        <v>5707</v>
      </c>
      <c r="L34" s="102">
        <f>IF(D34&gt;0,K34/D34*100,"-")</f>
        <v>42.409155086572042</v>
      </c>
      <c r="M34" s="101">
        <v>0</v>
      </c>
      <c r="N34" s="102">
        <f>IF(D34&gt;0,M34/D34*100,"-")</f>
        <v>0</v>
      </c>
      <c r="O34" s="123">
        <v>1596</v>
      </c>
      <c r="P34" s="101">
        <f>SUM(Q34:S34)</f>
        <v>3695</v>
      </c>
      <c r="Q34" s="101">
        <v>1303</v>
      </c>
      <c r="R34" s="101">
        <v>2392</v>
      </c>
      <c r="S34" s="101">
        <v>0</v>
      </c>
      <c r="T34" s="102">
        <f>IF(D34&gt;0,P34/D34*100,"-")</f>
        <v>27.457828639369847</v>
      </c>
      <c r="U34" s="101">
        <v>69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47</v>
      </c>
      <c r="B35" s="100" t="s">
        <v>316</v>
      </c>
      <c r="C35" s="99" t="s">
        <v>317</v>
      </c>
      <c r="D35" s="101">
        <f>+SUM(E35,+I35)</f>
        <v>15181</v>
      </c>
      <c r="E35" s="101">
        <f>+SUM(G35+H35)</f>
        <v>4402</v>
      </c>
      <c r="F35" s="125">
        <f>IF(D35&gt;0,E35/D35*100,"-")</f>
        <v>28.996772281140899</v>
      </c>
      <c r="G35" s="101">
        <v>4402</v>
      </c>
      <c r="H35" s="101">
        <v>0</v>
      </c>
      <c r="I35" s="101">
        <f>+SUM(K35,+M35,O35+P35)</f>
        <v>10779</v>
      </c>
      <c r="J35" s="102">
        <f>IF(D35&gt;0,I35/D35*100,"-")</f>
        <v>71.003227718859094</v>
      </c>
      <c r="K35" s="101">
        <v>3010</v>
      </c>
      <c r="L35" s="102">
        <f>IF(D35&gt;0,K35/D35*100,"-")</f>
        <v>19.827415848758317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7769</v>
      </c>
      <c r="Q35" s="101">
        <v>7265</v>
      </c>
      <c r="R35" s="101">
        <v>504</v>
      </c>
      <c r="S35" s="101">
        <v>0</v>
      </c>
      <c r="T35" s="102">
        <f>IF(D35&gt;0,P35/D35*100,"-")</f>
        <v>51.175811870100787</v>
      </c>
      <c r="U35" s="101">
        <v>118</v>
      </c>
      <c r="V35" s="99"/>
      <c r="W35" s="99"/>
      <c r="X35" s="99"/>
      <c r="Y35" s="99" t="s">
        <v>263</v>
      </c>
      <c r="Z35" s="99"/>
      <c r="AA35" s="99"/>
      <c r="AB35" s="99"/>
      <c r="AC35" s="99" t="s">
        <v>263</v>
      </c>
      <c r="AD35" s="206" t="s">
        <v>262</v>
      </c>
      <c r="AE35" s="207"/>
    </row>
    <row r="36" spans="1:31" s="103" customFormat="1" ht="13.5" customHeight="1">
      <c r="A36" s="99" t="s">
        <v>47</v>
      </c>
      <c r="B36" s="100" t="s">
        <v>318</v>
      </c>
      <c r="C36" s="99" t="s">
        <v>319</v>
      </c>
      <c r="D36" s="101">
        <f>+SUM(E36,+I36)</f>
        <v>3145</v>
      </c>
      <c r="E36" s="101">
        <f>+SUM(G36+H36)</f>
        <v>379</v>
      </c>
      <c r="F36" s="125">
        <f>IF(D36&gt;0,E36/D36*100,"-")</f>
        <v>12.05087440381558</v>
      </c>
      <c r="G36" s="101">
        <v>377</v>
      </c>
      <c r="H36" s="101">
        <v>2</v>
      </c>
      <c r="I36" s="101">
        <f>+SUM(K36,+M36,O36+P36)</f>
        <v>2766</v>
      </c>
      <c r="J36" s="102">
        <f>IF(D36&gt;0,I36/D36*100,"-")</f>
        <v>87.949125596184416</v>
      </c>
      <c r="K36" s="101">
        <v>1307</v>
      </c>
      <c r="L36" s="102">
        <f>IF(D36&gt;0,K36/D36*100,"-")</f>
        <v>41.558028616852141</v>
      </c>
      <c r="M36" s="101">
        <v>0</v>
      </c>
      <c r="N36" s="102">
        <f>IF(D36&gt;0,M36/D36*100,"-")</f>
        <v>0</v>
      </c>
      <c r="O36" s="123">
        <v>921</v>
      </c>
      <c r="P36" s="101">
        <f>SUM(Q36:S36)</f>
        <v>538</v>
      </c>
      <c r="Q36" s="101">
        <v>453</v>
      </c>
      <c r="R36" s="101">
        <v>85</v>
      </c>
      <c r="S36" s="101">
        <v>0</v>
      </c>
      <c r="T36" s="102">
        <f>IF(D36&gt;0,P36/D36*100,"-")</f>
        <v>17.106518282988873</v>
      </c>
      <c r="U36" s="101">
        <v>8</v>
      </c>
      <c r="V36" s="99"/>
      <c r="W36" s="99"/>
      <c r="X36" s="99"/>
      <c r="Y36" s="99" t="s">
        <v>263</v>
      </c>
      <c r="Z36" s="99"/>
      <c r="AA36" s="99"/>
      <c r="AB36" s="99"/>
      <c r="AC36" s="99" t="s">
        <v>263</v>
      </c>
      <c r="AD36" s="206" t="s">
        <v>262</v>
      </c>
      <c r="AE36" s="207"/>
    </row>
    <row r="37" spans="1:31" s="103" customFormat="1" ht="13.5" customHeight="1">
      <c r="A37" s="99" t="s">
        <v>47</v>
      </c>
      <c r="B37" s="100" t="s">
        <v>320</v>
      </c>
      <c r="C37" s="99" t="s">
        <v>321</v>
      </c>
      <c r="D37" s="101">
        <f>+SUM(E37,+I37)</f>
        <v>3142</v>
      </c>
      <c r="E37" s="101">
        <f>+SUM(G37+H37)</f>
        <v>91</v>
      </c>
      <c r="F37" s="125">
        <f>IF(D37&gt;0,E37/D37*100,"-")</f>
        <v>2.8962444302991726</v>
      </c>
      <c r="G37" s="101">
        <v>91</v>
      </c>
      <c r="H37" s="101">
        <v>0</v>
      </c>
      <c r="I37" s="101">
        <f>+SUM(K37,+M37,O37+P37)</f>
        <v>3051</v>
      </c>
      <c r="J37" s="102">
        <f>IF(D37&gt;0,I37/D37*100,"-")</f>
        <v>97.103755569700823</v>
      </c>
      <c r="K37" s="101">
        <v>1898</v>
      </c>
      <c r="L37" s="102">
        <f>IF(D37&gt;0,K37/D37*100,"-")</f>
        <v>60.407383831954164</v>
      </c>
      <c r="M37" s="101">
        <v>0</v>
      </c>
      <c r="N37" s="102">
        <f>IF(D37&gt;0,M37/D37*100,"-")</f>
        <v>0</v>
      </c>
      <c r="O37" s="123">
        <v>781</v>
      </c>
      <c r="P37" s="101">
        <f>SUM(Q37:S37)</f>
        <v>372</v>
      </c>
      <c r="Q37" s="101">
        <v>188</v>
      </c>
      <c r="R37" s="101">
        <v>136</v>
      </c>
      <c r="S37" s="101">
        <v>48</v>
      </c>
      <c r="T37" s="102">
        <f>IF(D37&gt;0,P37/D37*100,"-")</f>
        <v>11.839592616168046</v>
      </c>
      <c r="U37" s="101">
        <v>8</v>
      </c>
      <c r="V37" s="99" t="s">
        <v>263</v>
      </c>
      <c r="W37" s="99"/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47</v>
      </c>
      <c r="B38" s="100" t="s">
        <v>322</v>
      </c>
      <c r="C38" s="99" t="s">
        <v>323</v>
      </c>
      <c r="D38" s="101">
        <f>+SUM(E38,+I38)</f>
        <v>1485</v>
      </c>
      <c r="E38" s="101">
        <f>+SUM(G38+H38)</f>
        <v>64</v>
      </c>
      <c r="F38" s="125">
        <f>IF(D38&gt;0,E38/D38*100,"-")</f>
        <v>4.3097643097643097</v>
      </c>
      <c r="G38" s="101">
        <v>64</v>
      </c>
      <c r="H38" s="101">
        <v>0</v>
      </c>
      <c r="I38" s="101">
        <f>+SUM(K38,+M38,O38+P38)</f>
        <v>1421</v>
      </c>
      <c r="J38" s="102">
        <f>IF(D38&gt;0,I38/D38*100,"-")</f>
        <v>95.690235690235696</v>
      </c>
      <c r="K38" s="101">
        <v>0</v>
      </c>
      <c r="L38" s="102">
        <f>IF(D38&gt;0,K38/D38*100,"-")</f>
        <v>0</v>
      </c>
      <c r="M38" s="101">
        <v>0</v>
      </c>
      <c r="N38" s="102">
        <f>IF(D38&gt;0,M38/D38*100,"-")</f>
        <v>0</v>
      </c>
      <c r="O38" s="123">
        <v>486</v>
      </c>
      <c r="P38" s="101">
        <f>SUM(Q38:S38)</f>
        <v>935</v>
      </c>
      <c r="Q38" s="101">
        <v>100</v>
      </c>
      <c r="R38" s="101">
        <v>835</v>
      </c>
      <c r="S38" s="101">
        <v>0</v>
      </c>
      <c r="T38" s="102">
        <f>IF(D38&gt;0,P38/D38*100,"-")</f>
        <v>62.962962962962962</v>
      </c>
      <c r="U38" s="101">
        <v>3</v>
      </c>
      <c r="V38" s="99"/>
      <c r="W38" s="99" t="s">
        <v>263</v>
      </c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47</v>
      </c>
      <c r="B39" s="100" t="s">
        <v>324</v>
      </c>
      <c r="C39" s="99" t="s">
        <v>325</v>
      </c>
      <c r="D39" s="101">
        <f>+SUM(E39,+I39)</f>
        <v>1812</v>
      </c>
      <c r="E39" s="101">
        <f>+SUM(G39+H39)</f>
        <v>536</v>
      </c>
      <c r="F39" s="125">
        <f>IF(D39&gt;0,E39/D39*100,"-")</f>
        <v>29.580573951434879</v>
      </c>
      <c r="G39" s="101">
        <v>536</v>
      </c>
      <c r="H39" s="101">
        <v>0</v>
      </c>
      <c r="I39" s="101">
        <f>+SUM(K39,+M39,O39+P39)</f>
        <v>1276</v>
      </c>
      <c r="J39" s="102">
        <f>IF(D39&gt;0,I39/D39*100,"-")</f>
        <v>70.419426048565128</v>
      </c>
      <c r="K39" s="101">
        <v>129</v>
      </c>
      <c r="L39" s="102">
        <f>IF(D39&gt;0,K39/D39*100,"-")</f>
        <v>7.1192052980132452</v>
      </c>
      <c r="M39" s="101">
        <v>0</v>
      </c>
      <c r="N39" s="102">
        <f>IF(D39&gt;0,M39/D39*100,"-")</f>
        <v>0</v>
      </c>
      <c r="O39" s="123">
        <v>32</v>
      </c>
      <c r="P39" s="101">
        <f>SUM(Q39:S39)</f>
        <v>1115</v>
      </c>
      <c r="Q39" s="101">
        <v>135</v>
      </c>
      <c r="R39" s="101">
        <v>980</v>
      </c>
      <c r="S39" s="101">
        <v>0</v>
      </c>
      <c r="T39" s="102">
        <f>IF(D39&gt;0,P39/D39*100,"-")</f>
        <v>61.534216335540833</v>
      </c>
      <c r="U39" s="101">
        <v>12</v>
      </c>
      <c r="V39" s="99"/>
      <c r="W39" s="99"/>
      <c r="X39" s="99"/>
      <c r="Y39" s="99" t="s">
        <v>263</v>
      </c>
      <c r="Z39" s="99"/>
      <c r="AA39" s="99"/>
      <c r="AB39" s="99"/>
      <c r="AC39" s="99" t="s">
        <v>263</v>
      </c>
      <c r="AD39" s="206" t="s">
        <v>262</v>
      </c>
      <c r="AE39" s="207"/>
    </row>
    <row r="40" spans="1:31" s="103" customFormat="1" ht="13.5" customHeight="1">
      <c r="A40" s="99" t="s">
        <v>47</v>
      </c>
      <c r="B40" s="100" t="s">
        <v>326</v>
      </c>
      <c r="C40" s="99" t="s">
        <v>327</v>
      </c>
      <c r="D40" s="101">
        <f>+SUM(E40,+I40)</f>
        <v>1141</v>
      </c>
      <c r="E40" s="101">
        <f>+SUM(G40+H40)</f>
        <v>91</v>
      </c>
      <c r="F40" s="125">
        <f>IF(D40&gt;0,E40/D40*100,"-")</f>
        <v>7.9754601226993866</v>
      </c>
      <c r="G40" s="101">
        <v>91</v>
      </c>
      <c r="H40" s="101">
        <v>0</v>
      </c>
      <c r="I40" s="101">
        <f>+SUM(K40,+M40,O40+P40)</f>
        <v>1050</v>
      </c>
      <c r="J40" s="102">
        <f>IF(D40&gt;0,I40/D40*100,"-")</f>
        <v>92.024539877300612</v>
      </c>
      <c r="K40" s="101">
        <v>652</v>
      </c>
      <c r="L40" s="102">
        <f>IF(D40&gt;0,K40/D40*100,"-")</f>
        <v>57.142857142857139</v>
      </c>
      <c r="M40" s="101">
        <v>0</v>
      </c>
      <c r="N40" s="102">
        <f>IF(D40&gt;0,M40/D40*100,"-")</f>
        <v>0</v>
      </c>
      <c r="O40" s="123">
        <v>303</v>
      </c>
      <c r="P40" s="101">
        <f>SUM(Q40:S40)</f>
        <v>95</v>
      </c>
      <c r="Q40" s="101">
        <v>20</v>
      </c>
      <c r="R40" s="101">
        <v>75</v>
      </c>
      <c r="S40" s="101">
        <v>0</v>
      </c>
      <c r="T40" s="102">
        <f>IF(D40&gt;0,P40/D40*100,"-")</f>
        <v>8.3260297984224358</v>
      </c>
      <c r="U40" s="101">
        <v>6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47</v>
      </c>
      <c r="B41" s="100" t="s">
        <v>328</v>
      </c>
      <c r="C41" s="99" t="s">
        <v>329</v>
      </c>
      <c r="D41" s="101">
        <f>+SUM(E41,+I41)</f>
        <v>19435</v>
      </c>
      <c r="E41" s="101">
        <f>+SUM(G41+H41)</f>
        <v>5972</v>
      </c>
      <c r="F41" s="125">
        <f>IF(D41&gt;0,E41/D41*100,"-")</f>
        <v>30.728067918703374</v>
      </c>
      <c r="G41" s="101">
        <v>5972</v>
      </c>
      <c r="H41" s="101">
        <v>0</v>
      </c>
      <c r="I41" s="101">
        <f>+SUM(K41,+M41,O41+P41)</f>
        <v>13463</v>
      </c>
      <c r="J41" s="102">
        <f>IF(D41&gt;0,I41/D41*100,"-")</f>
        <v>69.271932081296626</v>
      </c>
      <c r="K41" s="101">
        <v>4382</v>
      </c>
      <c r="L41" s="102">
        <f>IF(D41&gt;0,K41/D41*100,"-")</f>
        <v>22.546951376382815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9081</v>
      </c>
      <c r="Q41" s="101">
        <v>4135</v>
      </c>
      <c r="R41" s="101">
        <v>4946</v>
      </c>
      <c r="S41" s="101">
        <v>0</v>
      </c>
      <c r="T41" s="102">
        <f>IF(D41&gt;0,P41/D41*100,"-")</f>
        <v>46.724980704913818</v>
      </c>
      <c r="U41" s="101">
        <v>48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47</v>
      </c>
      <c r="B42" s="100" t="s">
        <v>330</v>
      </c>
      <c r="C42" s="99" t="s">
        <v>331</v>
      </c>
      <c r="D42" s="101">
        <f>+SUM(E42,+I42)</f>
        <v>20189</v>
      </c>
      <c r="E42" s="101">
        <f>+SUM(G42+H42)</f>
        <v>925</v>
      </c>
      <c r="F42" s="125">
        <f>IF(D42&gt;0,E42/D42*100,"-")</f>
        <v>4.5817029075238995</v>
      </c>
      <c r="G42" s="101">
        <v>925</v>
      </c>
      <c r="H42" s="101">
        <v>0</v>
      </c>
      <c r="I42" s="101">
        <f>+SUM(K42,+M42,O42+P42)</f>
        <v>19264</v>
      </c>
      <c r="J42" s="102">
        <f>IF(D42&gt;0,I42/D42*100,"-")</f>
        <v>95.418297092476095</v>
      </c>
      <c r="K42" s="101">
        <v>14868</v>
      </c>
      <c r="L42" s="102">
        <f>IF(D42&gt;0,K42/D42*100,"-")</f>
        <v>73.644063598989547</v>
      </c>
      <c r="M42" s="101">
        <v>0</v>
      </c>
      <c r="N42" s="102">
        <f>IF(D42&gt;0,M42/D42*100,"-")</f>
        <v>0</v>
      </c>
      <c r="O42" s="123">
        <v>1101</v>
      </c>
      <c r="P42" s="101">
        <f>SUM(Q42:S42)</f>
        <v>3295</v>
      </c>
      <c r="Q42" s="101">
        <v>1515</v>
      </c>
      <c r="R42" s="101">
        <v>1780</v>
      </c>
      <c r="S42" s="101">
        <v>0</v>
      </c>
      <c r="T42" s="102">
        <f>IF(D42&gt;0,P42/D42*100,"-")</f>
        <v>16.320768735449999</v>
      </c>
      <c r="U42" s="101">
        <v>223</v>
      </c>
      <c r="V42" s="99"/>
      <c r="W42" s="99"/>
      <c r="X42" s="99"/>
      <c r="Y42" s="99" t="s">
        <v>263</v>
      </c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47</v>
      </c>
      <c r="B43" s="100" t="s">
        <v>332</v>
      </c>
      <c r="C43" s="99" t="s">
        <v>333</v>
      </c>
      <c r="D43" s="101">
        <f>+SUM(E43,+I43)</f>
        <v>6314</v>
      </c>
      <c r="E43" s="101">
        <f>+SUM(G43+H43)</f>
        <v>30</v>
      </c>
      <c r="F43" s="125">
        <f>IF(D43&gt;0,E43/D43*100,"-")</f>
        <v>0.47513462147608487</v>
      </c>
      <c r="G43" s="101">
        <v>30</v>
      </c>
      <c r="H43" s="101">
        <v>0</v>
      </c>
      <c r="I43" s="101">
        <f>+SUM(K43,+M43,O43+P43)</f>
        <v>6284</v>
      </c>
      <c r="J43" s="102">
        <f>IF(D43&gt;0,I43/D43*100,"-")</f>
        <v>99.524865378523913</v>
      </c>
      <c r="K43" s="101">
        <v>0</v>
      </c>
      <c r="L43" s="102">
        <f>IF(D43&gt;0,K43/D43*100,"-")</f>
        <v>0</v>
      </c>
      <c r="M43" s="101">
        <v>0</v>
      </c>
      <c r="N43" s="102">
        <f>IF(D43&gt;0,M43/D43*100,"-")</f>
        <v>0</v>
      </c>
      <c r="O43" s="123">
        <v>5929</v>
      </c>
      <c r="P43" s="101">
        <f>SUM(Q43:S43)</f>
        <v>355</v>
      </c>
      <c r="Q43" s="101">
        <v>0</v>
      </c>
      <c r="R43" s="101">
        <v>355</v>
      </c>
      <c r="S43" s="101">
        <v>0</v>
      </c>
      <c r="T43" s="102">
        <f>IF(D43&gt;0,P43/D43*100,"-")</f>
        <v>5.6224263541336716</v>
      </c>
      <c r="U43" s="101">
        <v>118</v>
      </c>
      <c r="V43" s="99"/>
      <c r="W43" s="99"/>
      <c r="X43" s="99"/>
      <c r="Y43" s="99" t="s">
        <v>263</v>
      </c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47</v>
      </c>
      <c r="B44" s="100" t="s">
        <v>334</v>
      </c>
      <c r="C44" s="99" t="s">
        <v>335</v>
      </c>
      <c r="D44" s="101">
        <f>+SUM(E44,+I44)</f>
        <v>4852</v>
      </c>
      <c r="E44" s="101">
        <f>+SUM(G44+H44)</f>
        <v>54</v>
      </c>
      <c r="F44" s="125">
        <f>IF(D44&gt;0,E44/D44*100,"-")</f>
        <v>1.1129431162407255</v>
      </c>
      <c r="G44" s="101">
        <v>54</v>
      </c>
      <c r="H44" s="101">
        <v>0</v>
      </c>
      <c r="I44" s="101">
        <f>+SUM(K44,+M44,O44+P44)</f>
        <v>4798</v>
      </c>
      <c r="J44" s="102">
        <f>IF(D44&gt;0,I44/D44*100,"-")</f>
        <v>98.887056883759271</v>
      </c>
      <c r="K44" s="101">
        <v>0</v>
      </c>
      <c r="L44" s="102">
        <f>IF(D44&gt;0,K44/D44*100,"-")</f>
        <v>0</v>
      </c>
      <c r="M44" s="101">
        <v>0</v>
      </c>
      <c r="N44" s="102">
        <f>IF(D44&gt;0,M44/D44*100,"-")</f>
        <v>0</v>
      </c>
      <c r="O44" s="123">
        <v>3410</v>
      </c>
      <c r="P44" s="101">
        <f>SUM(Q44:S44)</f>
        <v>1388</v>
      </c>
      <c r="Q44" s="101">
        <v>35</v>
      </c>
      <c r="R44" s="101">
        <v>1353</v>
      </c>
      <c r="S44" s="101">
        <v>0</v>
      </c>
      <c r="T44" s="102">
        <f>IF(D44&gt;0,P44/D44*100,"-")</f>
        <v>28.606760098928273</v>
      </c>
      <c r="U44" s="101">
        <v>31</v>
      </c>
      <c r="V44" s="99"/>
      <c r="W44" s="99"/>
      <c r="X44" s="99"/>
      <c r="Y44" s="99" t="s">
        <v>263</v>
      </c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47</v>
      </c>
      <c r="B45" s="100" t="s">
        <v>336</v>
      </c>
      <c r="C45" s="99" t="s">
        <v>337</v>
      </c>
      <c r="D45" s="101">
        <f>+SUM(E45,+I45)</f>
        <v>16992</v>
      </c>
      <c r="E45" s="101">
        <f>+SUM(G45+H45)</f>
        <v>168</v>
      </c>
      <c r="F45" s="125">
        <f>IF(D45&gt;0,E45/D45*100,"-")</f>
        <v>0.98870056497175152</v>
      </c>
      <c r="G45" s="101">
        <v>168</v>
      </c>
      <c r="H45" s="101">
        <v>0</v>
      </c>
      <c r="I45" s="101">
        <f>+SUM(K45,+M45,O45+P45)</f>
        <v>16824</v>
      </c>
      <c r="J45" s="102">
        <f>IF(D45&gt;0,I45/D45*100,"-")</f>
        <v>99.011299435028249</v>
      </c>
      <c r="K45" s="101">
        <v>10521</v>
      </c>
      <c r="L45" s="102">
        <f>IF(D45&gt;0,K45/D45*100,"-")</f>
        <v>61.917372881355938</v>
      </c>
      <c r="M45" s="101">
        <v>0</v>
      </c>
      <c r="N45" s="102">
        <f>IF(D45&gt;0,M45/D45*100,"-")</f>
        <v>0</v>
      </c>
      <c r="O45" s="123">
        <v>2427</v>
      </c>
      <c r="P45" s="101">
        <f>SUM(Q45:S45)</f>
        <v>3876</v>
      </c>
      <c r="Q45" s="101">
        <v>866</v>
      </c>
      <c r="R45" s="101">
        <v>3010</v>
      </c>
      <c r="S45" s="101">
        <v>0</v>
      </c>
      <c r="T45" s="102">
        <f>IF(D45&gt;0,P45/D45*100,"-")</f>
        <v>22.810734463276834</v>
      </c>
      <c r="U45" s="101">
        <v>171</v>
      </c>
      <c r="V45" s="99"/>
      <c r="W45" s="99"/>
      <c r="X45" s="99"/>
      <c r="Y45" s="99" t="s">
        <v>263</v>
      </c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47</v>
      </c>
      <c r="B46" s="100" t="s">
        <v>338</v>
      </c>
      <c r="C46" s="99" t="s">
        <v>339</v>
      </c>
      <c r="D46" s="101">
        <f>+SUM(E46,+I46)</f>
        <v>13545</v>
      </c>
      <c r="E46" s="101">
        <f>+SUM(G46+H46)</f>
        <v>1371</v>
      </c>
      <c r="F46" s="125">
        <f>IF(D46&gt;0,E46/D46*100,"-")</f>
        <v>10.121816168327797</v>
      </c>
      <c r="G46" s="101">
        <v>1371</v>
      </c>
      <c r="H46" s="101">
        <v>0</v>
      </c>
      <c r="I46" s="101">
        <f>+SUM(K46,+M46,O46+P46)</f>
        <v>12174</v>
      </c>
      <c r="J46" s="102">
        <f>IF(D46&gt;0,I46/D46*100,"-")</f>
        <v>89.878183831672203</v>
      </c>
      <c r="K46" s="101">
        <v>4304</v>
      </c>
      <c r="L46" s="102">
        <f>IF(D46&gt;0,K46/D46*100,"-")</f>
        <v>31.775562938353634</v>
      </c>
      <c r="M46" s="101">
        <v>0</v>
      </c>
      <c r="N46" s="102">
        <f>IF(D46&gt;0,M46/D46*100,"-")</f>
        <v>0</v>
      </c>
      <c r="O46" s="123">
        <v>1077</v>
      </c>
      <c r="P46" s="101">
        <f>SUM(Q46:S46)</f>
        <v>6793</v>
      </c>
      <c r="Q46" s="101">
        <v>2024</v>
      </c>
      <c r="R46" s="101">
        <v>4769</v>
      </c>
      <c r="S46" s="101">
        <v>0</v>
      </c>
      <c r="T46" s="102">
        <f>IF(D46&gt;0,P46/D46*100,"-")</f>
        <v>50.151347360649687</v>
      </c>
      <c r="U46" s="101">
        <v>104</v>
      </c>
      <c r="V46" s="99" t="s">
        <v>263</v>
      </c>
      <c r="W46" s="99"/>
      <c r="X46" s="99"/>
      <c r="Y46" s="99"/>
      <c r="Z46" s="99" t="s">
        <v>263</v>
      </c>
      <c r="AA46" s="99"/>
      <c r="AB46" s="99"/>
      <c r="AC46" s="99"/>
      <c r="AD46" s="206" t="s">
        <v>262</v>
      </c>
      <c r="AE46" s="207"/>
    </row>
    <row r="47" spans="1:31" s="103" customFormat="1" ht="13.5" customHeight="1">
      <c r="A47" s="99" t="s">
        <v>47</v>
      </c>
      <c r="B47" s="100" t="s">
        <v>340</v>
      </c>
      <c r="C47" s="99" t="s">
        <v>341</v>
      </c>
      <c r="D47" s="101">
        <f>+SUM(E47,+I47)</f>
        <v>5496</v>
      </c>
      <c r="E47" s="101">
        <f>+SUM(G47+H47)</f>
        <v>334</v>
      </c>
      <c r="F47" s="125">
        <f>IF(D47&gt;0,E47/D47*100,"-")</f>
        <v>6.0771470160116445</v>
      </c>
      <c r="G47" s="101">
        <v>334</v>
      </c>
      <c r="H47" s="101">
        <v>0</v>
      </c>
      <c r="I47" s="101">
        <f>+SUM(K47,+M47,O47+P47)</f>
        <v>5162</v>
      </c>
      <c r="J47" s="102">
        <f>IF(D47&gt;0,I47/D47*100,"-")</f>
        <v>93.922852983988363</v>
      </c>
      <c r="K47" s="101">
        <v>0</v>
      </c>
      <c r="L47" s="102">
        <f>IF(D47&gt;0,K47/D47*100,"-")</f>
        <v>0</v>
      </c>
      <c r="M47" s="101">
        <v>0</v>
      </c>
      <c r="N47" s="102">
        <f>IF(D47&gt;0,M47/D47*100,"-")</f>
        <v>0</v>
      </c>
      <c r="O47" s="123">
        <v>511</v>
      </c>
      <c r="P47" s="101">
        <f>SUM(Q47:S47)</f>
        <v>4651</v>
      </c>
      <c r="Q47" s="101">
        <v>1655</v>
      </c>
      <c r="R47" s="101">
        <v>2996</v>
      </c>
      <c r="S47" s="101">
        <v>0</v>
      </c>
      <c r="T47" s="102">
        <f>IF(D47&gt;0,P47/D47*100,"-")</f>
        <v>84.625181950509472</v>
      </c>
      <c r="U47" s="101">
        <v>30</v>
      </c>
      <c r="V47" s="99" t="s">
        <v>263</v>
      </c>
      <c r="W47" s="99"/>
      <c r="X47" s="99"/>
      <c r="Y47" s="99"/>
      <c r="Z47" s="99" t="s">
        <v>263</v>
      </c>
      <c r="AA47" s="99"/>
      <c r="AB47" s="99"/>
      <c r="AC47" s="99"/>
      <c r="AD47" s="206" t="s">
        <v>262</v>
      </c>
      <c r="AE47" s="207"/>
    </row>
    <row r="48" spans="1:31" s="103" customFormat="1" ht="13.5" customHeight="1">
      <c r="A48" s="99" t="s">
        <v>47</v>
      </c>
      <c r="B48" s="100" t="s">
        <v>342</v>
      </c>
      <c r="C48" s="99" t="s">
        <v>343</v>
      </c>
      <c r="D48" s="101">
        <f>+SUM(E48,+I48)</f>
        <v>8389</v>
      </c>
      <c r="E48" s="101">
        <f>+SUM(G48+H48)</f>
        <v>781</v>
      </c>
      <c r="F48" s="125">
        <f>IF(D48&gt;0,E48/D48*100,"-")</f>
        <v>9.3098104660865424</v>
      </c>
      <c r="G48" s="101">
        <v>781</v>
      </c>
      <c r="H48" s="101">
        <v>0</v>
      </c>
      <c r="I48" s="101">
        <f>+SUM(K48,+M48,O48+P48)</f>
        <v>7608</v>
      </c>
      <c r="J48" s="102">
        <f>IF(D48&gt;0,I48/D48*100,"-")</f>
        <v>90.690189533913454</v>
      </c>
      <c r="K48" s="101">
        <v>2635</v>
      </c>
      <c r="L48" s="102">
        <f>IF(D48&gt;0,K48/D48*100,"-")</f>
        <v>31.410179997615927</v>
      </c>
      <c r="M48" s="101">
        <v>0</v>
      </c>
      <c r="N48" s="102">
        <f>IF(D48&gt;0,M48/D48*100,"-")</f>
        <v>0</v>
      </c>
      <c r="O48" s="123">
        <v>2174</v>
      </c>
      <c r="P48" s="101">
        <f>SUM(Q48:S48)</f>
        <v>2799</v>
      </c>
      <c r="Q48" s="101">
        <v>0</v>
      </c>
      <c r="R48" s="101">
        <v>2799</v>
      </c>
      <c r="S48" s="101">
        <v>0</v>
      </c>
      <c r="T48" s="102">
        <f>IF(D48&gt;0,P48/D48*100,"-")</f>
        <v>33.365120991774944</v>
      </c>
      <c r="U48" s="101">
        <v>97</v>
      </c>
      <c r="V48" s="99" t="s">
        <v>263</v>
      </c>
      <c r="W48" s="99"/>
      <c r="X48" s="99"/>
      <c r="Y48" s="99"/>
      <c r="Z48" s="99" t="s">
        <v>263</v>
      </c>
      <c r="AA48" s="99"/>
      <c r="AB48" s="99"/>
      <c r="AC48" s="99"/>
      <c r="AD48" s="206" t="s">
        <v>262</v>
      </c>
      <c r="AE48" s="207"/>
    </row>
    <row r="49" spans="1:31" s="103" customFormat="1" ht="13.5" customHeight="1">
      <c r="A49" s="99" t="s">
        <v>47</v>
      </c>
      <c r="B49" s="100" t="s">
        <v>344</v>
      </c>
      <c r="C49" s="99" t="s">
        <v>345</v>
      </c>
      <c r="D49" s="101">
        <f>+SUM(E49,+I49)</f>
        <v>3148</v>
      </c>
      <c r="E49" s="101">
        <f>+SUM(G49+H49)</f>
        <v>599</v>
      </c>
      <c r="F49" s="125">
        <f>IF(D49&gt;0,E49/D49*100,"-")</f>
        <v>19.027954256670903</v>
      </c>
      <c r="G49" s="101">
        <v>599</v>
      </c>
      <c r="H49" s="101">
        <v>0</v>
      </c>
      <c r="I49" s="101">
        <f>+SUM(K49,+M49,O49+P49)</f>
        <v>2549</v>
      </c>
      <c r="J49" s="102">
        <f>IF(D49&gt;0,I49/D49*100,"-")</f>
        <v>80.972045743329105</v>
      </c>
      <c r="K49" s="101">
        <v>0</v>
      </c>
      <c r="L49" s="102">
        <f>IF(D49&gt;0,K49/D49*100,"-")</f>
        <v>0</v>
      </c>
      <c r="M49" s="101">
        <v>0</v>
      </c>
      <c r="N49" s="102">
        <f>IF(D49&gt;0,M49/D49*100,"-")</f>
        <v>0</v>
      </c>
      <c r="O49" s="123">
        <v>402</v>
      </c>
      <c r="P49" s="101">
        <f>SUM(Q49:S49)</f>
        <v>2147</v>
      </c>
      <c r="Q49" s="101">
        <v>237</v>
      </c>
      <c r="R49" s="101">
        <v>1910</v>
      </c>
      <c r="S49" s="101">
        <v>0</v>
      </c>
      <c r="T49" s="102">
        <f>IF(D49&gt;0,P49/D49*100,"-")</f>
        <v>68.202033036848803</v>
      </c>
      <c r="U49" s="101">
        <v>21</v>
      </c>
      <c r="V49" s="99" t="s">
        <v>263</v>
      </c>
      <c r="W49" s="99"/>
      <c r="X49" s="99"/>
      <c r="Y49" s="99"/>
      <c r="Z49" s="99" t="s">
        <v>263</v>
      </c>
      <c r="AA49" s="99"/>
      <c r="AB49" s="99"/>
      <c r="AC49" s="99"/>
      <c r="AD49" s="206" t="s">
        <v>262</v>
      </c>
      <c r="AE49" s="207"/>
    </row>
    <row r="50" spans="1:31" s="103" customFormat="1" ht="13.5" customHeight="1">
      <c r="A50" s="99" t="s">
        <v>47</v>
      </c>
      <c r="B50" s="100" t="s">
        <v>346</v>
      </c>
      <c r="C50" s="99" t="s">
        <v>347</v>
      </c>
      <c r="D50" s="101">
        <f>+SUM(E50,+I50)</f>
        <v>14447</v>
      </c>
      <c r="E50" s="101">
        <f>+SUM(G50+H50)</f>
        <v>561</v>
      </c>
      <c r="F50" s="125">
        <f>IF(D50&gt;0,E50/D50*100,"-")</f>
        <v>3.8831591333840931</v>
      </c>
      <c r="G50" s="101">
        <v>561</v>
      </c>
      <c r="H50" s="101">
        <v>0</v>
      </c>
      <c r="I50" s="101">
        <f>+SUM(K50,+M50,O50+P50)</f>
        <v>13886</v>
      </c>
      <c r="J50" s="102">
        <f>IF(D50&gt;0,I50/D50*100,"-")</f>
        <v>96.116840866615902</v>
      </c>
      <c r="K50" s="101">
        <v>0</v>
      </c>
      <c r="L50" s="102">
        <f>IF(D50&gt;0,K50/D50*100,"-")</f>
        <v>0</v>
      </c>
      <c r="M50" s="101">
        <v>0</v>
      </c>
      <c r="N50" s="102">
        <f>IF(D50&gt;0,M50/D50*100,"-")</f>
        <v>0</v>
      </c>
      <c r="O50" s="123">
        <v>0</v>
      </c>
      <c r="P50" s="101">
        <f>SUM(Q50:S50)</f>
        <v>13886</v>
      </c>
      <c r="Q50" s="101">
        <v>3709</v>
      </c>
      <c r="R50" s="101">
        <v>10177</v>
      </c>
      <c r="S50" s="101">
        <v>0</v>
      </c>
      <c r="T50" s="102">
        <f>IF(D50&gt;0,P50/D50*100,"-")</f>
        <v>96.116840866615902</v>
      </c>
      <c r="U50" s="101">
        <v>85</v>
      </c>
      <c r="V50" s="99" t="s">
        <v>263</v>
      </c>
      <c r="W50" s="99"/>
      <c r="X50" s="99"/>
      <c r="Y50" s="99"/>
      <c r="Z50" s="99" t="s">
        <v>263</v>
      </c>
      <c r="AA50" s="99"/>
      <c r="AB50" s="99"/>
      <c r="AC50" s="99"/>
      <c r="AD50" s="206" t="s">
        <v>262</v>
      </c>
      <c r="AE50" s="207"/>
    </row>
    <row r="51" spans="1:31" s="103" customFormat="1" ht="13.5" customHeight="1">
      <c r="A51" s="99" t="s">
        <v>47</v>
      </c>
      <c r="B51" s="100" t="s">
        <v>348</v>
      </c>
      <c r="C51" s="99" t="s">
        <v>349</v>
      </c>
      <c r="D51" s="101">
        <f>+SUM(E51,+I51)</f>
        <v>6380</v>
      </c>
      <c r="E51" s="101">
        <f>+SUM(G51+H51)</f>
        <v>248</v>
      </c>
      <c r="F51" s="125">
        <f>IF(D51&gt;0,E51/D51*100,"-")</f>
        <v>3.8871473354231973</v>
      </c>
      <c r="G51" s="101">
        <v>248</v>
      </c>
      <c r="H51" s="101">
        <v>0</v>
      </c>
      <c r="I51" s="101">
        <f>+SUM(K51,+M51,O51+P51)</f>
        <v>6132</v>
      </c>
      <c r="J51" s="102">
        <f>IF(D51&gt;0,I51/D51*100,"-")</f>
        <v>96.112852664576792</v>
      </c>
      <c r="K51" s="101">
        <v>2336</v>
      </c>
      <c r="L51" s="102">
        <f>IF(D51&gt;0,K51/D51*100,"-")</f>
        <v>36.61442006269592</v>
      </c>
      <c r="M51" s="101">
        <v>0</v>
      </c>
      <c r="N51" s="102">
        <f>IF(D51&gt;0,M51/D51*100,"-")</f>
        <v>0</v>
      </c>
      <c r="O51" s="123">
        <v>0</v>
      </c>
      <c r="P51" s="101">
        <f>SUM(Q51:S51)</f>
        <v>3796</v>
      </c>
      <c r="Q51" s="101">
        <v>3796</v>
      </c>
      <c r="R51" s="101">
        <v>0</v>
      </c>
      <c r="S51" s="101">
        <v>0</v>
      </c>
      <c r="T51" s="102">
        <f>IF(D51&gt;0,P51/D51*100,"-")</f>
        <v>59.498432601880879</v>
      </c>
      <c r="U51" s="101">
        <v>61</v>
      </c>
      <c r="V51" s="99" t="s">
        <v>263</v>
      </c>
      <c r="W51" s="99"/>
      <c r="X51" s="99"/>
      <c r="Y51" s="99"/>
      <c r="Z51" s="99" t="s">
        <v>263</v>
      </c>
      <c r="AA51" s="99"/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47</v>
      </c>
      <c r="B52" s="100" t="s">
        <v>350</v>
      </c>
      <c r="C52" s="99" t="s">
        <v>351</v>
      </c>
      <c r="D52" s="101">
        <f>+SUM(E52,+I52)</f>
        <v>5775</v>
      </c>
      <c r="E52" s="101">
        <f>+SUM(G52+H52)</f>
        <v>608</v>
      </c>
      <c r="F52" s="125">
        <f>IF(D52&gt;0,E52/D52*100,"-")</f>
        <v>10.528138528138529</v>
      </c>
      <c r="G52" s="101">
        <v>608</v>
      </c>
      <c r="H52" s="101">
        <v>0</v>
      </c>
      <c r="I52" s="101">
        <f>+SUM(K52,+M52,O52+P52)</f>
        <v>5167</v>
      </c>
      <c r="J52" s="102">
        <f>IF(D52&gt;0,I52/D52*100,"-")</f>
        <v>89.471861471861473</v>
      </c>
      <c r="K52" s="101">
        <v>0</v>
      </c>
      <c r="L52" s="102">
        <f>IF(D52&gt;0,K52/D52*100,"-")</f>
        <v>0</v>
      </c>
      <c r="M52" s="101">
        <v>0</v>
      </c>
      <c r="N52" s="102">
        <f>IF(D52&gt;0,M52/D52*100,"-")</f>
        <v>0</v>
      </c>
      <c r="O52" s="123">
        <v>1535</v>
      </c>
      <c r="P52" s="101">
        <f>SUM(Q52:S52)</f>
        <v>3632</v>
      </c>
      <c r="Q52" s="101">
        <v>1574</v>
      </c>
      <c r="R52" s="101">
        <v>2058</v>
      </c>
      <c r="S52" s="101">
        <v>0</v>
      </c>
      <c r="T52" s="102">
        <f>IF(D52&gt;0,P52/D52*100,"-")</f>
        <v>62.891774891774887</v>
      </c>
      <c r="U52" s="101">
        <v>96</v>
      </c>
      <c r="V52" s="99" t="s">
        <v>263</v>
      </c>
      <c r="W52" s="99"/>
      <c r="X52" s="99"/>
      <c r="Y52" s="99"/>
      <c r="Z52" s="99" t="s">
        <v>263</v>
      </c>
      <c r="AA52" s="99"/>
      <c r="AB52" s="99"/>
      <c r="AC52" s="99"/>
      <c r="AD52" s="206" t="s">
        <v>262</v>
      </c>
      <c r="AE52" s="207"/>
    </row>
    <row r="53" spans="1:31" s="103" customFormat="1" ht="13.5" customHeight="1">
      <c r="A53" s="99" t="s">
        <v>47</v>
      </c>
      <c r="B53" s="100" t="s">
        <v>352</v>
      </c>
      <c r="C53" s="99" t="s">
        <v>353</v>
      </c>
      <c r="D53" s="101">
        <f>+SUM(E53,+I53)</f>
        <v>6165</v>
      </c>
      <c r="E53" s="101">
        <f>+SUM(G53+H53)</f>
        <v>468</v>
      </c>
      <c r="F53" s="125">
        <f>IF(D53&gt;0,E53/D53*100,"-")</f>
        <v>7.5912408759124084</v>
      </c>
      <c r="G53" s="101">
        <v>468</v>
      </c>
      <c r="H53" s="101">
        <v>0</v>
      </c>
      <c r="I53" s="101">
        <f>+SUM(K53,+M53,O53+P53)</f>
        <v>5697</v>
      </c>
      <c r="J53" s="102">
        <f>IF(D53&gt;0,I53/D53*100,"-")</f>
        <v>92.408759124087595</v>
      </c>
      <c r="K53" s="101">
        <v>1587</v>
      </c>
      <c r="L53" s="102">
        <f>IF(D53&gt;0,K53/D53*100,"-")</f>
        <v>25.742092457420924</v>
      </c>
      <c r="M53" s="101">
        <v>177</v>
      </c>
      <c r="N53" s="102">
        <f>IF(D53&gt;0,M53/D53*100,"-")</f>
        <v>2.8710462287104623</v>
      </c>
      <c r="O53" s="123">
        <v>56</v>
      </c>
      <c r="P53" s="101">
        <f>SUM(Q53:S53)</f>
        <v>3877</v>
      </c>
      <c r="Q53" s="101">
        <v>2118</v>
      </c>
      <c r="R53" s="101">
        <v>1759</v>
      </c>
      <c r="S53" s="101">
        <v>0</v>
      </c>
      <c r="T53" s="102">
        <f>IF(D53&gt;0,P53/D53*100,"-")</f>
        <v>62.887266828872669</v>
      </c>
      <c r="U53" s="101">
        <v>34</v>
      </c>
      <c r="V53" s="99" t="s">
        <v>263</v>
      </c>
      <c r="W53" s="99"/>
      <c r="X53" s="99"/>
      <c r="Y53" s="99"/>
      <c r="Z53" s="99" t="s">
        <v>263</v>
      </c>
      <c r="AA53" s="99"/>
      <c r="AB53" s="99"/>
      <c r="AC53" s="99"/>
      <c r="AD53" s="206" t="s">
        <v>262</v>
      </c>
      <c r="AE53" s="207"/>
    </row>
    <row r="54" spans="1:31" s="103" customFormat="1" ht="13.5" customHeight="1">
      <c r="A54" s="99" t="s">
        <v>47</v>
      </c>
      <c r="B54" s="100" t="s">
        <v>354</v>
      </c>
      <c r="C54" s="99" t="s">
        <v>355</v>
      </c>
      <c r="D54" s="101">
        <f>+SUM(E54,+I54)</f>
        <v>4909</v>
      </c>
      <c r="E54" s="101">
        <f>+SUM(G54+H54)</f>
        <v>1258</v>
      </c>
      <c r="F54" s="125">
        <f>IF(D54&gt;0,E54/D54*100,"-")</f>
        <v>25.626400488897943</v>
      </c>
      <c r="G54" s="101">
        <v>1258</v>
      </c>
      <c r="H54" s="101">
        <v>0</v>
      </c>
      <c r="I54" s="101">
        <f>+SUM(K54,+M54,O54+P54)</f>
        <v>3651</v>
      </c>
      <c r="J54" s="102">
        <f>IF(D54&gt;0,I54/D54*100,"-")</f>
        <v>74.373599511102057</v>
      </c>
      <c r="K54" s="101">
        <v>0</v>
      </c>
      <c r="L54" s="102">
        <f>IF(D54&gt;0,K54/D54*100,"-")</f>
        <v>0</v>
      </c>
      <c r="M54" s="101">
        <v>0</v>
      </c>
      <c r="N54" s="102">
        <f>IF(D54&gt;0,M54/D54*100,"-")</f>
        <v>0</v>
      </c>
      <c r="O54" s="123">
        <v>0</v>
      </c>
      <c r="P54" s="101">
        <f>SUM(Q54:S54)</f>
        <v>3651</v>
      </c>
      <c r="Q54" s="101">
        <v>2133</v>
      </c>
      <c r="R54" s="101">
        <v>1518</v>
      </c>
      <c r="S54" s="101">
        <v>0</v>
      </c>
      <c r="T54" s="102">
        <f>IF(D54&gt;0,P54/D54*100,"-")</f>
        <v>74.373599511102057</v>
      </c>
      <c r="U54" s="101">
        <v>51</v>
      </c>
      <c r="V54" s="99" t="s">
        <v>263</v>
      </c>
      <c r="W54" s="99"/>
      <c r="X54" s="99"/>
      <c r="Y54" s="99"/>
      <c r="Z54" s="99" t="s">
        <v>263</v>
      </c>
      <c r="AA54" s="99"/>
      <c r="AB54" s="99"/>
      <c r="AC54" s="99"/>
      <c r="AD54" s="206" t="s">
        <v>262</v>
      </c>
      <c r="AE54" s="207"/>
    </row>
    <row r="55" spans="1:31" s="103" customFormat="1" ht="13.5" customHeight="1">
      <c r="A55" s="99" t="s">
        <v>47</v>
      </c>
      <c r="B55" s="100" t="s">
        <v>356</v>
      </c>
      <c r="C55" s="99" t="s">
        <v>357</v>
      </c>
      <c r="D55" s="101">
        <f>+SUM(E55,+I55)</f>
        <v>16705</v>
      </c>
      <c r="E55" s="101">
        <f>+SUM(G55+H55)</f>
        <v>3142</v>
      </c>
      <c r="F55" s="125">
        <f>IF(D55&gt;0,E55/D55*100,"-")</f>
        <v>18.808739898234062</v>
      </c>
      <c r="G55" s="101">
        <v>3142</v>
      </c>
      <c r="H55" s="101">
        <v>0</v>
      </c>
      <c r="I55" s="101">
        <f>+SUM(K55,+M55,O55+P55)</f>
        <v>13563</v>
      </c>
      <c r="J55" s="102">
        <f>IF(D55&gt;0,I55/D55*100,"-")</f>
        <v>81.191260101765934</v>
      </c>
      <c r="K55" s="101">
        <v>2166</v>
      </c>
      <c r="L55" s="102">
        <f>IF(D55&gt;0,K55/D55*100,"-")</f>
        <v>12.966177791080517</v>
      </c>
      <c r="M55" s="101">
        <v>0</v>
      </c>
      <c r="N55" s="102">
        <f>IF(D55&gt;0,M55/D55*100,"-")</f>
        <v>0</v>
      </c>
      <c r="O55" s="123">
        <v>2090</v>
      </c>
      <c r="P55" s="101">
        <f>SUM(Q55:S55)</f>
        <v>9307</v>
      </c>
      <c r="Q55" s="101">
        <v>0</v>
      </c>
      <c r="R55" s="101">
        <v>3374</v>
      </c>
      <c r="S55" s="101">
        <v>5933</v>
      </c>
      <c r="T55" s="102">
        <f>IF(D55&gt;0,P55/D55*100,"-")</f>
        <v>55.713858126309489</v>
      </c>
      <c r="U55" s="101">
        <v>59</v>
      </c>
      <c r="V55" s="99" t="s">
        <v>263</v>
      </c>
      <c r="W55" s="99"/>
      <c r="X55" s="99"/>
      <c r="Y55" s="99"/>
      <c r="Z55" s="99" t="s">
        <v>263</v>
      </c>
      <c r="AA55" s="99"/>
      <c r="AB55" s="99"/>
      <c r="AC55" s="99"/>
      <c r="AD55" s="206" t="s">
        <v>262</v>
      </c>
      <c r="AE55" s="207"/>
    </row>
    <row r="56" spans="1:31" s="103" customFormat="1" ht="13.5" customHeight="1">
      <c r="A56" s="99" t="s">
        <v>47</v>
      </c>
      <c r="B56" s="100" t="s">
        <v>358</v>
      </c>
      <c r="C56" s="99" t="s">
        <v>359</v>
      </c>
      <c r="D56" s="101">
        <f>+SUM(E56,+I56)</f>
        <v>9372</v>
      </c>
      <c r="E56" s="101">
        <f>+SUM(G56+H56)</f>
        <v>268</v>
      </c>
      <c r="F56" s="125">
        <f>IF(D56&gt;0,E56/D56*100,"-")</f>
        <v>2.8595817328211695</v>
      </c>
      <c r="G56" s="101">
        <v>268</v>
      </c>
      <c r="H56" s="101">
        <v>0</v>
      </c>
      <c r="I56" s="101">
        <f>+SUM(K56,+M56,O56+P56)</f>
        <v>9104</v>
      </c>
      <c r="J56" s="102">
        <f>IF(D56&gt;0,I56/D56*100,"-")</f>
        <v>97.140418267178831</v>
      </c>
      <c r="K56" s="101">
        <v>0</v>
      </c>
      <c r="L56" s="102">
        <f>IF(D56&gt;0,K56/D56*100,"-")</f>
        <v>0</v>
      </c>
      <c r="M56" s="101">
        <v>0</v>
      </c>
      <c r="N56" s="102">
        <f>IF(D56&gt;0,M56/D56*100,"-")</f>
        <v>0</v>
      </c>
      <c r="O56" s="123">
        <v>0</v>
      </c>
      <c r="P56" s="101">
        <f>SUM(Q56:S56)</f>
        <v>9104</v>
      </c>
      <c r="Q56" s="101">
        <v>3560</v>
      </c>
      <c r="R56" s="101">
        <v>5544</v>
      </c>
      <c r="S56" s="101">
        <v>0</v>
      </c>
      <c r="T56" s="102">
        <f>IF(D56&gt;0,P56/D56*100,"-")</f>
        <v>97.140418267178831</v>
      </c>
      <c r="U56" s="101">
        <v>155</v>
      </c>
      <c r="V56" s="99" t="s">
        <v>263</v>
      </c>
      <c r="W56" s="99"/>
      <c r="X56" s="99"/>
      <c r="Y56" s="99"/>
      <c r="Z56" s="99" t="s">
        <v>263</v>
      </c>
      <c r="AA56" s="99"/>
      <c r="AB56" s="99"/>
      <c r="AC56" s="99"/>
      <c r="AD56" s="206" t="s">
        <v>262</v>
      </c>
      <c r="AE56" s="207"/>
    </row>
    <row r="57" spans="1:31" s="103" customFormat="1" ht="13.5" customHeight="1">
      <c r="A57" s="99" t="s">
        <v>47</v>
      </c>
      <c r="B57" s="100" t="s">
        <v>360</v>
      </c>
      <c r="C57" s="99" t="s">
        <v>361</v>
      </c>
      <c r="D57" s="101">
        <f>+SUM(E57,+I57)</f>
        <v>4678</v>
      </c>
      <c r="E57" s="101">
        <f>+SUM(G57+H57)</f>
        <v>457</v>
      </c>
      <c r="F57" s="125">
        <f>IF(D57&gt;0,E57/D57*100,"-")</f>
        <v>9.7691321077383506</v>
      </c>
      <c r="G57" s="101">
        <v>457</v>
      </c>
      <c r="H57" s="101">
        <v>0</v>
      </c>
      <c r="I57" s="101">
        <f>+SUM(K57,+M57,O57+P57)</f>
        <v>4221</v>
      </c>
      <c r="J57" s="102">
        <f>IF(D57&gt;0,I57/D57*100,"-")</f>
        <v>90.230867892261642</v>
      </c>
      <c r="K57" s="101">
        <v>2986</v>
      </c>
      <c r="L57" s="102">
        <f>IF(D57&gt;0,K57/D57*100,"-")</f>
        <v>63.830696879008123</v>
      </c>
      <c r="M57" s="101">
        <v>0</v>
      </c>
      <c r="N57" s="102">
        <f>IF(D57&gt;0,M57/D57*100,"-")</f>
        <v>0</v>
      </c>
      <c r="O57" s="123">
        <v>334</v>
      </c>
      <c r="P57" s="101">
        <f>SUM(Q57:S57)</f>
        <v>901</v>
      </c>
      <c r="Q57" s="101">
        <v>0</v>
      </c>
      <c r="R57" s="101">
        <v>901</v>
      </c>
      <c r="S57" s="101">
        <v>0</v>
      </c>
      <c r="T57" s="102">
        <f>IF(D57&gt;0,P57/D57*100,"-")</f>
        <v>19.260367678495083</v>
      </c>
      <c r="U57" s="101">
        <v>54</v>
      </c>
      <c r="V57" s="99" t="s">
        <v>263</v>
      </c>
      <c r="W57" s="99"/>
      <c r="X57" s="99"/>
      <c r="Y57" s="99"/>
      <c r="Z57" s="99" t="s">
        <v>263</v>
      </c>
      <c r="AA57" s="99"/>
      <c r="AB57" s="99"/>
      <c r="AC57" s="99"/>
      <c r="AD57" s="206" t="s">
        <v>262</v>
      </c>
      <c r="AE57" s="207"/>
    </row>
    <row r="58" spans="1:31" s="103" customFormat="1" ht="13.5" customHeight="1">
      <c r="A58" s="99" t="s">
        <v>47</v>
      </c>
      <c r="B58" s="100" t="s">
        <v>362</v>
      </c>
      <c r="C58" s="99" t="s">
        <v>363</v>
      </c>
      <c r="D58" s="101">
        <f>+SUM(E58,+I58)</f>
        <v>6698</v>
      </c>
      <c r="E58" s="101">
        <f>+SUM(G58+H58)</f>
        <v>0</v>
      </c>
      <c r="F58" s="125">
        <f>IF(D58&gt;0,E58/D58*100,"-")</f>
        <v>0</v>
      </c>
      <c r="G58" s="101">
        <v>0</v>
      </c>
      <c r="H58" s="101">
        <v>0</v>
      </c>
      <c r="I58" s="101">
        <f>+SUM(K58,+M58,O58+P58)</f>
        <v>6698</v>
      </c>
      <c r="J58" s="102">
        <f>IF(D58&gt;0,I58/D58*100,"-")</f>
        <v>100</v>
      </c>
      <c r="K58" s="101">
        <v>5317</v>
      </c>
      <c r="L58" s="102">
        <f>IF(D58&gt;0,K58/D58*100,"-")</f>
        <v>79.381905046282469</v>
      </c>
      <c r="M58" s="101">
        <v>0</v>
      </c>
      <c r="N58" s="102">
        <f>IF(D58&gt;0,M58/D58*100,"-")</f>
        <v>0</v>
      </c>
      <c r="O58" s="123">
        <v>0</v>
      </c>
      <c r="P58" s="101">
        <f>SUM(Q58:S58)</f>
        <v>1381</v>
      </c>
      <c r="Q58" s="101">
        <v>307</v>
      </c>
      <c r="R58" s="101">
        <v>1074</v>
      </c>
      <c r="S58" s="101">
        <v>0</v>
      </c>
      <c r="T58" s="102">
        <f>IF(D58&gt;0,P58/D58*100,"-")</f>
        <v>20.618094953717527</v>
      </c>
      <c r="U58" s="101">
        <v>82</v>
      </c>
      <c r="V58" s="99" t="s">
        <v>263</v>
      </c>
      <c r="W58" s="99"/>
      <c r="X58" s="99"/>
      <c r="Y58" s="99"/>
      <c r="Z58" s="99" t="s">
        <v>263</v>
      </c>
      <c r="AA58" s="99"/>
      <c r="AB58" s="99"/>
      <c r="AC58" s="99"/>
      <c r="AD58" s="206" t="s">
        <v>262</v>
      </c>
      <c r="AE58" s="207"/>
    </row>
    <row r="59" spans="1:31" s="103" customFormat="1" ht="13.5" customHeight="1">
      <c r="A59" s="99" t="s">
        <v>47</v>
      </c>
      <c r="B59" s="100" t="s">
        <v>364</v>
      </c>
      <c r="C59" s="99" t="s">
        <v>365</v>
      </c>
      <c r="D59" s="101">
        <f>+SUM(E59,+I59)</f>
        <v>12085</v>
      </c>
      <c r="E59" s="101">
        <f>+SUM(G59+H59)</f>
        <v>198</v>
      </c>
      <c r="F59" s="125">
        <f>IF(D59&gt;0,E59/D59*100,"-")</f>
        <v>1.6383947041787341</v>
      </c>
      <c r="G59" s="101">
        <v>198</v>
      </c>
      <c r="H59" s="101">
        <v>0</v>
      </c>
      <c r="I59" s="101">
        <f>+SUM(K59,+M59,O59+P59)</f>
        <v>11887</v>
      </c>
      <c r="J59" s="102">
        <f>IF(D59&gt;0,I59/D59*100,"-")</f>
        <v>98.361605295821263</v>
      </c>
      <c r="K59" s="101">
        <v>6450</v>
      </c>
      <c r="L59" s="102">
        <f>IF(D59&gt;0,K59/D59*100,"-")</f>
        <v>53.371948696731486</v>
      </c>
      <c r="M59" s="101">
        <v>0</v>
      </c>
      <c r="N59" s="102">
        <f>IF(D59&gt;0,M59/D59*100,"-")</f>
        <v>0</v>
      </c>
      <c r="O59" s="123">
        <v>2850</v>
      </c>
      <c r="P59" s="101">
        <f>SUM(Q59:S59)</f>
        <v>2587</v>
      </c>
      <c r="Q59" s="101">
        <v>140</v>
      </c>
      <c r="R59" s="101">
        <v>2447</v>
      </c>
      <c r="S59" s="101">
        <v>0</v>
      </c>
      <c r="T59" s="102">
        <f>IF(D59&gt;0,P59/D59*100,"-")</f>
        <v>21.406702523789821</v>
      </c>
      <c r="U59" s="101">
        <v>73</v>
      </c>
      <c r="V59" s="99" t="s">
        <v>263</v>
      </c>
      <c r="W59" s="99"/>
      <c r="X59" s="99"/>
      <c r="Y59" s="99"/>
      <c r="Z59" s="99" t="s">
        <v>263</v>
      </c>
      <c r="AA59" s="99"/>
      <c r="AB59" s="99"/>
      <c r="AC59" s="99"/>
      <c r="AD59" s="206" t="s">
        <v>262</v>
      </c>
      <c r="AE59" s="207"/>
    </row>
    <row r="60" spans="1:31" s="103" customFormat="1" ht="13.5" customHeight="1">
      <c r="A60" s="99" t="s">
        <v>47</v>
      </c>
      <c r="B60" s="100" t="s">
        <v>366</v>
      </c>
      <c r="C60" s="99" t="s">
        <v>367</v>
      </c>
      <c r="D60" s="101">
        <f>+SUM(E60,+I60)</f>
        <v>2464</v>
      </c>
      <c r="E60" s="101">
        <f>+SUM(G60+H60)</f>
        <v>491</v>
      </c>
      <c r="F60" s="125">
        <f>IF(D60&gt;0,E60/D60*100,"-")</f>
        <v>19.926948051948052</v>
      </c>
      <c r="G60" s="101">
        <v>491</v>
      </c>
      <c r="H60" s="101">
        <v>0</v>
      </c>
      <c r="I60" s="101">
        <f>+SUM(K60,+M60,O60+P60)</f>
        <v>1973</v>
      </c>
      <c r="J60" s="102">
        <f>IF(D60&gt;0,I60/D60*100,"-")</f>
        <v>80.07305194805194</v>
      </c>
      <c r="K60" s="101">
        <v>0</v>
      </c>
      <c r="L60" s="102">
        <f>IF(D60&gt;0,K60/D60*100,"-")</f>
        <v>0</v>
      </c>
      <c r="M60" s="101">
        <v>0</v>
      </c>
      <c r="N60" s="102">
        <f>IF(D60&gt;0,M60/D60*100,"-")</f>
        <v>0</v>
      </c>
      <c r="O60" s="123">
        <v>952</v>
      </c>
      <c r="P60" s="101">
        <f>SUM(Q60:S60)</f>
        <v>1021</v>
      </c>
      <c r="Q60" s="101">
        <v>198</v>
      </c>
      <c r="R60" s="101">
        <v>823</v>
      </c>
      <c r="S60" s="101">
        <v>0</v>
      </c>
      <c r="T60" s="102">
        <f>IF(D60&gt;0,P60/D60*100,"-")</f>
        <v>41.436688311688314</v>
      </c>
      <c r="U60" s="101">
        <v>41</v>
      </c>
      <c r="V60" s="99" t="s">
        <v>263</v>
      </c>
      <c r="W60" s="99"/>
      <c r="X60" s="99"/>
      <c r="Y60" s="99"/>
      <c r="Z60" s="99" t="s">
        <v>263</v>
      </c>
      <c r="AA60" s="99"/>
      <c r="AB60" s="99"/>
      <c r="AC60" s="99"/>
      <c r="AD60" s="206" t="s">
        <v>262</v>
      </c>
      <c r="AE60" s="207"/>
    </row>
    <row r="61" spans="1:31" s="103" customFormat="1" ht="13.5" customHeight="1">
      <c r="A61" s="99" t="s">
        <v>47</v>
      </c>
      <c r="B61" s="100" t="s">
        <v>368</v>
      </c>
      <c r="C61" s="99" t="s">
        <v>369</v>
      </c>
      <c r="D61" s="101">
        <f>+SUM(E61,+I61)</f>
        <v>10317</v>
      </c>
      <c r="E61" s="101">
        <f>+SUM(G61+H61)</f>
        <v>202</v>
      </c>
      <c r="F61" s="125">
        <f>IF(D61&gt;0,E61/D61*100,"-")</f>
        <v>1.9579335078026556</v>
      </c>
      <c r="G61" s="101">
        <v>152</v>
      </c>
      <c r="H61" s="101">
        <v>50</v>
      </c>
      <c r="I61" s="101">
        <f>+SUM(K61,+M61,O61+P61)</f>
        <v>10115</v>
      </c>
      <c r="J61" s="102">
        <f>IF(D61&gt;0,I61/D61*100,"-")</f>
        <v>98.04206649219735</v>
      </c>
      <c r="K61" s="101">
        <v>3996</v>
      </c>
      <c r="L61" s="102">
        <f>IF(D61&gt;0,K61/D61*100,"-")</f>
        <v>38.732189589997091</v>
      </c>
      <c r="M61" s="101">
        <v>1822</v>
      </c>
      <c r="N61" s="102">
        <f>IF(D61&gt;0,M61/D61*100,"-")</f>
        <v>17.660172530774449</v>
      </c>
      <c r="O61" s="123">
        <v>563</v>
      </c>
      <c r="P61" s="101">
        <f>SUM(Q61:S61)</f>
        <v>3734</v>
      </c>
      <c r="Q61" s="101">
        <v>0</v>
      </c>
      <c r="R61" s="101">
        <v>3734</v>
      </c>
      <c r="S61" s="101">
        <v>0</v>
      </c>
      <c r="T61" s="102">
        <f>IF(D61&gt;0,P61/D61*100,"-")</f>
        <v>36.192691673936224</v>
      </c>
      <c r="U61" s="101">
        <v>44</v>
      </c>
      <c r="V61" s="99"/>
      <c r="W61" s="99"/>
      <c r="X61" s="99"/>
      <c r="Y61" s="99" t="s">
        <v>263</v>
      </c>
      <c r="Z61" s="99"/>
      <c r="AA61" s="99"/>
      <c r="AB61" s="99"/>
      <c r="AC61" s="99" t="s">
        <v>263</v>
      </c>
      <c r="AD61" s="206" t="s">
        <v>262</v>
      </c>
      <c r="AE61" s="207"/>
    </row>
    <row r="62" spans="1:31" s="103" customFormat="1" ht="13.5" customHeight="1">
      <c r="A62" s="99" t="s">
        <v>47</v>
      </c>
      <c r="B62" s="100" t="s">
        <v>370</v>
      </c>
      <c r="C62" s="99" t="s">
        <v>371</v>
      </c>
      <c r="D62" s="101">
        <f>+SUM(E62,+I62)</f>
        <v>5694</v>
      </c>
      <c r="E62" s="101">
        <f>+SUM(G62+H62)</f>
        <v>5694</v>
      </c>
      <c r="F62" s="125">
        <f>IF(D62&gt;0,E62/D62*100,"-")</f>
        <v>100</v>
      </c>
      <c r="G62" s="101">
        <v>5694</v>
      </c>
      <c r="H62" s="101">
        <v>0</v>
      </c>
      <c r="I62" s="101">
        <f>+SUM(K62,+M62,O62+P62)</f>
        <v>0</v>
      </c>
      <c r="J62" s="102">
        <f>IF(D62&gt;0,I62/D62*100,"-")</f>
        <v>0</v>
      </c>
      <c r="K62" s="101">
        <v>0</v>
      </c>
      <c r="L62" s="102">
        <f>IF(D62&gt;0,K62/D62*100,"-")</f>
        <v>0</v>
      </c>
      <c r="M62" s="101">
        <v>0</v>
      </c>
      <c r="N62" s="102">
        <f>IF(D62&gt;0,M62/D62*100,"-")</f>
        <v>0</v>
      </c>
      <c r="O62" s="123">
        <v>0</v>
      </c>
      <c r="P62" s="101">
        <f>SUM(Q62:S62)</f>
        <v>0</v>
      </c>
      <c r="Q62" s="101">
        <v>0</v>
      </c>
      <c r="R62" s="101">
        <v>0</v>
      </c>
      <c r="S62" s="101">
        <v>0</v>
      </c>
      <c r="T62" s="102">
        <f>IF(D62&gt;0,P62/D62*100,"-")</f>
        <v>0</v>
      </c>
      <c r="U62" s="101">
        <v>29</v>
      </c>
      <c r="V62" s="99" t="s">
        <v>263</v>
      </c>
      <c r="W62" s="99"/>
      <c r="X62" s="99"/>
      <c r="Y62" s="99"/>
      <c r="Z62" s="99" t="s">
        <v>263</v>
      </c>
      <c r="AA62" s="99"/>
      <c r="AB62" s="99"/>
      <c r="AC62" s="99"/>
      <c r="AD62" s="206" t="s">
        <v>262</v>
      </c>
      <c r="AE62" s="207"/>
    </row>
    <row r="63" spans="1:31" s="103" customFormat="1" ht="13.5" customHeight="1">
      <c r="A63" s="99" t="s">
        <v>47</v>
      </c>
      <c r="B63" s="100" t="s">
        <v>372</v>
      </c>
      <c r="C63" s="99" t="s">
        <v>373</v>
      </c>
      <c r="D63" s="101">
        <f>+SUM(E63,+I63)</f>
        <v>16309</v>
      </c>
      <c r="E63" s="101">
        <f>+SUM(G63+H63)</f>
        <v>1916</v>
      </c>
      <c r="F63" s="125">
        <f>IF(D63&gt;0,E63/D63*100,"-")</f>
        <v>11.748114537985161</v>
      </c>
      <c r="G63" s="101">
        <v>1916</v>
      </c>
      <c r="H63" s="101">
        <v>0</v>
      </c>
      <c r="I63" s="101">
        <f>+SUM(K63,+M63,O63+P63)</f>
        <v>14393</v>
      </c>
      <c r="J63" s="102">
        <f>IF(D63&gt;0,I63/D63*100,"-")</f>
        <v>88.25188546201484</v>
      </c>
      <c r="K63" s="101">
        <v>5757</v>
      </c>
      <c r="L63" s="102">
        <f>IF(D63&gt;0,K63/D63*100,"-")</f>
        <v>35.299527868048322</v>
      </c>
      <c r="M63" s="101">
        <v>0</v>
      </c>
      <c r="N63" s="102">
        <f>IF(D63&gt;0,M63/D63*100,"-")</f>
        <v>0</v>
      </c>
      <c r="O63" s="123">
        <v>463</v>
      </c>
      <c r="P63" s="101">
        <f>SUM(Q63:S63)</f>
        <v>8173</v>
      </c>
      <c r="Q63" s="101">
        <v>2219</v>
      </c>
      <c r="R63" s="101">
        <v>5954</v>
      </c>
      <c r="S63" s="101">
        <v>0</v>
      </c>
      <c r="T63" s="102">
        <f>IF(D63&gt;0,P63/D63*100,"-")</f>
        <v>50.113434300079703</v>
      </c>
      <c r="U63" s="101">
        <v>60</v>
      </c>
      <c r="V63" s="99" t="s">
        <v>263</v>
      </c>
      <c r="W63" s="99"/>
      <c r="X63" s="99"/>
      <c r="Y63" s="99"/>
      <c r="Z63" s="99" t="s">
        <v>263</v>
      </c>
      <c r="AA63" s="99"/>
      <c r="AB63" s="99"/>
      <c r="AC63" s="99"/>
      <c r="AD63" s="206" t="s">
        <v>262</v>
      </c>
      <c r="AE63" s="207"/>
    </row>
    <row r="64" spans="1:31" s="103" customFormat="1" ht="13.5" customHeight="1">
      <c r="A64" s="99" t="s">
        <v>47</v>
      </c>
      <c r="B64" s="100" t="s">
        <v>374</v>
      </c>
      <c r="C64" s="99" t="s">
        <v>375</v>
      </c>
      <c r="D64" s="101">
        <f>+SUM(E64,+I64)</f>
        <v>1346</v>
      </c>
      <c r="E64" s="101">
        <f>+SUM(G64+H64)</f>
        <v>91</v>
      </c>
      <c r="F64" s="125">
        <f>IF(D64&gt;0,E64/D64*100,"-")</f>
        <v>6.7607726597325408</v>
      </c>
      <c r="G64" s="101">
        <v>91</v>
      </c>
      <c r="H64" s="101">
        <v>0</v>
      </c>
      <c r="I64" s="101">
        <f>+SUM(K64,+M64,O64+P64)</f>
        <v>1255</v>
      </c>
      <c r="J64" s="102">
        <f>IF(D64&gt;0,I64/D64*100,"-")</f>
        <v>93.239227340267462</v>
      </c>
      <c r="K64" s="101">
        <v>0</v>
      </c>
      <c r="L64" s="102">
        <f>IF(D64&gt;0,K64/D64*100,"-")</f>
        <v>0</v>
      </c>
      <c r="M64" s="101">
        <v>0</v>
      </c>
      <c r="N64" s="102">
        <f>IF(D64&gt;0,M64/D64*100,"-")</f>
        <v>0</v>
      </c>
      <c r="O64" s="123">
        <v>0</v>
      </c>
      <c r="P64" s="101">
        <f>SUM(Q64:S64)</f>
        <v>1255</v>
      </c>
      <c r="Q64" s="101">
        <v>0</v>
      </c>
      <c r="R64" s="101">
        <v>1255</v>
      </c>
      <c r="S64" s="101">
        <v>0</v>
      </c>
      <c r="T64" s="102">
        <f>IF(D64&gt;0,P64/D64*100,"-")</f>
        <v>93.239227340267462</v>
      </c>
      <c r="U64" s="101">
        <v>15</v>
      </c>
      <c r="V64" s="99" t="s">
        <v>263</v>
      </c>
      <c r="W64" s="99"/>
      <c r="X64" s="99"/>
      <c r="Y64" s="99"/>
      <c r="Z64" s="99" t="s">
        <v>263</v>
      </c>
      <c r="AA64" s="99"/>
      <c r="AB64" s="99"/>
      <c r="AC64" s="99"/>
      <c r="AD64" s="206" t="s">
        <v>262</v>
      </c>
      <c r="AE64" s="207"/>
    </row>
    <row r="65" spans="1:31" s="103" customFormat="1" ht="13.5" customHeight="1">
      <c r="A65" s="99" t="s">
        <v>47</v>
      </c>
      <c r="B65" s="100" t="s">
        <v>376</v>
      </c>
      <c r="C65" s="99" t="s">
        <v>377</v>
      </c>
      <c r="D65" s="101">
        <f>+SUM(E65,+I65)</f>
        <v>7772</v>
      </c>
      <c r="E65" s="101">
        <f>+SUM(G65+H65)</f>
        <v>686</v>
      </c>
      <c r="F65" s="125">
        <f>IF(D65&gt;0,E65/D65*100,"-")</f>
        <v>8.8265568708183224</v>
      </c>
      <c r="G65" s="101">
        <v>686</v>
      </c>
      <c r="H65" s="101">
        <v>0</v>
      </c>
      <c r="I65" s="101">
        <f>+SUM(K65,+M65,O65+P65)</f>
        <v>7086</v>
      </c>
      <c r="J65" s="102">
        <f>IF(D65&gt;0,I65/D65*100,"-")</f>
        <v>91.173443129181678</v>
      </c>
      <c r="K65" s="101">
        <v>3452</v>
      </c>
      <c r="L65" s="102">
        <f>IF(D65&gt;0,K65/D65*100,"-")</f>
        <v>44.415851775604736</v>
      </c>
      <c r="M65" s="101">
        <v>0</v>
      </c>
      <c r="N65" s="102">
        <f>IF(D65&gt;0,M65/D65*100,"-")</f>
        <v>0</v>
      </c>
      <c r="O65" s="123">
        <v>925</v>
      </c>
      <c r="P65" s="101">
        <f>SUM(Q65:S65)</f>
        <v>2709</v>
      </c>
      <c r="Q65" s="101">
        <v>0</v>
      </c>
      <c r="R65" s="101">
        <v>2325</v>
      </c>
      <c r="S65" s="101">
        <v>384</v>
      </c>
      <c r="T65" s="102">
        <f>IF(D65&gt;0,P65/D65*100,"-")</f>
        <v>34.855892949047863</v>
      </c>
      <c r="U65" s="101">
        <v>43</v>
      </c>
      <c r="V65" s="99"/>
      <c r="W65" s="99"/>
      <c r="X65" s="99"/>
      <c r="Y65" s="99" t="s">
        <v>263</v>
      </c>
      <c r="Z65" s="99"/>
      <c r="AA65" s="99"/>
      <c r="AB65" s="99"/>
      <c r="AC65" s="99" t="s">
        <v>263</v>
      </c>
      <c r="AD65" s="206" t="s">
        <v>262</v>
      </c>
      <c r="AE65" s="207"/>
    </row>
    <row r="66" spans="1:31" s="103" customFormat="1" ht="13.5" customHeight="1">
      <c r="A66" s="99" t="s">
        <v>47</v>
      </c>
      <c r="B66" s="100" t="s">
        <v>378</v>
      </c>
      <c r="C66" s="99" t="s">
        <v>379</v>
      </c>
      <c r="D66" s="101">
        <f>+SUM(E66,+I66)</f>
        <v>4942</v>
      </c>
      <c r="E66" s="101">
        <f>+SUM(G66+H66)</f>
        <v>1190</v>
      </c>
      <c r="F66" s="125">
        <f>IF(D66&gt;0,E66/D66*100,"-")</f>
        <v>24.079320113314449</v>
      </c>
      <c r="G66" s="101">
        <v>1190</v>
      </c>
      <c r="H66" s="101">
        <v>0</v>
      </c>
      <c r="I66" s="101">
        <f>+SUM(K66,+M66,O66+P66)</f>
        <v>3752</v>
      </c>
      <c r="J66" s="102">
        <f>IF(D66&gt;0,I66/D66*100,"-")</f>
        <v>75.920679886685548</v>
      </c>
      <c r="K66" s="101">
        <v>0</v>
      </c>
      <c r="L66" s="102">
        <f>IF(D66&gt;0,K66/D66*100,"-")</f>
        <v>0</v>
      </c>
      <c r="M66" s="101">
        <v>0</v>
      </c>
      <c r="N66" s="102">
        <f>IF(D66&gt;0,M66/D66*100,"-")</f>
        <v>0</v>
      </c>
      <c r="O66" s="123">
        <v>403</v>
      </c>
      <c r="P66" s="101">
        <f>SUM(Q66:S66)</f>
        <v>3349</v>
      </c>
      <c r="Q66" s="101">
        <v>140</v>
      </c>
      <c r="R66" s="101">
        <v>3209</v>
      </c>
      <c r="S66" s="101">
        <v>0</v>
      </c>
      <c r="T66" s="102">
        <f>IF(D66&gt;0,P66/D66*100,"-")</f>
        <v>67.76608660461352</v>
      </c>
      <c r="U66" s="101">
        <v>50</v>
      </c>
      <c r="V66" s="99" t="s">
        <v>263</v>
      </c>
      <c r="W66" s="99"/>
      <c r="X66" s="99"/>
      <c r="Y66" s="99"/>
      <c r="Z66" s="99" t="s">
        <v>263</v>
      </c>
      <c r="AA66" s="99"/>
      <c r="AB66" s="99"/>
      <c r="AC66" s="99"/>
      <c r="AD66" s="206" t="s">
        <v>262</v>
      </c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66">
    <sortCondition ref="A8:A66"/>
    <sortCondition ref="B8:B66"/>
    <sortCondition ref="C8:C6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福島県</v>
      </c>
      <c r="B7" s="105" t="str">
        <f>水洗化人口等!B7</f>
        <v>07000</v>
      </c>
      <c r="C7" s="104" t="s">
        <v>199</v>
      </c>
      <c r="D7" s="106">
        <f>SUM(E7,+H7,+K7)</f>
        <v>577626</v>
      </c>
      <c r="E7" s="106">
        <f>SUM(F7:G7)</f>
        <v>49507</v>
      </c>
      <c r="F7" s="106">
        <f>SUM(F$8:F$207)</f>
        <v>10109</v>
      </c>
      <c r="G7" s="106">
        <f>SUM(G$8:G$207)</f>
        <v>39398</v>
      </c>
      <c r="H7" s="106">
        <f>SUM(I7:J7)</f>
        <v>14308</v>
      </c>
      <c r="I7" s="106">
        <f>SUM(I$8:I$207)</f>
        <v>10533</v>
      </c>
      <c r="J7" s="106">
        <f>SUM(J$8:J$207)</f>
        <v>3775</v>
      </c>
      <c r="K7" s="106">
        <f>SUM(L7:M7)</f>
        <v>513811</v>
      </c>
      <c r="L7" s="106">
        <f>SUM(L$8:L$207)</f>
        <v>91467</v>
      </c>
      <c r="M7" s="106">
        <f>SUM(M$8:M$207)</f>
        <v>422344</v>
      </c>
      <c r="N7" s="106">
        <f>SUM(O7,+V7,+AC7)</f>
        <v>577679</v>
      </c>
      <c r="O7" s="106">
        <f>SUM(P7:U7)</f>
        <v>112109</v>
      </c>
      <c r="P7" s="106">
        <f t="shared" ref="P7:U7" si="0">SUM(P$8:P$207)</f>
        <v>112092</v>
      </c>
      <c r="Q7" s="106">
        <f t="shared" si="0"/>
        <v>0</v>
      </c>
      <c r="R7" s="106">
        <f t="shared" si="0"/>
        <v>0</v>
      </c>
      <c r="S7" s="106">
        <f t="shared" si="0"/>
        <v>17</v>
      </c>
      <c r="T7" s="106">
        <f t="shared" si="0"/>
        <v>0</v>
      </c>
      <c r="U7" s="106">
        <f t="shared" si="0"/>
        <v>0</v>
      </c>
      <c r="V7" s="106">
        <f>SUM(W7:AB7)</f>
        <v>465517</v>
      </c>
      <c r="W7" s="106">
        <f t="shared" ref="W7:AB7" si="1">SUM(W$8:W$207)</f>
        <v>461685</v>
      </c>
      <c r="X7" s="106">
        <f t="shared" si="1"/>
        <v>0</v>
      </c>
      <c r="Y7" s="106">
        <f t="shared" si="1"/>
        <v>0</v>
      </c>
      <c r="Z7" s="106">
        <f t="shared" si="1"/>
        <v>3832</v>
      </c>
      <c r="AA7" s="106">
        <f t="shared" si="1"/>
        <v>0</v>
      </c>
      <c r="AB7" s="106">
        <f t="shared" si="1"/>
        <v>0</v>
      </c>
      <c r="AC7" s="106">
        <f>SUM(AD7:AE7)</f>
        <v>53</v>
      </c>
      <c r="AD7" s="106">
        <f>SUM(AD$8:AD$207)</f>
        <v>53</v>
      </c>
      <c r="AE7" s="106">
        <f>SUM(AE$8:AE$207)</f>
        <v>0</v>
      </c>
      <c r="AF7" s="106">
        <f>SUM(AG7:AI7)</f>
        <v>10352</v>
      </c>
      <c r="AG7" s="106">
        <f>SUM(AG$8:AG$207)</f>
        <v>10352</v>
      </c>
      <c r="AH7" s="106">
        <f>SUM(AH$8:AH$207)</f>
        <v>0</v>
      </c>
      <c r="AI7" s="106">
        <f>SUM(AI$8:AI$207)</f>
        <v>0</v>
      </c>
      <c r="AJ7" s="106">
        <f>SUM(AK7:AS7)</f>
        <v>14234</v>
      </c>
      <c r="AK7" s="106">
        <f t="shared" ref="AK7:AS7" si="2">SUM(AK$8:AK$207)</f>
        <v>4175</v>
      </c>
      <c r="AL7" s="106">
        <f t="shared" si="2"/>
        <v>0</v>
      </c>
      <c r="AM7" s="106">
        <f t="shared" si="2"/>
        <v>9891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1</v>
      </c>
      <c r="AS7" s="106">
        <f t="shared" si="2"/>
        <v>167</v>
      </c>
      <c r="AT7" s="106">
        <f>SUM(AU7:AY7)</f>
        <v>882</v>
      </c>
      <c r="AU7" s="106">
        <f>SUM(AU$8:AU$207)</f>
        <v>293</v>
      </c>
      <c r="AV7" s="106">
        <f>SUM(AV$8:AV$207)</f>
        <v>0</v>
      </c>
      <c r="AW7" s="106">
        <f>SUM(AW$8:AW$207)</f>
        <v>589</v>
      </c>
      <c r="AX7" s="106">
        <f>SUM(AX$8:AX$207)</f>
        <v>0</v>
      </c>
      <c r="AY7" s="106">
        <f>SUM(AY$8:AY$207)</f>
        <v>0</v>
      </c>
      <c r="AZ7" s="106">
        <f>SUM(BA7:BC7)</f>
        <v>2999</v>
      </c>
      <c r="BA7" s="106">
        <f>SUM(BA$8:BA$207)</f>
        <v>2999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47</v>
      </c>
      <c r="B8" s="111" t="s">
        <v>260</v>
      </c>
      <c r="C8" s="99" t="s">
        <v>261</v>
      </c>
      <c r="D8" s="101">
        <f>SUM(E8,+H8,+K8)</f>
        <v>57588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57588</v>
      </c>
      <c r="L8" s="101">
        <v>10160</v>
      </c>
      <c r="M8" s="101">
        <v>47428</v>
      </c>
      <c r="N8" s="101">
        <f>SUM(O8,+V8,+AC8)</f>
        <v>57588</v>
      </c>
      <c r="O8" s="101">
        <f>SUM(P8:U8)</f>
        <v>10160</v>
      </c>
      <c r="P8" s="101">
        <v>10160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47428</v>
      </c>
      <c r="W8" s="101">
        <v>47428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1094</v>
      </c>
      <c r="AG8" s="101">
        <v>1094</v>
      </c>
      <c r="AH8" s="101">
        <v>0</v>
      </c>
      <c r="AI8" s="101">
        <v>0</v>
      </c>
      <c r="AJ8" s="101">
        <f>SUM(AK8:AS8)</f>
        <v>1094</v>
      </c>
      <c r="AK8" s="101">
        <v>0</v>
      </c>
      <c r="AL8" s="101">
        <v>0</v>
      </c>
      <c r="AM8" s="101">
        <v>1087</v>
      </c>
      <c r="AN8" s="101">
        <v>0</v>
      </c>
      <c r="AO8" s="101">
        <v>0</v>
      </c>
      <c r="AP8" s="101">
        <v>0</v>
      </c>
      <c r="AQ8" s="101">
        <v>0</v>
      </c>
      <c r="AR8" s="101">
        <v>1</v>
      </c>
      <c r="AS8" s="101">
        <v>6</v>
      </c>
      <c r="AT8" s="101">
        <f>SUM(AU8:AY8)</f>
        <v>116</v>
      </c>
      <c r="AU8" s="101">
        <v>0</v>
      </c>
      <c r="AV8" s="101">
        <v>0</v>
      </c>
      <c r="AW8" s="101">
        <v>116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47</v>
      </c>
      <c r="B9" s="111" t="s">
        <v>264</v>
      </c>
      <c r="C9" s="99" t="s">
        <v>265</v>
      </c>
      <c r="D9" s="101">
        <f>SUM(E9,+H9,+K9)</f>
        <v>35129</v>
      </c>
      <c r="E9" s="101">
        <f>SUM(F9:G9)</f>
        <v>0</v>
      </c>
      <c r="F9" s="101">
        <v>0</v>
      </c>
      <c r="G9" s="101">
        <v>0</v>
      </c>
      <c r="H9" s="101">
        <f>SUM(I9:J9)</f>
        <v>10533</v>
      </c>
      <c r="I9" s="101">
        <v>10533</v>
      </c>
      <c r="J9" s="101">
        <v>0</v>
      </c>
      <c r="K9" s="101">
        <f>SUM(L9:M9)</f>
        <v>24596</v>
      </c>
      <c r="L9" s="101">
        <v>2548</v>
      </c>
      <c r="M9" s="101">
        <v>22048</v>
      </c>
      <c r="N9" s="101">
        <f>SUM(O9,+V9,+AC9)</f>
        <v>35129</v>
      </c>
      <c r="O9" s="101">
        <f>SUM(P9:U9)</f>
        <v>13081</v>
      </c>
      <c r="P9" s="101">
        <v>13081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22048</v>
      </c>
      <c r="W9" s="101">
        <v>22048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159</v>
      </c>
      <c r="AU9" s="101">
        <v>0</v>
      </c>
      <c r="AV9" s="101">
        <v>0</v>
      </c>
      <c r="AW9" s="101">
        <v>159</v>
      </c>
      <c r="AX9" s="101">
        <v>0</v>
      </c>
      <c r="AY9" s="101">
        <v>0</v>
      </c>
      <c r="AZ9" s="101">
        <f>SUM(BA9:BC9)</f>
        <v>1223</v>
      </c>
      <c r="BA9" s="101">
        <v>1223</v>
      </c>
      <c r="BB9" s="101">
        <v>0</v>
      </c>
      <c r="BC9" s="101">
        <v>0</v>
      </c>
    </row>
    <row r="10" spans="1:55" s="103" customFormat="1" ht="13.5" customHeight="1">
      <c r="A10" s="113" t="s">
        <v>47</v>
      </c>
      <c r="B10" s="111" t="s">
        <v>266</v>
      </c>
      <c r="C10" s="99" t="s">
        <v>267</v>
      </c>
      <c r="D10" s="101">
        <f>SUM(E10,+H10,+K10)</f>
        <v>60876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60876</v>
      </c>
      <c r="L10" s="101">
        <v>9142</v>
      </c>
      <c r="M10" s="101">
        <v>51734</v>
      </c>
      <c r="N10" s="101">
        <f>SUM(O10,+V10,+AC10)</f>
        <v>60876</v>
      </c>
      <c r="O10" s="101">
        <f>SUM(P10:U10)</f>
        <v>9142</v>
      </c>
      <c r="P10" s="101">
        <v>9142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51734</v>
      </c>
      <c r="W10" s="101">
        <v>51734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2644</v>
      </c>
      <c r="AG10" s="101">
        <v>2644</v>
      </c>
      <c r="AH10" s="101">
        <v>0</v>
      </c>
      <c r="AI10" s="101">
        <v>0</v>
      </c>
      <c r="AJ10" s="101">
        <f>SUM(AK10:AS10)</f>
        <v>2644</v>
      </c>
      <c r="AK10" s="101">
        <v>0</v>
      </c>
      <c r="AL10" s="101">
        <v>0</v>
      </c>
      <c r="AM10" s="101">
        <v>2644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47</v>
      </c>
      <c r="B11" s="111" t="s">
        <v>268</v>
      </c>
      <c r="C11" s="99" t="s">
        <v>269</v>
      </c>
      <c r="D11" s="101">
        <f>SUM(E11,+H11,+K11)</f>
        <v>120036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120036</v>
      </c>
      <c r="L11" s="101">
        <v>18754</v>
      </c>
      <c r="M11" s="101">
        <v>101282</v>
      </c>
      <c r="N11" s="101">
        <f>SUM(O11,+V11,+AC11)</f>
        <v>120037</v>
      </c>
      <c r="O11" s="101">
        <f>SUM(P11:U11)</f>
        <v>18754</v>
      </c>
      <c r="P11" s="101">
        <v>18754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101282</v>
      </c>
      <c r="W11" s="101">
        <v>101282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1</v>
      </c>
      <c r="AD11" s="101">
        <v>1</v>
      </c>
      <c r="AE11" s="101">
        <v>0</v>
      </c>
      <c r="AF11" s="101">
        <f>SUM(AG11:AI11)</f>
        <v>1550</v>
      </c>
      <c r="AG11" s="101">
        <v>1550</v>
      </c>
      <c r="AH11" s="101">
        <v>0</v>
      </c>
      <c r="AI11" s="101">
        <v>0</v>
      </c>
      <c r="AJ11" s="101">
        <f>SUM(AK11:AS11)</f>
        <v>1550</v>
      </c>
      <c r="AK11" s="101">
        <v>0</v>
      </c>
      <c r="AL11" s="101">
        <v>0</v>
      </c>
      <c r="AM11" s="101">
        <v>1550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47</v>
      </c>
      <c r="B12" s="111" t="s">
        <v>270</v>
      </c>
      <c r="C12" s="99" t="s">
        <v>271</v>
      </c>
      <c r="D12" s="101">
        <f>SUM(E12,+H12,+K12)</f>
        <v>17284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17284</v>
      </c>
      <c r="L12" s="101">
        <v>1787</v>
      </c>
      <c r="M12" s="101">
        <v>15497</v>
      </c>
      <c r="N12" s="101">
        <f>SUM(O12,+V12,+AC12)</f>
        <v>17284</v>
      </c>
      <c r="O12" s="101">
        <f>SUM(P12:U12)</f>
        <v>1787</v>
      </c>
      <c r="P12" s="101">
        <v>1787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15497</v>
      </c>
      <c r="W12" s="101">
        <v>15497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1111</v>
      </c>
      <c r="AG12" s="101">
        <v>1111</v>
      </c>
      <c r="AH12" s="101">
        <v>0</v>
      </c>
      <c r="AI12" s="101">
        <v>0</v>
      </c>
      <c r="AJ12" s="101">
        <f>SUM(AK12:AS12)</f>
        <v>1111</v>
      </c>
      <c r="AK12" s="101">
        <v>0</v>
      </c>
      <c r="AL12" s="101">
        <v>0</v>
      </c>
      <c r="AM12" s="101">
        <v>1111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47</v>
      </c>
      <c r="B13" s="111" t="s">
        <v>272</v>
      </c>
      <c r="C13" s="99" t="s">
        <v>273</v>
      </c>
      <c r="D13" s="101">
        <f>SUM(E13,+H13,+K13)</f>
        <v>17290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17290</v>
      </c>
      <c r="L13" s="101">
        <v>2102</v>
      </c>
      <c r="M13" s="101">
        <v>15188</v>
      </c>
      <c r="N13" s="101">
        <f>SUM(O13,+V13,+AC13)</f>
        <v>17290</v>
      </c>
      <c r="O13" s="101">
        <f>SUM(P13:U13)</f>
        <v>2102</v>
      </c>
      <c r="P13" s="101">
        <v>2102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15188</v>
      </c>
      <c r="W13" s="101">
        <v>15188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1000</v>
      </c>
      <c r="AG13" s="101">
        <v>1000</v>
      </c>
      <c r="AH13" s="101">
        <v>0</v>
      </c>
      <c r="AI13" s="101">
        <v>0</v>
      </c>
      <c r="AJ13" s="101">
        <f>SUM(AK13:AS13)</f>
        <v>960</v>
      </c>
      <c r="AK13" s="101">
        <v>0</v>
      </c>
      <c r="AL13" s="101">
        <v>0</v>
      </c>
      <c r="AM13" s="101">
        <v>960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40</v>
      </c>
      <c r="AU13" s="101">
        <v>40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47</v>
      </c>
      <c r="B14" s="111" t="s">
        <v>274</v>
      </c>
      <c r="C14" s="99" t="s">
        <v>275</v>
      </c>
      <c r="D14" s="101">
        <f>SUM(E14,+H14,+K14)</f>
        <v>23771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23771</v>
      </c>
      <c r="L14" s="101">
        <v>7724</v>
      </c>
      <c r="M14" s="101">
        <v>16047</v>
      </c>
      <c r="N14" s="101">
        <f>SUM(O14,+V14,+AC14)</f>
        <v>23771</v>
      </c>
      <c r="O14" s="101">
        <f>SUM(P14:U14)</f>
        <v>7724</v>
      </c>
      <c r="P14" s="101">
        <v>7724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16047</v>
      </c>
      <c r="W14" s="101">
        <v>16047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51</v>
      </c>
      <c r="AG14" s="101">
        <v>51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51</v>
      </c>
      <c r="AU14" s="101">
        <v>51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47</v>
      </c>
      <c r="B15" s="111" t="s">
        <v>276</v>
      </c>
      <c r="C15" s="99" t="s">
        <v>277</v>
      </c>
      <c r="D15" s="101">
        <f>SUM(E15,+H15,+K15)</f>
        <v>10670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10670</v>
      </c>
      <c r="L15" s="101">
        <v>2399</v>
      </c>
      <c r="M15" s="101">
        <v>8271</v>
      </c>
      <c r="N15" s="101">
        <f>SUM(O15,+V15,+AC15)</f>
        <v>10670</v>
      </c>
      <c r="O15" s="101">
        <f>SUM(P15:U15)</f>
        <v>2399</v>
      </c>
      <c r="P15" s="101">
        <v>2399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8271</v>
      </c>
      <c r="W15" s="101">
        <v>8271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120</v>
      </c>
      <c r="AG15" s="101">
        <v>120</v>
      </c>
      <c r="AH15" s="101">
        <v>0</v>
      </c>
      <c r="AI15" s="101">
        <v>0</v>
      </c>
      <c r="AJ15" s="101">
        <f>SUM(AK15:AS15)</f>
        <v>120</v>
      </c>
      <c r="AK15" s="101">
        <v>0</v>
      </c>
      <c r="AL15" s="101">
        <v>0</v>
      </c>
      <c r="AM15" s="101">
        <v>120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47</v>
      </c>
      <c r="B16" s="111" t="s">
        <v>278</v>
      </c>
      <c r="C16" s="99" t="s">
        <v>279</v>
      </c>
      <c r="D16" s="101">
        <f>SUM(E16,+H16,+K16)</f>
        <v>25238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25238</v>
      </c>
      <c r="L16" s="101">
        <v>3177</v>
      </c>
      <c r="M16" s="101">
        <v>22061</v>
      </c>
      <c r="N16" s="101">
        <f>SUM(O16,+V16,+AC16)</f>
        <v>25238</v>
      </c>
      <c r="O16" s="101">
        <f>SUM(P16:U16)</f>
        <v>3177</v>
      </c>
      <c r="P16" s="101">
        <v>3177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22061</v>
      </c>
      <c r="W16" s="101">
        <v>22061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38</v>
      </c>
      <c r="AG16" s="101">
        <v>38</v>
      </c>
      <c r="AH16" s="101">
        <v>0</v>
      </c>
      <c r="AI16" s="101">
        <v>0</v>
      </c>
      <c r="AJ16" s="101">
        <f>SUM(AK16:AS16)</f>
        <v>38</v>
      </c>
      <c r="AK16" s="101">
        <v>0</v>
      </c>
      <c r="AL16" s="101">
        <v>0</v>
      </c>
      <c r="AM16" s="101">
        <v>38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14</v>
      </c>
      <c r="AU16" s="101">
        <v>0</v>
      </c>
      <c r="AV16" s="101">
        <v>0</v>
      </c>
      <c r="AW16" s="101">
        <v>14</v>
      </c>
      <c r="AX16" s="101">
        <v>0</v>
      </c>
      <c r="AY16" s="101">
        <v>0</v>
      </c>
      <c r="AZ16" s="101">
        <f>SUM(BA16:BC16)</f>
        <v>82</v>
      </c>
      <c r="BA16" s="101">
        <v>82</v>
      </c>
      <c r="BB16" s="101">
        <v>0</v>
      </c>
      <c r="BC16" s="101">
        <v>0</v>
      </c>
    </row>
    <row r="17" spans="1:55" s="103" customFormat="1" ht="13.5" customHeight="1">
      <c r="A17" s="113" t="s">
        <v>47</v>
      </c>
      <c r="B17" s="111" t="s">
        <v>280</v>
      </c>
      <c r="C17" s="99" t="s">
        <v>281</v>
      </c>
      <c r="D17" s="101">
        <f>SUM(E17,+H17,+K17)</f>
        <v>12483</v>
      </c>
      <c r="E17" s="101">
        <f>SUM(F17:G17)</f>
        <v>12483</v>
      </c>
      <c r="F17" s="101">
        <v>3202</v>
      </c>
      <c r="G17" s="101">
        <v>9281</v>
      </c>
      <c r="H17" s="101">
        <f>SUM(I17:J17)</f>
        <v>0</v>
      </c>
      <c r="I17" s="101">
        <v>0</v>
      </c>
      <c r="J17" s="101">
        <v>0</v>
      </c>
      <c r="K17" s="101">
        <f>SUM(L17:M17)</f>
        <v>0</v>
      </c>
      <c r="L17" s="101">
        <v>0</v>
      </c>
      <c r="M17" s="101">
        <v>0</v>
      </c>
      <c r="N17" s="101">
        <f>SUM(O17,+V17,+AC17)</f>
        <v>12483</v>
      </c>
      <c r="O17" s="101">
        <f>SUM(P17:U17)</f>
        <v>3202</v>
      </c>
      <c r="P17" s="101">
        <v>3202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9281</v>
      </c>
      <c r="W17" s="101">
        <v>9281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7</v>
      </c>
      <c r="AG17" s="101">
        <v>7</v>
      </c>
      <c r="AH17" s="101">
        <v>0</v>
      </c>
      <c r="AI17" s="101">
        <v>0</v>
      </c>
      <c r="AJ17" s="101">
        <f>SUM(AK17:AS17)</f>
        <v>7</v>
      </c>
      <c r="AK17" s="101">
        <v>0</v>
      </c>
      <c r="AL17" s="101">
        <v>0</v>
      </c>
      <c r="AM17" s="101">
        <v>7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47</v>
      </c>
      <c r="B18" s="111" t="s">
        <v>282</v>
      </c>
      <c r="C18" s="99" t="s">
        <v>283</v>
      </c>
      <c r="D18" s="101">
        <f>SUM(E18,+H18,+K18)</f>
        <v>21662</v>
      </c>
      <c r="E18" s="101">
        <f>SUM(F18:G18)</f>
        <v>21662</v>
      </c>
      <c r="F18" s="101">
        <v>1436</v>
      </c>
      <c r="G18" s="101">
        <v>20226</v>
      </c>
      <c r="H18" s="101">
        <f>SUM(I18:J18)</f>
        <v>0</v>
      </c>
      <c r="I18" s="101">
        <v>0</v>
      </c>
      <c r="J18" s="101">
        <v>0</v>
      </c>
      <c r="K18" s="101">
        <f>SUM(L18:M18)</f>
        <v>0</v>
      </c>
      <c r="L18" s="101">
        <v>0</v>
      </c>
      <c r="M18" s="101">
        <v>0</v>
      </c>
      <c r="N18" s="101">
        <f>SUM(O18,+V18,+AC18)</f>
        <v>21662</v>
      </c>
      <c r="O18" s="101">
        <f>SUM(P18:U18)</f>
        <v>1436</v>
      </c>
      <c r="P18" s="101">
        <v>1436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20226</v>
      </c>
      <c r="W18" s="101">
        <v>20226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54</v>
      </c>
      <c r="AG18" s="101">
        <v>54</v>
      </c>
      <c r="AH18" s="101">
        <v>0</v>
      </c>
      <c r="AI18" s="101">
        <v>0</v>
      </c>
      <c r="AJ18" s="101">
        <f>SUM(AK18:AS18)</f>
        <v>540</v>
      </c>
      <c r="AK18" s="101">
        <v>540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54</v>
      </c>
      <c r="AU18" s="101">
        <v>54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47</v>
      </c>
      <c r="B19" s="111" t="s">
        <v>284</v>
      </c>
      <c r="C19" s="99" t="s">
        <v>285</v>
      </c>
      <c r="D19" s="101">
        <f>SUM(E19,+H19,+K19)</f>
        <v>14057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14057</v>
      </c>
      <c r="L19" s="101">
        <v>4495</v>
      </c>
      <c r="M19" s="101">
        <v>9562</v>
      </c>
      <c r="N19" s="101">
        <f>SUM(O19,+V19,+AC19)</f>
        <v>14057</v>
      </c>
      <c r="O19" s="101">
        <f>SUM(P19:U19)</f>
        <v>4495</v>
      </c>
      <c r="P19" s="101">
        <v>4495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9562</v>
      </c>
      <c r="W19" s="101">
        <v>9562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861</v>
      </c>
      <c r="AG19" s="101">
        <v>861</v>
      </c>
      <c r="AH19" s="101">
        <v>0</v>
      </c>
      <c r="AI19" s="101">
        <v>0</v>
      </c>
      <c r="AJ19" s="101">
        <f>SUM(AK19:AS19)</f>
        <v>861</v>
      </c>
      <c r="AK19" s="101">
        <v>0</v>
      </c>
      <c r="AL19" s="101">
        <v>0</v>
      </c>
      <c r="AM19" s="101">
        <v>861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105</v>
      </c>
      <c r="AU19" s="101">
        <v>0</v>
      </c>
      <c r="AV19" s="101">
        <v>0</v>
      </c>
      <c r="AW19" s="101">
        <v>105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47</v>
      </c>
      <c r="B20" s="111" t="s">
        <v>286</v>
      </c>
      <c r="C20" s="99" t="s">
        <v>287</v>
      </c>
      <c r="D20" s="101">
        <f>SUM(E20,+H20,+K20)</f>
        <v>12457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12457</v>
      </c>
      <c r="L20" s="101">
        <v>1272</v>
      </c>
      <c r="M20" s="101">
        <v>11185</v>
      </c>
      <c r="N20" s="101">
        <f>SUM(O20,+V20,+AC20)</f>
        <v>12457</v>
      </c>
      <c r="O20" s="101">
        <f>SUM(P20:U20)</f>
        <v>1272</v>
      </c>
      <c r="P20" s="101">
        <v>1272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11185</v>
      </c>
      <c r="W20" s="101">
        <v>11185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19</v>
      </c>
      <c r="AG20" s="101">
        <v>19</v>
      </c>
      <c r="AH20" s="101">
        <v>0</v>
      </c>
      <c r="AI20" s="101">
        <v>0</v>
      </c>
      <c r="AJ20" s="101">
        <f>SUM(AK20:AS20)</f>
        <v>19</v>
      </c>
      <c r="AK20" s="101">
        <v>0</v>
      </c>
      <c r="AL20" s="101">
        <v>0</v>
      </c>
      <c r="AM20" s="101">
        <v>19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7</v>
      </c>
      <c r="AU20" s="101">
        <v>0</v>
      </c>
      <c r="AV20" s="101">
        <v>0</v>
      </c>
      <c r="AW20" s="101">
        <v>7</v>
      </c>
      <c r="AX20" s="101">
        <v>0</v>
      </c>
      <c r="AY20" s="101">
        <v>0</v>
      </c>
      <c r="AZ20" s="101">
        <f>SUM(BA20:BC20)</f>
        <v>40</v>
      </c>
      <c r="BA20" s="101">
        <v>40</v>
      </c>
      <c r="BB20" s="101">
        <v>0</v>
      </c>
      <c r="BC20" s="101">
        <v>0</v>
      </c>
    </row>
    <row r="21" spans="1:55" s="103" customFormat="1" ht="13.5" customHeight="1">
      <c r="A21" s="113" t="s">
        <v>47</v>
      </c>
      <c r="B21" s="111" t="s">
        <v>288</v>
      </c>
      <c r="C21" s="99" t="s">
        <v>289</v>
      </c>
      <c r="D21" s="101">
        <f>SUM(E21,+H21,+K21)</f>
        <v>2656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2656</v>
      </c>
      <c r="L21" s="101">
        <v>562</v>
      </c>
      <c r="M21" s="101">
        <v>2094</v>
      </c>
      <c r="N21" s="101">
        <f>SUM(O21,+V21,+AC21)</f>
        <v>2656</v>
      </c>
      <c r="O21" s="101">
        <f>SUM(P21:U21)</f>
        <v>562</v>
      </c>
      <c r="P21" s="101">
        <v>562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2094</v>
      </c>
      <c r="W21" s="101">
        <v>2094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163</v>
      </c>
      <c r="AG21" s="101">
        <v>163</v>
      </c>
      <c r="AH21" s="101">
        <v>0</v>
      </c>
      <c r="AI21" s="101">
        <v>0</v>
      </c>
      <c r="AJ21" s="101">
        <f>SUM(AK21:AS21)</f>
        <v>163</v>
      </c>
      <c r="AK21" s="101">
        <v>0</v>
      </c>
      <c r="AL21" s="101">
        <v>0</v>
      </c>
      <c r="AM21" s="101">
        <v>163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20</v>
      </c>
      <c r="AU21" s="101">
        <v>0</v>
      </c>
      <c r="AV21" s="101">
        <v>0</v>
      </c>
      <c r="AW21" s="101">
        <v>20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47</v>
      </c>
      <c r="B22" s="111" t="s">
        <v>290</v>
      </c>
      <c r="C22" s="99" t="s">
        <v>291</v>
      </c>
      <c r="D22" s="101">
        <f>SUM(E22,+H22,+K22)</f>
        <v>2000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2000</v>
      </c>
      <c r="L22" s="101">
        <v>404</v>
      </c>
      <c r="M22" s="101">
        <v>1596</v>
      </c>
      <c r="N22" s="101">
        <f>SUM(O22,+V22,+AC22)</f>
        <v>2000</v>
      </c>
      <c r="O22" s="101">
        <f>SUM(P22:U22)</f>
        <v>404</v>
      </c>
      <c r="P22" s="101">
        <v>404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1596</v>
      </c>
      <c r="W22" s="101">
        <v>1596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122</v>
      </c>
      <c r="AG22" s="101">
        <v>122</v>
      </c>
      <c r="AH22" s="101">
        <v>0</v>
      </c>
      <c r="AI22" s="101">
        <v>0</v>
      </c>
      <c r="AJ22" s="101">
        <f>SUM(AK22:AS22)</f>
        <v>1596</v>
      </c>
      <c r="AK22" s="101">
        <v>1596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122</v>
      </c>
      <c r="AU22" s="101">
        <v>122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47</v>
      </c>
      <c r="B23" s="111" t="s">
        <v>292</v>
      </c>
      <c r="C23" s="99" t="s">
        <v>293</v>
      </c>
      <c r="D23" s="101">
        <f>SUM(E23,+H23,+K23)</f>
        <v>8737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8737</v>
      </c>
      <c r="L23" s="101">
        <v>1575</v>
      </c>
      <c r="M23" s="101">
        <v>7162</v>
      </c>
      <c r="N23" s="101">
        <f>SUM(O23,+V23,+AC23)</f>
        <v>8737</v>
      </c>
      <c r="O23" s="101">
        <f>SUM(P23:U23)</f>
        <v>1575</v>
      </c>
      <c r="P23" s="101">
        <v>1575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7162</v>
      </c>
      <c r="W23" s="101">
        <v>7162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265</v>
      </c>
      <c r="AG23" s="101">
        <v>265</v>
      </c>
      <c r="AH23" s="101">
        <v>0</v>
      </c>
      <c r="AI23" s="101">
        <v>0</v>
      </c>
      <c r="AJ23" s="101">
        <f>SUM(AK23:AS23)</f>
        <v>265</v>
      </c>
      <c r="AK23" s="101">
        <v>0</v>
      </c>
      <c r="AL23" s="101">
        <v>0</v>
      </c>
      <c r="AM23" s="101">
        <v>261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4</v>
      </c>
      <c r="AT23" s="101">
        <f>SUM(AU23:AY23)</f>
        <v>26</v>
      </c>
      <c r="AU23" s="101">
        <v>0</v>
      </c>
      <c r="AV23" s="101">
        <v>0</v>
      </c>
      <c r="AW23" s="101">
        <v>26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47</v>
      </c>
      <c r="B24" s="111" t="s">
        <v>294</v>
      </c>
      <c r="C24" s="99" t="s">
        <v>295</v>
      </c>
      <c r="D24" s="101">
        <f>SUM(E24,+H24,+K24)</f>
        <v>3803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3803</v>
      </c>
      <c r="L24" s="101">
        <v>292</v>
      </c>
      <c r="M24" s="101">
        <v>3511</v>
      </c>
      <c r="N24" s="101">
        <f>SUM(O24,+V24,+AC24)</f>
        <v>3803</v>
      </c>
      <c r="O24" s="101">
        <f>SUM(P24:U24)</f>
        <v>292</v>
      </c>
      <c r="P24" s="101">
        <v>292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3511</v>
      </c>
      <c r="W24" s="101">
        <v>3511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6</v>
      </c>
      <c r="AG24" s="101">
        <v>6</v>
      </c>
      <c r="AH24" s="101">
        <v>0</v>
      </c>
      <c r="AI24" s="101">
        <v>0</v>
      </c>
      <c r="AJ24" s="101">
        <f>SUM(AK24:AS24)</f>
        <v>6</v>
      </c>
      <c r="AK24" s="101">
        <v>0</v>
      </c>
      <c r="AL24" s="101">
        <v>0</v>
      </c>
      <c r="AM24" s="101">
        <v>6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2</v>
      </c>
      <c r="AU24" s="101">
        <v>0</v>
      </c>
      <c r="AV24" s="101">
        <v>0</v>
      </c>
      <c r="AW24" s="101">
        <v>2</v>
      </c>
      <c r="AX24" s="101">
        <v>0</v>
      </c>
      <c r="AY24" s="101">
        <v>0</v>
      </c>
      <c r="AZ24" s="101">
        <f>SUM(BA24:BC24)</f>
        <v>13</v>
      </c>
      <c r="BA24" s="101">
        <v>13</v>
      </c>
      <c r="BB24" s="101">
        <v>0</v>
      </c>
      <c r="BC24" s="101">
        <v>0</v>
      </c>
    </row>
    <row r="25" spans="1:55" s="103" customFormat="1" ht="13.5" customHeight="1">
      <c r="A25" s="113" t="s">
        <v>47</v>
      </c>
      <c r="B25" s="111" t="s">
        <v>296</v>
      </c>
      <c r="C25" s="99" t="s">
        <v>297</v>
      </c>
      <c r="D25" s="101">
        <f>SUM(E25,+H25,+K25)</f>
        <v>1715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1715</v>
      </c>
      <c r="L25" s="101">
        <v>179</v>
      </c>
      <c r="M25" s="101">
        <v>1536</v>
      </c>
      <c r="N25" s="101">
        <f>SUM(O25,+V25,+AC25)</f>
        <v>1715</v>
      </c>
      <c r="O25" s="101">
        <f>SUM(P25:U25)</f>
        <v>179</v>
      </c>
      <c r="P25" s="101">
        <v>179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1536</v>
      </c>
      <c r="W25" s="101">
        <v>1536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100</v>
      </c>
      <c r="AG25" s="101">
        <v>100</v>
      </c>
      <c r="AH25" s="101">
        <v>0</v>
      </c>
      <c r="AI25" s="101">
        <v>0</v>
      </c>
      <c r="AJ25" s="101">
        <f>SUM(AK25:AS25)</f>
        <v>96</v>
      </c>
      <c r="AK25" s="101">
        <v>0</v>
      </c>
      <c r="AL25" s="101">
        <v>0</v>
      </c>
      <c r="AM25" s="101">
        <v>96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4</v>
      </c>
      <c r="AU25" s="101">
        <v>4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47</v>
      </c>
      <c r="B26" s="111" t="s">
        <v>298</v>
      </c>
      <c r="C26" s="99" t="s">
        <v>299</v>
      </c>
      <c r="D26" s="101">
        <f>SUM(E26,+H26,+K26)</f>
        <v>2510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2510</v>
      </c>
      <c r="L26" s="101">
        <v>151</v>
      </c>
      <c r="M26" s="101">
        <v>2359</v>
      </c>
      <c r="N26" s="101">
        <f>SUM(O26,+V26,+AC26)</f>
        <v>2510</v>
      </c>
      <c r="O26" s="101">
        <f>SUM(P26:U26)</f>
        <v>151</v>
      </c>
      <c r="P26" s="101">
        <v>151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2359</v>
      </c>
      <c r="W26" s="101">
        <v>2359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146</v>
      </c>
      <c r="AG26" s="101">
        <v>146</v>
      </c>
      <c r="AH26" s="101">
        <v>0</v>
      </c>
      <c r="AI26" s="101">
        <v>0</v>
      </c>
      <c r="AJ26" s="101">
        <f>SUM(AK26:AS26)</f>
        <v>140</v>
      </c>
      <c r="AK26" s="101">
        <v>0</v>
      </c>
      <c r="AL26" s="101">
        <v>0</v>
      </c>
      <c r="AM26" s="101">
        <v>140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6</v>
      </c>
      <c r="AU26" s="101">
        <v>6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47</v>
      </c>
      <c r="B27" s="111" t="s">
        <v>300</v>
      </c>
      <c r="C27" s="99" t="s">
        <v>301</v>
      </c>
      <c r="D27" s="101">
        <f>SUM(E27,+H27,+K27)</f>
        <v>5154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5154</v>
      </c>
      <c r="L27" s="101">
        <v>1157</v>
      </c>
      <c r="M27" s="101">
        <v>3997</v>
      </c>
      <c r="N27" s="101">
        <f>SUM(O27,+V27,+AC27)</f>
        <v>5154</v>
      </c>
      <c r="O27" s="101">
        <f>SUM(P27:U27)</f>
        <v>1157</v>
      </c>
      <c r="P27" s="101">
        <v>1157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3997</v>
      </c>
      <c r="W27" s="101">
        <v>3997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8</v>
      </c>
      <c r="AG27" s="101">
        <v>8</v>
      </c>
      <c r="AH27" s="101">
        <v>0</v>
      </c>
      <c r="AI27" s="101">
        <v>0</v>
      </c>
      <c r="AJ27" s="101">
        <f>SUM(AK27:AS27)</f>
        <v>258</v>
      </c>
      <c r="AK27" s="101">
        <v>258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8</v>
      </c>
      <c r="AU27" s="101">
        <v>8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47</v>
      </c>
      <c r="B28" s="111" t="s">
        <v>302</v>
      </c>
      <c r="C28" s="99" t="s">
        <v>303</v>
      </c>
      <c r="D28" s="101">
        <f>SUM(E28,+H28,+K28)</f>
        <v>74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74</v>
      </c>
      <c r="L28" s="101">
        <v>17</v>
      </c>
      <c r="M28" s="101">
        <v>57</v>
      </c>
      <c r="N28" s="101">
        <f>SUM(O28,+V28,+AC28)</f>
        <v>74</v>
      </c>
      <c r="O28" s="101">
        <f>SUM(P28:U28)</f>
        <v>17</v>
      </c>
      <c r="P28" s="101">
        <v>0</v>
      </c>
      <c r="Q28" s="101">
        <v>0</v>
      </c>
      <c r="R28" s="101">
        <v>0</v>
      </c>
      <c r="S28" s="101">
        <v>17</v>
      </c>
      <c r="T28" s="101">
        <v>0</v>
      </c>
      <c r="U28" s="101">
        <v>0</v>
      </c>
      <c r="V28" s="101">
        <f>SUM(W28:AB28)</f>
        <v>57</v>
      </c>
      <c r="W28" s="101">
        <v>0</v>
      </c>
      <c r="X28" s="101">
        <v>0</v>
      </c>
      <c r="Y28" s="101">
        <v>0</v>
      </c>
      <c r="Z28" s="101">
        <v>57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47</v>
      </c>
      <c r="B29" s="111" t="s">
        <v>304</v>
      </c>
      <c r="C29" s="99" t="s">
        <v>305</v>
      </c>
      <c r="D29" s="101">
        <f>SUM(E29,+H29,+K29)</f>
        <v>1320</v>
      </c>
      <c r="E29" s="101">
        <f>SUM(F29:G29)</f>
        <v>1320</v>
      </c>
      <c r="F29" s="101">
        <v>172</v>
      </c>
      <c r="G29" s="101">
        <v>1148</v>
      </c>
      <c r="H29" s="101">
        <f>SUM(I29:J29)</f>
        <v>0</v>
      </c>
      <c r="I29" s="101">
        <v>0</v>
      </c>
      <c r="J29" s="101">
        <v>0</v>
      </c>
      <c r="K29" s="101">
        <f>SUM(L29:M29)</f>
        <v>0</v>
      </c>
      <c r="L29" s="101">
        <v>0</v>
      </c>
      <c r="M29" s="101">
        <v>0</v>
      </c>
      <c r="N29" s="101">
        <f>SUM(O29,+V29,+AC29)</f>
        <v>1320</v>
      </c>
      <c r="O29" s="101">
        <f>SUM(P29:U29)</f>
        <v>172</v>
      </c>
      <c r="P29" s="101">
        <v>172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1148</v>
      </c>
      <c r="W29" s="101">
        <v>1148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1320</v>
      </c>
      <c r="AK29" s="101">
        <v>1320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47</v>
      </c>
      <c r="B30" s="111" t="s">
        <v>306</v>
      </c>
      <c r="C30" s="99" t="s">
        <v>307</v>
      </c>
      <c r="D30" s="101">
        <f>SUM(E30,+H30,+K30)</f>
        <v>10593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10593</v>
      </c>
      <c r="L30" s="101">
        <v>2634</v>
      </c>
      <c r="M30" s="101">
        <v>7959</v>
      </c>
      <c r="N30" s="101">
        <f>SUM(O30,+V30,+AC30)</f>
        <v>10593</v>
      </c>
      <c r="O30" s="101">
        <f>SUM(P30:U30)</f>
        <v>2634</v>
      </c>
      <c r="P30" s="101">
        <v>2634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7959</v>
      </c>
      <c r="W30" s="101">
        <v>7959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0</v>
      </c>
      <c r="AG30" s="101">
        <v>0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47</v>
      </c>
      <c r="B31" s="111" t="s">
        <v>308</v>
      </c>
      <c r="C31" s="99" t="s">
        <v>309</v>
      </c>
      <c r="D31" s="101">
        <f>SUM(E31,+H31,+K31)</f>
        <v>461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461</v>
      </c>
      <c r="L31" s="101">
        <v>121</v>
      </c>
      <c r="M31" s="101">
        <v>340</v>
      </c>
      <c r="N31" s="101">
        <f>SUM(O31,+V31,+AC31)</f>
        <v>461</v>
      </c>
      <c r="O31" s="101">
        <f>SUM(P31:U31)</f>
        <v>121</v>
      </c>
      <c r="P31" s="101">
        <v>121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340</v>
      </c>
      <c r="W31" s="101">
        <v>340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</v>
      </c>
      <c r="AG31" s="101">
        <v>1</v>
      </c>
      <c r="AH31" s="101">
        <v>0</v>
      </c>
      <c r="AI31" s="101">
        <v>0</v>
      </c>
      <c r="AJ31" s="101">
        <f>SUM(AK31:AS31)</f>
        <v>461</v>
      </c>
      <c r="AK31" s="101">
        <v>461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1</v>
      </c>
      <c r="AU31" s="101">
        <v>1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47</v>
      </c>
      <c r="B32" s="111" t="s">
        <v>310</v>
      </c>
      <c r="C32" s="99" t="s">
        <v>311</v>
      </c>
      <c r="D32" s="101">
        <f>SUM(E32,+H32,+K32)</f>
        <v>2589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2589</v>
      </c>
      <c r="L32" s="101">
        <v>1279</v>
      </c>
      <c r="M32" s="101">
        <v>1310</v>
      </c>
      <c r="N32" s="101">
        <f>SUM(O32,+V32,+AC32)</f>
        <v>2589</v>
      </c>
      <c r="O32" s="101">
        <f>SUM(P32:U32)</f>
        <v>1279</v>
      </c>
      <c r="P32" s="101">
        <v>1279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1310</v>
      </c>
      <c r="W32" s="101">
        <v>1310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7</v>
      </c>
      <c r="AG32" s="101">
        <v>7</v>
      </c>
      <c r="AH32" s="101">
        <v>0</v>
      </c>
      <c r="AI32" s="101">
        <v>0</v>
      </c>
      <c r="AJ32" s="101">
        <f>SUM(AK32:AS32)</f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7</v>
      </c>
      <c r="AU32" s="101">
        <v>7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47</v>
      </c>
      <c r="B33" s="111" t="s">
        <v>312</v>
      </c>
      <c r="C33" s="99" t="s">
        <v>313</v>
      </c>
      <c r="D33" s="101">
        <f>SUM(E33,+H33,+K33)</f>
        <v>1164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1164</v>
      </c>
      <c r="L33" s="101">
        <v>382</v>
      </c>
      <c r="M33" s="101">
        <v>782</v>
      </c>
      <c r="N33" s="101">
        <f>SUM(O33,+V33,+AC33)</f>
        <v>1164</v>
      </c>
      <c r="O33" s="101">
        <f>SUM(P33:U33)</f>
        <v>382</v>
      </c>
      <c r="P33" s="101">
        <v>382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782</v>
      </c>
      <c r="W33" s="101">
        <v>782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0</v>
      </c>
      <c r="AG33" s="101">
        <v>0</v>
      </c>
      <c r="AH33" s="101">
        <v>0</v>
      </c>
      <c r="AI33" s="101">
        <v>0</v>
      </c>
      <c r="AJ33" s="101">
        <f>SUM(AK33:AS33)</f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5</v>
      </c>
      <c r="AU33" s="101">
        <v>0</v>
      </c>
      <c r="AV33" s="101">
        <v>0</v>
      </c>
      <c r="AW33" s="101">
        <v>5</v>
      </c>
      <c r="AX33" s="101">
        <v>0</v>
      </c>
      <c r="AY33" s="101">
        <v>0</v>
      </c>
      <c r="AZ33" s="101">
        <f>SUM(BA33:BC33)</f>
        <v>41</v>
      </c>
      <c r="BA33" s="101">
        <v>41</v>
      </c>
      <c r="BB33" s="101">
        <v>0</v>
      </c>
      <c r="BC33" s="101">
        <v>0</v>
      </c>
    </row>
    <row r="34" spans="1:55" s="103" customFormat="1" ht="13.5" customHeight="1">
      <c r="A34" s="113" t="s">
        <v>47</v>
      </c>
      <c r="B34" s="111" t="s">
        <v>314</v>
      </c>
      <c r="C34" s="99" t="s">
        <v>315</v>
      </c>
      <c r="D34" s="101">
        <f>SUM(E34,+H34,+K34)</f>
        <v>4197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4197</v>
      </c>
      <c r="L34" s="101">
        <v>1847</v>
      </c>
      <c r="M34" s="101">
        <v>2350</v>
      </c>
      <c r="N34" s="101">
        <f>SUM(O34,+V34,+AC34)</f>
        <v>4197</v>
      </c>
      <c r="O34" s="101">
        <f>SUM(P34:U34)</f>
        <v>1847</v>
      </c>
      <c r="P34" s="101">
        <v>1847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2350</v>
      </c>
      <c r="W34" s="101">
        <v>2350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0</v>
      </c>
      <c r="AG34" s="101">
        <v>0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19</v>
      </c>
      <c r="AU34" s="101">
        <v>0</v>
      </c>
      <c r="AV34" s="101">
        <v>0</v>
      </c>
      <c r="AW34" s="101">
        <v>19</v>
      </c>
      <c r="AX34" s="101">
        <v>0</v>
      </c>
      <c r="AY34" s="101">
        <v>0</v>
      </c>
      <c r="AZ34" s="101">
        <f>SUM(BA34:BC34)</f>
        <v>146</v>
      </c>
      <c r="BA34" s="101">
        <v>146</v>
      </c>
      <c r="BB34" s="101">
        <v>0</v>
      </c>
      <c r="BC34" s="101">
        <v>0</v>
      </c>
    </row>
    <row r="35" spans="1:55" s="103" customFormat="1" ht="13.5" customHeight="1">
      <c r="A35" s="113" t="s">
        <v>47</v>
      </c>
      <c r="B35" s="111" t="s">
        <v>316</v>
      </c>
      <c r="C35" s="99" t="s">
        <v>317</v>
      </c>
      <c r="D35" s="101">
        <f>SUM(E35,+H35,+K35)</f>
        <v>8999</v>
      </c>
      <c r="E35" s="101">
        <f>SUM(F35:G35)</f>
        <v>0</v>
      </c>
      <c r="F35" s="101">
        <v>0</v>
      </c>
      <c r="G35" s="101">
        <v>0</v>
      </c>
      <c r="H35" s="101">
        <f>SUM(I35:J35)</f>
        <v>0</v>
      </c>
      <c r="I35" s="101">
        <v>0</v>
      </c>
      <c r="J35" s="101">
        <v>0</v>
      </c>
      <c r="K35" s="101">
        <f>SUM(L35:M35)</f>
        <v>8999</v>
      </c>
      <c r="L35" s="101">
        <v>4026</v>
      </c>
      <c r="M35" s="101">
        <v>4973</v>
      </c>
      <c r="N35" s="101">
        <f>SUM(O35,+V35,+AC35)</f>
        <v>8999</v>
      </c>
      <c r="O35" s="101">
        <f>SUM(P35:U35)</f>
        <v>4026</v>
      </c>
      <c r="P35" s="101">
        <v>4026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4973</v>
      </c>
      <c r="W35" s="101">
        <v>4973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0</v>
      </c>
      <c r="AG35" s="101">
        <v>0</v>
      </c>
      <c r="AH35" s="101">
        <v>0</v>
      </c>
      <c r="AI35" s="101">
        <v>0</v>
      </c>
      <c r="AJ35" s="101">
        <f>SUM(AK35:AS35)</f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41</v>
      </c>
      <c r="AU35" s="101">
        <v>0</v>
      </c>
      <c r="AV35" s="101">
        <v>0</v>
      </c>
      <c r="AW35" s="101">
        <v>41</v>
      </c>
      <c r="AX35" s="101">
        <v>0</v>
      </c>
      <c r="AY35" s="101">
        <v>0</v>
      </c>
      <c r="AZ35" s="101">
        <f>SUM(BA35:BC35)</f>
        <v>313</v>
      </c>
      <c r="BA35" s="101">
        <v>313</v>
      </c>
      <c r="BB35" s="101">
        <v>0</v>
      </c>
      <c r="BC35" s="101">
        <v>0</v>
      </c>
    </row>
    <row r="36" spans="1:55" s="103" customFormat="1" ht="13.5" customHeight="1">
      <c r="A36" s="113" t="s">
        <v>47</v>
      </c>
      <c r="B36" s="111" t="s">
        <v>318</v>
      </c>
      <c r="C36" s="99" t="s">
        <v>319</v>
      </c>
      <c r="D36" s="101">
        <f>SUM(E36,+H36,+K36)</f>
        <v>1344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1344</v>
      </c>
      <c r="L36" s="101">
        <v>415</v>
      </c>
      <c r="M36" s="101">
        <v>929</v>
      </c>
      <c r="N36" s="101">
        <f>SUM(O36,+V36,+AC36)</f>
        <v>1346</v>
      </c>
      <c r="O36" s="101">
        <f>SUM(P36:U36)</f>
        <v>415</v>
      </c>
      <c r="P36" s="101">
        <v>415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929</v>
      </c>
      <c r="W36" s="101">
        <v>929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2</v>
      </c>
      <c r="AD36" s="101">
        <v>2</v>
      </c>
      <c r="AE36" s="101">
        <v>0</v>
      </c>
      <c r="AF36" s="101">
        <f>SUM(AG36:AI36)</f>
        <v>0</v>
      </c>
      <c r="AG36" s="101">
        <v>0</v>
      </c>
      <c r="AH36" s="101">
        <v>0</v>
      </c>
      <c r="AI36" s="101">
        <v>0</v>
      </c>
      <c r="AJ36" s="101">
        <f>SUM(AK36:AS36)</f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6</v>
      </c>
      <c r="AU36" s="101">
        <v>0</v>
      </c>
      <c r="AV36" s="101">
        <v>0</v>
      </c>
      <c r="AW36" s="101">
        <v>6</v>
      </c>
      <c r="AX36" s="101">
        <v>0</v>
      </c>
      <c r="AY36" s="101">
        <v>0</v>
      </c>
      <c r="AZ36" s="101">
        <f>SUM(BA36:BC36)</f>
        <v>47</v>
      </c>
      <c r="BA36" s="101">
        <v>47</v>
      </c>
      <c r="BB36" s="101">
        <v>0</v>
      </c>
      <c r="BC36" s="101">
        <v>0</v>
      </c>
    </row>
    <row r="37" spans="1:55" s="103" customFormat="1" ht="13.5" customHeight="1">
      <c r="A37" s="113" t="s">
        <v>47</v>
      </c>
      <c r="B37" s="111" t="s">
        <v>320</v>
      </c>
      <c r="C37" s="99" t="s">
        <v>321</v>
      </c>
      <c r="D37" s="101">
        <f>SUM(E37,+H37,+K37)</f>
        <v>1376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1376</v>
      </c>
      <c r="L37" s="101">
        <v>598</v>
      </c>
      <c r="M37" s="101">
        <v>778</v>
      </c>
      <c r="N37" s="101">
        <f>SUM(O37,+V37,+AC37)</f>
        <v>1376</v>
      </c>
      <c r="O37" s="101">
        <f>SUM(P37:U37)</f>
        <v>598</v>
      </c>
      <c r="P37" s="101">
        <v>598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778</v>
      </c>
      <c r="W37" s="101">
        <v>778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6</v>
      </c>
      <c r="AU37" s="101">
        <v>0</v>
      </c>
      <c r="AV37" s="101">
        <v>0</v>
      </c>
      <c r="AW37" s="101">
        <v>6</v>
      </c>
      <c r="AX37" s="101">
        <v>0</v>
      </c>
      <c r="AY37" s="101">
        <v>0</v>
      </c>
      <c r="AZ37" s="101">
        <f>SUM(BA37:BC37)</f>
        <v>48</v>
      </c>
      <c r="BA37" s="101">
        <v>48</v>
      </c>
      <c r="BB37" s="101">
        <v>0</v>
      </c>
      <c r="BC37" s="101">
        <v>0</v>
      </c>
    </row>
    <row r="38" spans="1:55" s="103" customFormat="1" ht="13.5" customHeight="1">
      <c r="A38" s="113" t="s">
        <v>47</v>
      </c>
      <c r="B38" s="111" t="s">
        <v>322</v>
      </c>
      <c r="C38" s="99" t="s">
        <v>323</v>
      </c>
      <c r="D38" s="101">
        <f>SUM(E38,+H38,+K38)</f>
        <v>1449</v>
      </c>
      <c r="E38" s="101">
        <f>SUM(F38:G38)</f>
        <v>0</v>
      </c>
      <c r="F38" s="101">
        <v>0</v>
      </c>
      <c r="G38" s="101">
        <v>0</v>
      </c>
      <c r="H38" s="101">
        <f>SUM(I38:J38)</f>
        <v>0</v>
      </c>
      <c r="I38" s="101">
        <v>0</v>
      </c>
      <c r="J38" s="101">
        <v>0</v>
      </c>
      <c r="K38" s="101">
        <f>SUM(L38:M38)</f>
        <v>1449</v>
      </c>
      <c r="L38" s="101">
        <v>170</v>
      </c>
      <c r="M38" s="101">
        <v>1279</v>
      </c>
      <c r="N38" s="101">
        <f>SUM(O38,+V38,+AC38)</f>
        <v>1449</v>
      </c>
      <c r="O38" s="101">
        <f>SUM(P38:U38)</f>
        <v>170</v>
      </c>
      <c r="P38" s="101">
        <v>170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1279</v>
      </c>
      <c r="W38" s="101">
        <v>1279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0</v>
      </c>
      <c r="AG38" s="101">
        <v>0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7</v>
      </c>
      <c r="AU38" s="101">
        <v>0</v>
      </c>
      <c r="AV38" s="101">
        <v>0</v>
      </c>
      <c r="AW38" s="101">
        <v>7</v>
      </c>
      <c r="AX38" s="101">
        <v>0</v>
      </c>
      <c r="AY38" s="101">
        <v>0</v>
      </c>
      <c r="AZ38" s="101">
        <f>SUM(BA38:BC38)</f>
        <v>50</v>
      </c>
      <c r="BA38" s="101">
        <v>50</v>
      </c>
      <c r="BB38" s="101">
        <v>0</v>
      </c>
      <c r="BC38" s="101">
        <v>0</v>
      </c>
    </row>
    <row r="39" spans="1:55" s="103" customFormat="1" ht="13.5" customHeight="1">
      <c r="A39" s="113" t="s">
        <v>47</v>
      </c>
      <c r="B39" s="111" t="s">
        <v>324</v>
      </c>
      <c r="C39" s="99" t="s">
        <v>325</v>
      </c>
      <c r="D39" s="101">
        <f>SUM(E39,+H39,+K39)</f>
        <v>2093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2093</v>
      </c>
      <c r="L39" s="101">
        <v>480</v>
      </c>
      <c r="M39" s="101">
        <v>1613</v>
      </c>
      <c r="N39" s="101">
        <f>SUM(O39,+V39,+AC39)</f>
        <v>2093</v>
      </c>
      <c r="O39" s="101">
        <f>SUM(P39:U39)</f>
        <v>480</v>
      </c>
      <c r="P39" s="101">
        <v>480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1613</v>
      </c>
      <c r="W39" s="101">
        <v>1613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0</v>
      </c>
      <c r="AG39" s="101">
        <v>0</v>
      </c>
      <c r="AH39" s="101">
        <v>0</v>
      </c>
      <c r="AI39" s="101">
        <v>0</v>
      </c>
      <c r="AJ39" s="101">
        <f>SUM(AK39:AS39)</f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10</v>
      </c>
      <c r="AU39" s="101">
        <v>0</v>
      </c>
      <c r="AV39" s="101">
        <v>0</v>
      </c>
      <c r="AW39" s="101">
        <v>10</v>
      </c>
      <c r="AX39" s="101">
        <v>0</v>
      </c>
      <c r="AY39" s="101">
        <v>0</v>
      </c>
      <c r="AZ39" s="101">
        <f>SUM(BA39:BC39)</f>
        <v>73</v>
      </c>
      <c r="BA39" s="101">
        <v>73</v>
      </c>
      <c r="BB39" s="101">
        <v>0</v>
      </c>
      <c r="BC39" s="101">
        <v>0</v>
      </c>
    </row>
    <row r="40" spans="1:55" s="103" customFormat="1" ht="13.5" customHeight="1">
      <c r="A40" s="113" t="s">
        <v>47</v>
      </c>
      <c r="B40" s="111" t="s">
        <v>326</v>
      </c>
      <c r="C40" s="99" t="s">
        <v>327</v>
      </c>
      <c r="D40" s="101">
        <f>SUM(E40,+H40,+K40)</f>
        <v>354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354</v>
      </c>
      <c r="L40" s="101">
        <v>43</v>
      </c>
      <c r="M40" s="101">
        <v>311</v>
      </c>
      <c r="N40" s="101">
        <f>SUM(O40,+V40,+AC40)</f>
        <v>354</v>
      </c>
      <c r="O40" s="101">
        <f>SUM(P40:U40)</f>
        <v>43</v>
      </c>
      <c r="P40" s="101">
        <v>43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311</v>
      </c>
      <c r="W40" s="101">
        <v>311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0</v>
      </c>
      <c r="AG40" s="101">
        <v>0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2</v>
      </c>
      <c r="AU40" s="101">
        <v>0</v>
      </c>
      <c r="AV40" s="101">
        <v>0</v>
      </c>
      <c r="AW40" s="101">
        <v>2</v>
      </c>
      <c r="AX40" s="101">
        <v>0</v>
      </c>
      <c r="AY40" s="101">
        <v>0</v>
      </c>
      <c r="AZ40" s="101">
        <f>SUM(BA40:BC40)</f>
        <v>12</v>
      </c>
      <c r="BA40" s="101">
        <v>12</v>
      </c>
      <c r="BB40" s="101">
        <v>0</v>
      </c>
      <c r="BC40" s="101">
        <v>0</v>
      </c>
    </row>
    <row r="41" spans="1:55" s="103" customFormat="1" ht="13.5" customHeight="1">
      <c r="A41" s="113" t="s">
        <v>47</v>
      </c>
      <c r="B41" s="111" t="s">
        <v>328</v>
      </c>
      <c r="C41" s="99" t="s">
        <v>329</v>
      </c>
      <c r="D41" s="101">
        <f>SUM(E41,+H41,+K41)</f>
        <v>9783</v>
      </c>
      <c r="E41" s="101">
        <f>SUM(F41:G41)</f>
        <v>0</v>
      </c>
      <c r="F41" s="101">
        <v>0</v>
      </c>
      <c r="G41" s="101">
        <v>0</v>
      </c>
      <c r="H41" s="101">
        <f>SUM(I41:J41)</f>
        <v>0</v>
      </c>
      <c r="I41" s="101">
        <v>0</v>
      </c>
      <c r="J41" s="101">
        <v>0</v>
      </c>
      <c r="K41" s="101">
        <f>SUM(L41:M41)</f>
        <v>9783</v>
      </c>
      <c r="L41" s="101">
        <v>4098</v>
      </c>
      <c r="M41" s="101">
        <v>5685</v>
      </c>
      <c r="N41" s="101">
        <f>SUM(O41,+V41,+AC41)</f>
        <v>9783</v>
      </c>
      <c r="O41" s="101">
        <f>SUM(P41:U41)</f>
        <v>4098</v>
      </c>
      <c r="P41" s="101">
        <v>4098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5685</v>
      </c>
      <c r="W41" s="101">
        <v>5685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44</v>
      </c>
      <c r="AU41" s="101">
        <v>0</v>
      </c>
      <c r="AV41" s="101">
        <v>0</v>
      </c>
      <c r="AW41" s="101">
        <v>44</v>
      </c>
      <c r="AX41" s="101">
        <v>0</v>
      </c>
      <c r="AY41" s="101">
        <v>0</v>
      </c>
      <c r="AZ41" s="101">
        <f>SUM(BA41:BC41)</f>
        <v>341</v>
      </c>
      <c r="BA41" s="101">
        <v>341</v>
      </c>
      <c r="BB41" s="101">
        <v>0</v>
      </c>
      <c r="BC41" s="101">
        <v>0</v>
      </c>
    </row>
    <row r="42" spans="1:55" s="103" customFormat="1" ht="13.5" customHeight="1">
      <c r="A42" s="113" t="s">
        <v>47</v>
      </c>
      <c r="B42" s="111" t="s">
        <v>330</v>
      </c>
      <c r="C42" s="99" t="s">
        <v>331</v>
      </c>
      <c r="D42" s="101">
        <f>SUM(E42,+H42,+K42)</f>
        <v>3818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3818</v>
      </c>
      <c r="L42" s="101">
        <v>687</v>
      </c>
      <c r="M42" s="101">
        <v>3131</v>
      </c>
      <c r="N42" s="101">
        <f>SUM(O42,+V42,+AC42)</f>
        <v>3818</v>
      </c>
      <c r="O42" s="101">
        <f>SUM(P42:U42)</f>
        <v>687</v>
      </c>
      <c r="P42" s="101">
        <v>687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3131</v>
      </c>
      <c r="W42" s="101">
        <v>3131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245</v>
      </c>
      <c r="AG42" s="101">
        <v>245</v>
      </c>
      <c r="AH42" s="101">
        <v>0</v>
      </c>
      <c r="AI42" s="101">
        <v>0</v>
      </c>
      <c r="AJ42" s="101">
        <f>SUM(AK42:AS42)</f>
        <v>245</v>
      </c>
      <c r="AK42" s="101">
        <v>0</v>
      </c>
      <c r="AL42" s="101">
        <v>0</v>
      </c>
      <c r="AM42" s="101">
        <v>245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47</v>
      </c>
      <c r="B43" s="111" t="s">
        <v>332</v>
      </c>
      <c r="C43" s="99" t="s">
        <v>333</v>
      </c>
      <c r="D43" s="101">
        <f>SUM(E43,+H43,+K43)</f>
        <v>1495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1495</v>
      </c>
      <c r="L43" s="101">
        <v>256</v>
      </c>
      <c r="M43" s="101">
        <v>1239</v>
      </c>
      <c r="N43" s="101">
        <f>SUM(O43,+V43,+AC43)</f>
        <v>1495</v>
      </c>
      <c r="O43" s="101">
        <f>SUM(P43:U43)</f>
        <v>256</v>
      </c>
      <c r="P43" s="101">
        <v>256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1239</v>
      </c>
      <c r="W43" s="101">
        <v>1239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96</v>
      </c>
      <c r="AG43" s="101">
        <v>96</v>
      </c>
      <c r="AH43" s="101">
        <v>0</v>
      </c>
      <c r="AI43" s="101">
        <v>0</v>
      </c>
      <c r="AJ43" s="101">
        <f>SUM(AK43:AS43)</f>
        <v>96</v>
      </c>
      <c r="AK43" s="101">
        <v>0</v>
      </c>
      <c r="AL43" s="101">
        <v>0</v>
      </c>
      <c r="AM43" s="101">
        <v>96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47</v>
      </c>
      <c r="B44" s="111" t="s">
        <v>334</v>
      </c>
      <c r="C44" s="99" t="s">
        <v>335</v>
      </c>
      <c r="D44" s="101">
        <f>SUM(E44,+H44,+K44)</f>
        <v>2615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2615</v>
      </c>
      <c r="L44" s="101">
        <v>138</v>
      </c>
      <c r="M44" s="101">
        <v>2477</v>
      </c>
      <c r="N44" s="101">
        <f>SUM(O44,+V44,+AC44)</f>
        <v>2615</v>
      </c>
      <c r="O44" s="101">
        <f>SUM(P44:U44)</f>
        <v>138</v>
      </c>
      <c r="P44" s="101">
        <v>138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2477</v>
      </c>
      <c r="W44" s="101">
        <v>2477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168</v>
      </c>
      <c r="AG44" s="101">
        <v>168</v>
      </c>
      <c r="AH44" s="101">
        <v>0</v>
      </c>
      <c r="AI44" s="101">
        <v>0</v>
      </c>
      <c r="AJ44" s="101">
        <f>SUM(AK44:AS44)</f>
        <v>168</v>
      </c>
      <c r="AK44" s="101">
        <v>0</v>
      </c>
      <c r="AL44" s="101">
        <v>0</v>
      </c>
      <c r="AM44" s="101">
        <v>168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47</v>
      </c>
      <c r="B45" s="111" t="s">
        <v>336</v>
      </c>
      <c r="C45" s="99" t="s">
        <v>337</v>
      </c>
      <c r="D45" s="101">
        <f>SUM(E45,+H45,+K45)</f>
        <v>4862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4862</v>
      </c>
      <c r="L45" s="101">
        <v>806</v>
      </c>
      <c r="M45" s="101">
        <v>4056</v>
      </c>
      <c r="N45" s="101">
        <f>SUM(O45,+V45,+AC45)</f>
        <v>4862</v>
      </c>
      <c r="O45" s="101">
        <f>SUM(P45:U45)</f>
        <v>806</v>
      </c>
      <c r="P45" s="101">
        <v>806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4056</v>
      </c>
      <c r="W45" s="101">
        <v>4056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313</v>
      </c>
      <c r="AG45" s="101">
        <v>313</v>
      </c>
      <c r="AH45" s="101">
        <v>0</v>
      </c>
      <c r="AI45" s="101">
        <v>0</v>
      </c>
      <c r="AJ45" s="101">
        <f>SUM(AK45:AS45)</f>
        <v>313</v>
      </c>
      <c r="AK45" s="101">
        <v>0</v>
      </c>
      <c r="AL45" s="101">
        <v>0</v>
      </c>
      <c r="AM45" s="101">
        <v>313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47</v>
      </c>
      <c r="B46" s="111" t="s">
        <v>338</v>
      </c>
      <c r="C46" s="99" t="s">
        <v>339</v>
      </c>
      <c r="D46" s="101">
        <f>SUM(E46,+H46,+K46)</f>
        <v>7189</v>
      </c>
      <c r="E46" s="101">
        <f>SUM(F46:G46)</f>
        <v>356</v>
      </c>
      <c r="F46" s="101">
        <v>0</v>
      </c>
      <c r="G46" s="101">
        <v>356</v>
      </c>
      <c r="H46" s="101">
        <f>SUM(I46:J46)</f>
        <v>0</v>
      </c>
      <c r="I46" s="101">
        <v>0</v>
      </c>
      <c r="J46" s="101">
        <v>0</v>
      </c>
      <c r="K46" s="101">
        <f>SUM(L46:M46)</f>
        <v>6833</v>
      </c>
      <c r="L46" s="101">
        <v>816</v>
      </c>
      <c r="M46" s="101">
        <v>6017</v>
      </c>
      <c r="N46" s="101">
        <f>SUM(O46,+V46,+AC46)</f>
        <v>7189</v>
      </c>
      <c r="O46" s="101">
        <f>SUM(P46:U46)</f>
        <v>816</v>
      </c>
      <c r="P46" s="101">
        <v>816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6373</v>
      </c>
      <c r="W46" s="101">
        <v>6373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0</v>
      </c>
      <c r="AG46" s="101">
        <v>0</v>
      </c>
      <c r="AH46" s="101">
        <v>0</v>
      </c>
      <c r="AI46" s="101">
        <v>0</v>
      </c>
      <c r="AJ46" s="101">
        <f>SUM(AK46:AS46)</f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262</v>
      </c>
      <c r="BA46" s="101">
        <v>262</v>
      </c>
      <c r="BB46" s="101">
        <v>0</v>
      </c>
      <c r="BC46" s="101">
        <v>0</v>
      </c>
    </row>
    <row r="47" spans="1:55" s="103" customFormat="1" ht="13.5" customHeight="1">
      <c r="A47" s="113" t="s">
        <v>47</v>
      </c>
      <c r="B47" s="111" t="s">
        <v>340</v>
      </c>
      <c r="C47" s="99" t="s">
        <v>341</v>
      </c>
      <c r="D47" s="101">
        <f>SUM(E47,+H47,+K47)</f>
        <v>3686</v>
      </c>
      <c r="E47" s="101">
        <f>SUM(F47:G47)</f>
        <v>678</v>
      </c>
      <c r="F47" s="101">
        <v>376</v>
      </c>
      <c r="G47" s="101">
        <v>302</v>
      </c>
      <c r="H47" s="101">
        <f>SUM(I47:J47)</f>
        <v>0</v>
      </c>
      <c r="I47" s="101">
        <v>0</v>
      </c>
      <c r="J47" s="101">
        <v>0</v>
      </c>
      <c r="K47" s="101">
        <f>SUM(L47:M47)</f>
        <v>3008</v>
      </c>
      <c r="L47" s="101">
        <v>0</v>
      </c>
      <c r="M47" s="101">
        <v>3008</v>
      </c>
      <c r="N47" s="101">
        <f>SUM(O47,+V47,+AC47)</f>
        <v>3686</v>
      </c>
      <c r="O47" s="101">
        <f>SUM(P47:U47)</f>
        <v>376</v>
      </c>
      <c r="P47" s="101">
        <v>376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3310</v>
      </c>
      <c r="W47" s="101">
        <v>3310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0</v>
      </c>
      <c r="AG47" s="101">
        <v>0</v>
      </c>
      <c r="AH47" s="101">
        <v>0</v>
      </c>
      <c r="AI47" s="101">
        <v>0</v>
      </c>
      <c r="AJ47" s="101">
        <f>SUM(AK47:AS47)</f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125</v>
      </c>
      <c r="BA47" s="101">
        <v>125</v>
      </c>
      <c r="BB47" s="101">
        <v>0</v>
      </c>
      <c r="BC47" s="101">
        <v>0</v>
      </c>
    </row>
    <row r="48" spans="1:55" s="103" customFormat="1" ht="13.5" customHeight="1">
      <c r="A48" s="113" t="s">
        <v>47</v>
      </c>
      <c r="B48" s="111" t="s">
        <v>342</v>
      </c>
      <c r="C48" s="99" t="s">
        <v>343</v>
      </c>
      <c r="D48" s="101">
        <f>SUM(E48,+H48,+K48)</f>
        <v>3078</v>
      </c>
      <c r="E48" s="101">
        <f>SUM(F48:G48)</f>
        <v>430</v>
      </c>
      <c r="F48" s="101">
        <v>393</v>
      </c>
      <c r="G48" s="101">
        <v>37</v>
      </c>
      <c r="H48" s="101">
        <f>SUM(I48:J48)</f>
        <v>0</v>
      </c>
      <c r="I48" s="101">
        <v>0</v>
      </c>
      <c r="J48" s="101">
        <v>0</v>
      </c>
      <c r="K48" s="101">
        <f>SUM(L48:M48)</f>
        <v>2648</v>
      </c>
      <c r="L48" s="101">
        <v>0</v>
      </c>
      <c r="M48" s="101">
        <v>2648</v>
      </c>
      <c r="N48" s="101">
        <f>SUM(O48,+V48,+AC48)</f>
        <v>3078</v>
      </c>
      <c r="O48" s="101">
        <f>SUM(P48:U48)</f>
        <v>393</v>
      </c>
      <c r="P48" s="101">
        <v>393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2685</v>
      </c>
      <c r="W48" s="101">
        <v>2685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0</v>
      </c>
      <c r="AG48" s="101">
        <v>0</v>
      </c>
      <c r="AH48" s="101">
        <v>0</v>
      </c>
      <c r="AI48" s="101">
        <v>0</v>
      </c>
      <c r="AJ48" s="101">
        <f>SUM(AK48:AS48)</f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120</v>
      </c>
      <c r="BA48" s="101">
        <v>120</v>
      </c>
      <c r="BB48" s="101">
        <v>0</v>
      </c>
      <c r="BC48" s="101">
        <v>0</v>
      </c>
    </row>
    <row r="49" spans="1:55" s="103" customFormat="1" ht="13.5" customHeight="1">
      <c r="A49" s="113" t="s">
        <v>47</v>
      </c>
      <c r="B49" s="111" t="s">
        <v>344</v>
      </c>
      <c r="C49" s="99" t="s">
        <v>345</v>
      </c>
      <c r="D49" s="101">
        <f>SUM(E49,+H49,+K49)</f>
        <v>1790</v>
      </c>
      <c r="E49" s="101">
        <f>SUM(F49:G49)</f>
        <v>7</v>
      </c>
      <c r="F49" s="101">
        <v>0</v>
      </c>
      <c r="G49" s="101">
        <v>7</v>
      </c>
      <c r="H49" s="101">
        <f>SUM(I49:J49)</f>
        <v>0</v>
      </c>
      <c r="I49" s="101">
        <v>0</v>
      </c>
      <c r="J49" s="101">
        <v>0</v>
      </c>
      <c r="K49" s="101">
        <f>SUM(L49:M49)</f>
        <v>1783</v>
      </c>
      <c r="L49" s="101">
        <v>144</v>
      </c>
      <c r="M49" s="101">
        <v>1639</v>
      </c>
      <c r="N49" s="101">
        <f>SUM(O49,+V49,+AC49)</f>
        <v>1790</v>
      </c>
      <c r="O49" s="101">
        <f>SUM(P49:U49)</f>
        <v>144</v>
      </c>
      <c r="P49" s="101">
        <v>144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1646</v>
      </c>
      <c r="W49" s="101">
        <v>1646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0</v>
      </c>
      <c r="AG49" s="101">
        <v>0</v>
      </c>
      <c r="AH49" s="101">
        <v>0</v>
      </c>
      <c r="AI49" s="101">
        <v>0</v>
      </c>
      <c r="AJ49" s="101">
        <f>SUM(AK49:AS49)</f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63</v>
      </c>
      <c r="BA49" s="101">
        <v>63</v>
      </c>
      <c r="BB49" s="101">
        <v>0</v>
      </c>
      <c r="BC49" s="101">
        <v>0</v>
      </c>
    </row>
    <row r="50" spans="1:55" s="103" customFormat="1" ht="13.5" customHeight="1">
      <c r="A50" s="113" t="s">
        <v>47</v>
      </c>
      <c r="B50" s="111" t="s">
        <v>346</v>
      </c>
      <c r="C50" s="99" t="s">
        <v>347</v>
      </c>
      <c r="D50" s="101">
        <f>SUM(E50,+H50,+K50)</f>
        <v>9533</v>
      </c>
      <c r="E50" s="101">
        <f>SUM(F50:G50)</f>
        <v>1617</v>
      </c>
      <c r="F50" s="101">
        <v>1559</v>
      </c>
      <c r="G50" s="101">
        <v>58</v>
      </c>
      <c r="H50" s="101">
        <f>SUM(I50:J50)</f>
        <v>0</v>
      </c>
      <c r="I50" s="101">
        <v>0</v>
      </c>
      <c r="J50" s="101">
        <v>0</v>
      </c>
      <c r="K50" s="101">
        <f>SUM(L50:M50)</f>
        <v>7916</v>
      </c>
      <c r="L50" s="101">
        <v>0</v>
      </c>
      <c r="M50" s="101">
        <v>7916</v>
      </c>
      <c r="N50" s="101">
        <f>SUM(O50,+V50,+AC50)</f>
        <v>9533</v>
      </c>
      <c r="O50" s="101">
        <f>SUM(P50:U50)</f>
        <v>1559</v>
      </c>
      <c r="P50" s="101">
        <v>1559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7974</v>
      </c>
      <c r="W50" s="101">
        <v>7974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81</v>
      </c>
      <c r="AG50" s="101">
        <v>81</v>
      </c>
      <c r="AH50" s="101">
        <v>0</v>
      </c>
      <c r="AI50" s="101">
        <v>0</v>
      </c>
      <c r="AJ50" s="101">
        <f>SUM(AK50:AS50)</f>
        <v>81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81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0</v>
      </c>
      <c r="BA50" s="101">
        <v>0</v>
      </c>
      <c r="BB50" s="101">
        <v>0</v>
      </c>
      <c r="BC50" s="101">
        <v>0</v>
      </c>
    </row>
    <row r="51" spans="1:55" s="103" customFormat="1" ht="13.5" customHeight="1">
      <c r="A51" s="113" t="s">
        <v>47</v>
      </c>
      <c r="B51" s="111" t="s">
        <v>348</v>
      </c>
      <c r="C51" s="99" t="s">
        <v>349</v>
      </c>
      <c r="D51" s="101">
        <f>SUM(E51,+H51,+K51)</f>
        <v>2312</v>
      </c>
      <c r="E51" s="101">
        <f>SUM(F51:G51)</f>
        <v>276</v>
      </c>
      <c r="F51" s="101">
        <v>276</v>
      </c>
      <c r="G51" s="101">
        <v>0</v>
      </c>
      <c r="H51" s="101">
        <f>SUM(I51:J51)</f>
        <v>0</v>
      </c>
      <c r="I51" s="101">
        <v>0</v>
      </c>
      <c r="J51" s="101">
        <v>0</v>
      </c>
      <c r="K51" s="101">
        <f>SUM(L51:M51)</f>
        <v>2036</v>
      </c>
      <c r="L51" s="101">
        <v>0</v>
      </c>
      <c r="M51" s="101">
        <v>2036</v>
      </c>
      <c r="N51" s="101">
        <f>SUM(O51,+V51,+AC51)</f>
        <v>2312</v>
      </c>
      <c r="O51" s="101">
        <f>SUM(P51:U51)</f>
        <v>276</v>
      </c>
      <c r="P51" s="101">
        <v>276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2036</v>
      </c>
      <c r="W51" s="101">
        <v>2036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20</v>
      </c>
      <c r="AG51" s="101">
        <v>20</v>
      </c>
      <c r="AH51" s="101">
        <v>0</v>
      </c>
      <c r="AI51" s="101">
        <v>0</v>
      </c>
      <c r="AJ51" s="101">
        <f>SUM(AK51:AS51)</f>
        <v>20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20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0</v>
      </c>
      <c r="BA51" s="101">
        <v>0</v>
      </c>
      <c r="BB51" s="101">
        <v>0</v>
      </c>
      <c r="BC51" s="101">
        <v>0</v>
      </c>
    </row>
    <row r="52" spans="1:55" s="103" customFormat="1" ht="13.5" customHeight="1">
      <c r="A52" s="113" t="s">
        <v>47</v>
      </c>
      <c r="B52" s="111" t="s">
        <v>350</v>
      </c>
      <c r="C52" s="99" t="s">
        <v>351</v>
      </c>
      <c r="D52" s="101">
        <f>SUM(E52,+H52,+K52)</f>
        <v>2903</v>
      </c>
      <c r="E52" s="101">
        <f>SUM(F52:G52)</f>
        <v>266</v>
      </c>
      <c r="F52" s="101">
        <v>266</v>
      </c>
      <c r="G52" s="101">
        <v>0</v>
      </c>
      <c r="H52" s="101">
        <f>SUM(I52:J52)</f>
        <v>0</v>
      </c>
      <c r="I52" s="101">
        <v>0</v>
      </c>
      <c r="J52" s="101">
        <v>0</v>
      </c>
      <c r="K52" s="101">
        <f>SUM(L52:M52)</f>
        <v>2637</v>
      </c>
      <c r="L52" s="101">
        <v>0</v>
      </c>
      <c r="M52" s="101">
        <v>2637</v>
      </c>
      <c r="N52" s="101">
        <f>SUM(O52,+V52,+AC52)</f>
        <v>2903</v>
      </c>
      <c r="O52" s="101">
        <f>SUM(P52:U52)</f>
        <v>266</v>
      </c>
      <c r="P52" s="101">
        <v>266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>SUM(W52:AB52)</f>
        <v>2637</v>
      </c>
      <c r="W52" s="101">
        <v>2637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>SUM(AD52:AE52)</f>
        <v>0</v>
      </c>
      <c r="AD52" s="101">
        <v>0</v>
      </c>
      <c r="AE52" s="101">
        <v>0</v>
      </c>
      <c r="AF52" s="101">
        <f>SUM(AG52:AI52)</f>
        <v>20</v>
      </c>
      <c r="AG52" s="101">
        <v>20</v>
      </c>
      <c r="AH52" s="101">
        <v>0</v>
      </c>
      <c r="AI52" s="101">
        <v>0</v>
      </c>
      <c r="AJ52" s="101">
        <f>SUM(AK52:AS52)</f>
        <v>20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20</v>
      </c>
      <c r="AT52" s="101">
        <f>SUM(AU52:AY52)</f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0</v>
      </c>
      <c r="BA52" s="101">
        <v>0</v>
      </c>
      <c r="BB52" s="101">
        <v>0</v>
      </c>
      <c r="BC52" s="101">
        <v>0</v>
      </c>
    </row>
    <row r="53" spans="1:55" s="103" customFormat="1" ht="13.5" customHeight="1">
      <c r="A53" s="113" t="s">
        <v>47</v>
      </c>
      <c r="B53" s="111" t="s">
        <v>352</v>
      </c>
      <c r="C53" s="99" t="s">
        <v>353</v>
      </c>
      <c r="D53" s="101">
        <f>SUM(E53,+H53,+K53)</f>
        <v>2272</v>
      </c>
      <c r="E53" s="101">
        <f>SUM(F53:G53)</f>
        <v>346</v>
      </c>
      <c r="F53" s="101">
        <v>328</v>
      </c>
      <c r="G53" s="101">
        <v>18</v>
      </c>
      <c r="H53" s="101">
        <f>SUM(I53:J53)</f>
        <v>0</v>
      </c>
      <c r="I53" s="101">
        <v>0</v>
      </c>
      <c r="J53" s="101">
        <v>0</v>
      </c>
      <c r="K53" s="101">
        <f>SUM(L53:M53)</f>
        <v>1926</v>
      </c>
      <c r="L53" s="101">
        <v>0</v>
      </c>
      <c r="M53" s="101">
        <v>1926</v>
      </c>
      <c r="N53" s="101">
        <f>SUM(O53,+V53,+AC53)</f>
        <v>2272</v>
      </c>
      <c r="O53" s="101">
        <f>SUM(P53:U53)</f>
        <v>328</v>
      </c>
      <c r="P53" s="101">
        <v>328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>SUM(W53:AB53)</f>
        <v>1944</v>
      </c>
      <c r="W53" s="101">
        <v>1944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>SUM(AD53:AE53)</f>
        <v>0</v>
      </c>
      <c r="AD53" s="101">
        <v>0</v>
      </c>
      <c r="AE53" s="101">
        <v>0</v>
      </c>
      <c r="AF53" s="101">
        <f>SUM(AG53:AI53)</f>
        <v>18</v>
      </c>
      <c r="AG53" s="101">
        <v>18</v>
      </c>
      <c r="AH53" s="101">
        <v>0</v>
      </c>
      <c r="AI53" s="101">
        <v>0</v>
      </c>
      <c r="AJ53" s="101">
        <f>SUM(AK53:AS53)</f>
        <v>18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18</v>
      </c>
      <c r="AT53" s="101">
        <f>SUM(AU53:AY53)</f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>SUM(BA53:BC53)</f>
        <v>0</v>
      </c>
      <c r="BA53" s="101">
        <v>0</v>
      </c>
      <c r="BB53" s="101">
        <v>0</v>
      </c>
      <c r="BC53" s="101">
        <v>0</v>
      </c>
    </row>
    <row r="54" spans="1:55" s="103" customFormat="1" ht="13.5" customHeight="1">
      <c r="A54" s="113" t="s">
        <v>47</v>
      </c>
      <c r="B54" s="111" t="s">
        <v>354</v>
      </c>
      <c r="C54" s="99" t="s">
        <v>355</v>
      </c>
      <c r="D54" s="101">
        <f>SUM(E54,+H54,+K54)</f>
        <v>2409</v>
      </c>
      <c r="E54" s="101">
        <f>SUM(F54:G54)</f>
        <v>0</v>
      </c>
      <c r="F54" s="101">
        <v>0</v>
      </c>
      <c r="G54" s="101">
        <v>0</v>
      </c>
      <c r="H54" s="101">
        <f>SUM(I54:J54)</f>
        <v>0</v>
      </c>
      <c r="I54" s="101">
        <v>0</v>
      </c>
      <c r="J54" s="101">
        <v>0</v>
      </c>
      <c r="K54" s="101">
        <f>SUM(L54:M54)</f>
        <v>2409</v>
      </c>
      <c r="L54" s="101">
        <v>275</v>
      </c>
      <c r="M54" s="101">
        <v>2134</v>
      </c>
      <c r="N54" s="101">
        <f>SUM(O54,+V54,+AC54)</f>
        <v>2409</v>
      </c>
      <c r="O54" s="101">
        <f>SUM(P54:U54)</f>
        <v>275</v>
      </c>
      <c r="P54" s="101">
        <v>275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>SUM(W54:AB54)</f>
        <v>2134</v>
      </c>
      <c r="W54" s="101">
        <v>2134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>SUM(AD54:AE54)</f>
        <v>0</v>
      </c>
      <c r="AD54" s="101">
        <v>0</v>
      </c>
      <c r="AE54" s="101">
        <v>0</v>
      </c>
      <c r="AF54" s="101">
        <f>SUM(AG54:AI54)</f>
        <v>18</v>
      </c>
      <c r="AG54" s="101">
        <v>18</v>
      </c>
      <c r="AH54" s="101">
        <v>0</v>
      </c>
      <c r="AI54" s="101">
        <v>0</v>
      </c>
      <c r="AJ54" s="101">
        <f>SUM(AK54:AS54)</f>
        <v>18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18</v>
      </c>
      <c r="AT54" s="101">
        <f>SUM(AU54:AY54)</f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>SUM(BA54:BC54)</f>
        <v>0</v>
      </c>
      <c r="BA54" s="101">
        <v>0</v>
      </c>
      <c r="BB54" s="101">
        <v>0</v>
      </c>
      <c r="BC54" s="101">
        <v>0</v>
      </c>
    </row>
    <row r="55" spans="1:55" s="103" customFormat="1" ht="13.5" customHeight="1">
      <c r="A55" s="113" t="s">
        <v>47</v>
      </c>
      <c r="B55" s="111" t="s">
        <v>356</v>
      </c>
      <c r="C55" s="99" t="s">
        <v>357</v>
      </c>
      <c r="D55" s="101">
        <f>SUM(E55,+H55,+K55)</f>
        <v>8781</v>
      </c>
      <c r="E55" s="101">
        <f>SUM(F55:G55)</f>
        <v>5006</v>
      </c>
      <c r="F55" s="101">
        <v>1119</v>
      </c>
      <c r="G55" s="101">
        <v>3887</v>
      </c>
      <c r="H55" s="101">
        <f>SUM(I55:J55)</f>
        <v>3775</v>
      </c>
      <c r="I55" s="101">
        <v>0</v>
      </c>
      <c r="J55" s="101">
        <v>3775</v>
      </c>
      <c r="K55" s="101">
        <f>SUM(L55:M55)</f>
        <v>0</v>
      </c>
      <c r="L55" s="101">
        <v>0</v>
      </c>
      <c r="M55" s="101">
        <v>0</v>
      </c>
      <c r="N55" s="101">
        <f>SUM(O55,+V55,+AC55)</f>
        <v>8781</v>
      </c>
      <c r="O55" s="101">
        <f>SUM(P55:U55)</f>
        <v>1119</v>
      </c>
      <c r="P55" s="101">
        <v>1119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>SUM(W55:AB55)</f>
        <v>7662</v>
      </c>
      <c r="W55" s="101">
        <v>3887</v>
      </c>
      <c r="X55" s="101">
        <v>0</v>
      </c>
      <c r="Y55" s="101">
        <v>0</v>
      </c>
      <c r="Z55" s="101">
        <v>3775</v>
      </c>
      <c r="AA55" s="101">
        <v>0</v>
      </c>
      <c r="AB55" s="101">
        <v>0</v>
      </c>
      <c r="AC55" s="101">
        <f>SUM(AD55:AE55)</f>
        <v>0</v>
      </c>
      <c r="AD55" s="101">
        <v>0</v>
      </c>
      <c r="AE55" s="101">
        <v>0</v>
      </c>
      <c r="AF55" s="101">
        <f>SUM(AG55:AI55)</f>
        <v>3</v>
      </c>
      <c r="AG55" s="101">
        <v>3</v>
      </c>
      <c r="AH55" s="101">
        <v>0</v>
      </c>
      <c r="AI55" s="101">
        <v>0</v>
      </c>
      <c r="AJ55" s="101">
        <f>SUM(AK55:AS55)</f>
        <v>3</v>
      </c>
      <c r="AK55" s="101">
        <v>0</v>
      </c>
      <c r="AL55" s="101">
        <v>0</v>
      </c>
      <c r="AM55" s="101">
        <v>3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>SUM(AU55:AY55)</f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>SUM(BA55:BC55)</f>
        <v>0</v>
      </c>
      <c r="BA55" s="101">
        <v>0</v>
      </c>
      <c r="BB55" s="101">
        <v>0</v>
      </c>
      <c r="BC55" s="101">
        <v>0</v>
      </c>
    </row>
    <row r="56" spans="1:55" s="103" customFormat="1" ht="13.5" customHeight="1">
      <c r="A56" s="113" t="s">
        <v>47</v>
      </c>
      <c r="B56" s="111" t="s">
        <v>358</v>
      </c>
      <c r="C56" s="99" t="s">
        <v>359</v>
      </c>
      <c r="D56" s="101">
        <f>SUM(E56,+H56,+K56)</f>
        <v>5060</v>
      </c>
      <c r="E56" s="101">
        <f>SUM(F56:G56)</f>
        <v>5060</v>
      </c>
      <c r="F56" s="101">
        <v>982</v>
      </c>
      <c r="G56" s="101">
        <v>4078</v>
      </c>
      <c r="H56" s="101">
        <f>SUM(I56:J56)</f>
        <v>0</v>
      </c>
      <c r="I56" s="101">
        <v>0</v>
      </c>
      <c r="J56" s="101">
        <v>0</v>
      </c>
      <c r="K56" s="101">
        <f>SUM(L56:M56)</f>
        <v>0</v>
      </c>
      <c r="L56" s="101">
        <v>0</v>
      </c>
      <c r="M56" s="101">
        <v>0</v>
      </c>
      <c r="N56" s="101">
        <f>SUM(O56,+V56,+AC56)</f>
        <v>5060</v>
      </c>
      <c r="O56" s="101">
        <f>SUM(P56:U56)</f>
        <v>982</v>
      </c>
      <c r="P56" s="101">
        <v>982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>SUM(W56:AB56)</f>
        <v>4078</v>
      </c>
      <c r="W56" s="101">
        <v>4078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>SUM(AD56:AE56)</f>
        <v>0</v>
      </c>
      <c r="AD56" s="101">
        <v>0</v>
      </c>
      <c r="AE56" s="101">
        <v>0</v>
      </c>
      <c r="AF56" s="101">
        <f>SUM(AG56:AI56)</f>
        <v>3</v>
      </c>
      <c r="AG56" s="101">
        <v>3</v>
      </c>
      <c r="AH56" s="101">
        <v>0</v>
      </c>
      <c r="AI56" s="101">
        <v>0</v>
      </c>
      <c r="AJ56" s="101">
        <f>SUM(AK56:AS56)</f>
        <v>3</v>
      </c>
      <c r="AK56" s="101">
        <v>0</v>
      </c>
      <c r="AL56" s="101">
        <v>0</v>
      </c>
      <c r="AM56" s="101">
        <v>3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>SUM(AU56:AY56)</f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>SUM(BA56:BC56)</f>
        <v>0</v>
      </c>
      <c r="BA56" s="101">
        <v>0</v>
      </c>
      <c r="BB56" s="101">
        <v>0</v>
      </c>
      <c r="BC56" s="101">
        <v>0</v>
      </c>
    </row>
    <row r="57" spans="1:55" s="103" customFormat="1" ht="13.5" customHeight="1">
      <c r="A57" s="113" t="s">
        <v>47</v>
      </c>
      <c r="B57" s="111" t="s">
        <v>360</v>
      </c>
      <c r="C57" s="99" t="s">
        <v>361</v>
      </c>
      <c r="D57" s="101">
        <f>SUM(E57,+H57,+K57)</f>
        <v>2342</v>
      </c>
      <c r="E57" s="101">
        <f>SUM(F57:G57)</f>
        <v>0</v>
      </c>
      <c r="F57" s="101">
        <v>0</v>
      </c>
      <c r="G57" s="101">
        <v>0</v>
      </c>
      <c r="H57" s="101">
        <f>SUM(I57:J57)</f>
        <v>0</v>
      </c>
      <c r="I57" s="101">
        <v>0</v>
      </c>
      <c r="J57" s="101">
        <v>0</v>
      </c>
      <c r="K57" s="101">
        <f>SUM(L57:M57)</f>
        <v>2342</v>
      </c>
      <c r="L57" s="101">
        <v>123</v>
      </c>
      <c r="M57" s="101">
        <v>2219</v>
      </c>
      <c r="N57" s="101">
        <f>SUM(O57,+V57,+AC57)</f>
        <v>2342</v>
      </c>
      <c r="O57" s="101">
        <f>SUM(P57:U57)</f>
        <v>123</v>
      </c>
      <c r="P57" s="101">
        <v>123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>SUM(W57:AB57)</f>
        <v>2219</v>
      </c>
      <c r="W57" s="101">
        <v>2219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>SUM(AD57:AE57)</f>
        <v>0</v>
      </c>
      <c r="AD57" s="101">
        <v>0</v>
      </c>
      <c r="AE57" s="101">
        <v>0</v>
      </c>
      <c r="AF57" s="101">
        <f>SUM(AG57:AI57)</f>
        <v>0</v>
      </c>
      <c r="AG57" s="101">
        <v>0</v>
      </c>
      <c r="AH57" s="101">
        <v>0</v>
      </c>
      <c r="AI57" s="101">
        <v>0</v>
      </c>
      <c r="AJ57" s="101">
        <f>SUM(AK57:AS57)</f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>SUM(AU57:AY57)</f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>SUM(BA57:BC57)</f>
        <v>0</v>
      </c>
      <c r="BA57" s="101">
        <v>0</v>
      </c>
      <c r="BB57" s="101">
        <v>0</v>
      </c>
      <c r="BC57" s="101">
        <v>0</v>
      </c>
    </row>
    <row r="58" spans="1:55" s="103" customFormat="1" ht="13.5" customHeight="1">
      <c r="A58" s="113" t="s">
        <v>47</v>
      </c>
      <c r="B58" s="111" t="s">
        <v>362</v>
      </c>
      <c r="C58" s="99" t="s">
        <v>363</v>
      </c>
      <c r="D58" s="101">
        <f>SUM(E58,+H58,+K58)</f>
        <v>1224</v>
      </c>
      <c r="E58" s="101">
        <f>SUM(F58:G58)</f>
        <v>0</v>
      </c>
      <c r="F58" s="101">
        <v>0</v>
      </c>
      <c r="G58" s="101">
        <v>0</v>
      </c>
      <c r="H58" s="101">
        <f>SUM(I58:J58)</f>
        <v>0</v>
      </c>
      <c r="I58" s="101">
        <v>0</v>
      </c>
      <c r="J58" s="101">
        <v>0</v>
      </c>
      <c r="K58" s="101">
        <f>SUM(L58:M58)</f>
        <v>1224</v>
      </c>
      <c r="L58" s="101">
        <v>199</v>
      </c>
      <c r="M58" s="101">
        <v>1025</v>
      </c>
      <c r="N58" s="101">
        <f>SUM(O58,+V58,+AC58)</f>
        <v>1224</v>
      </c>
      <c r="O58" s="101">
        <f>SUM(P58:U58)</f>
        <v>199</v>
      </c>
      <c r="P58" s="101">
        <v>199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>SUM(W58:AB58)</f>
        <v>1025</v>
      </c>
      <c r="W58" s="101">
        <v>1025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>SUM(AD58:AE58)</f>
        <v>0</v>
      </c>
      <c r="AD58" s="101">
        <v>0</v>
      </c>
      <c r="AE58" s="101">
        <v>0</v>
      </c>
      <c r="AF58" s="101">
        <f>SUM(AG58:AI58)</f>
        <v>0</v>
      </c>
      <c r="AG58" s="101">
        <v>0</v>
      </c>
      <c r="AH58" s="101">
        <v>0</v>
      </c>
      <c r="AI58" s="101">
        <v>0</v>
      </c>
      <c r="AJ58" s="101">
        <f>SUM(AK58:AS58)</f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>SUM(AU58:AY58)</f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>SUM(BA58:BC58)</f>
        <v>0</v>
      </c>
      <c r="BA58" s="101">
        <v>0</v>
      </c>
      <c r="BB58" s="101">
        <v>0</v>
      </c>
      <c r="BC58" s="101">
        <v>0</v>
      </c>
    </row>
    <row r="59" spans="1:55" s="103" customFormat="1" ht="13.5" customHeight="1">
      <c r="A59" s="113" t="s">
        <v>47</v>
      </c>
      <c r="B59" s="111" t="s">
        <v>364</v>
      </c>
      <c r="C59" s="99" t="s">
        <v>365</v>
      </c>
      <c r="D59" s="101">
        <f>SUM(E59,+H59,+K59)</f>
        <v>1219</v>
      </c>
      <c r="E59" s="101">
        <f>SUM(F59:G59)</f>
        <v>0</v>
      </c>
      <c r="F59" s="101">
        <v>0</v>
      </c>
      <c r="G59" s="101">
        <v>0</v>
      </c>
      <c r="H59" s="101">
        <f>SUM(I59:J59)</f>
        <v>0</v>
      </c>
      <c r="I59" s="101">
        <v>0</v>
      </c>
      <c r="J59" s="101">
        <v>0</v>
      </c>
      <c r="K59" s="101">
        <f>SUM(L59:M59)</f>
        <v>1219</v>
      </c>
      <c r="L59" s="101">
        <v>266</v>
      </c>
      <c r="M59" s="101">
        <v>953</v>
      </c>
      <c r="N59" s="101">
        <f>SUM(O59,+V59,+AC59)</f>
        <v>1219</v>
      </c>
      <c r="O59" s="101">
        <f>SUM(P59:U59)</f>
        <v>266</v>
      </c>
      <c r="P59" s="101">
        <v>266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>SUM(W59:AB59)</f>
        <v>953</v>
      </c>
      <c r="W59" s="101">
        <v>953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>SUM(AD59:AE59)</f>
        <v>0</v>
      </c>
      <c r="AD59" s="101">
        <v>0</v>
      </c>
      <c r="AE59" s="101">
        <v>0</v>
      </c>
      <c r="AF59" s="101">
        <f>SUM(AG59:AI59)</f>
        <v>0</v>
      </c>
      <c r="AG59" s="101">
        <v>0</v>
      </c>
      <c r="AH59" s="101">
        <v>0</v>
      </c>
      <c r="AI59" s="101">
        <v>0</v>
      </c>
      <c r="AJ59" s="101">
        <f>SUM(AK59:AS59)</f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>SUM(AU59:AY59)</f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>SUM(BA59:BC59)</f>
        <v>0</v>
      </c>
      <c r="BA59" s="101">
        <v>0</v>
      </c>
      <c r="BB59" s="101">
        <v>0</v>
      </c>
      <c r="BC59" s="101">
        <v>0</v>
      </c>
    </row>
    <row r="60" spans="1:55" s="103" customFormat="1" ht="13.5" customHeight="1">
      <c r="A60" s="113" t="s">
        <v>47</v>
      </c>
      <c r="B60" s="111" t="s">
        <v>366</v>
      </c>
      <c r="C60" s="99" t="s">
        <v>367</v>
      </c>
      <c r="D60" s="101">
        <f>SUM(E60,+H60,+K60)</f>
        <v>616</v>
      </c>
      <c r="E60" s="101">
        <f>SUM(F60:G60)</f>
        <v>0</v>
      </c>
      <c r="F60" s="101">
        <v>0</v>
      </c>
      <c r="G60" s="101">
        <v>0</v>
      </c>
      <c r="H60" s="101">
        <f>SUM(I60:J60)</f>
        <v>0</v>
      </c>
      <c r="I60" s="101">
        <v>0</v>
      </c>
      <c r="J60" s="101">
        <v>0</v>
      </c>
      <c r="K60" s="101">
        <f>SUM(L60:M60)</f>
        <v>616</v>
      </c>
      <c r="L60" s="101">
        <v>167</v>
      </c>
      <c r="M60" s="101">
        <v>449</v>
      </c>
      <c r="N60" s="101">
        <f>SUM(O60,+V60,+AC60)</f>
        <v>616</v>
      </c>
      <c r="O60" s="101">
        <f>SUM(P60:U60)</f>
        <v>167</v>
      </c>
      <c r="P60" s="101">
        <v>167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>SUM(W60:AB60)</f>
        <v>449</v>
      </c>
      <c r="W60" s="101">
        <v>449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>SUM(AD60:AE60)</f>
        <v>0</v>
      </c>
      <c r="AD60" s="101">
        <v>0</v>
      </c>
      <c r="AE60" s="101">
        <v>0</v>
      </c>
      <c r="AF60" s="101">
        <f>SUM(AG60:AI60)</f>
        <v>0</v>
      </c>
      <c r="AG60" s="101">
        <v>0</v>
      </c>
      <c r="AH60" s="101">
        <v>0</v>
      </c>
      <c r="AI60" s="101">
        <v>0</v>
      </c>
      <c r="AJ60" s="101">
        <f>SUM(AK60:AS60)</f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>SUM(AU60:AY60)</f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>SUM(BA60:BC60)</f>
        <v>0</v>
      </c>
      <c r="BA60" s="101">
        <v>0</v>
      </c>
      <c r="BB60" s="101">
        <v>0</v>
      </c>
      <c r="BC60" s="101">
        <v>0</v>
      </c>
    </row>
    <row r="61" spans="1:55" s="103" customFormat="1" ht="13.5" customHeight="1">
      <c r="A61" s="113" t="s">
        <v>47</v>
      </c>
      <c r="B61" s="111" t="s">
        <v>368</v>
      </c>
      <c r="C61" s="99" t="s">
        <v>369</v>
      </c>
      <c r="D61" s="101">
        <f>SUM(E61,+H61,+K61)</f>
        <v>2032</v>
      </c>
      <c r="E61" s="101">
        <f>SUM(F61:G61)</f>
        <v>0</v>
      </c>
      <c r="F61" s="101">
        <v>0</v>
      </c>
      <c r="G61" s="101">
        <v>0</v>
      </c>
      <c r="H61" s="101">
        <f>SUM(I61:J61)</f>
        <v>0</v>
      </c>
      <c r="I61" s="101">
        <v>0</v>
      </c>
      <c r="J61" s="101">
        <v>0</v>
      </c>
      <c r="K61" s="101">
        <f>SUM(L61:M61)</f>
        <v>2032</v>
      </c>
      <c r="L61" s="101">
        <v>875</v>
      </c>
      <c r="M61" s="101">
        <v>1157</v>
      </c>
      <c r="N61" s="101">
        <f>SUM(O61,+V61,+AC61)</f>
        <v>2082</v>
      </c>
      <c r="O61" s="101">
        <f>SUM(P61:U61)</f>
        <v>875</v>
      </c>
      <c r="P61" s="101">
        <v>875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>SUM(W61:AB61)</f>
        <v>1157</v>
      </c>
      <c r="W61" s="101">
        <v>1157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>SUM(AD61:AE61)</f>
        <v>50</v>
      </c>
      <c r="AD61" s="101">
        <v>50</v>
      </c>
      <c r="AE61" s="101">
        <v>0</v>
      </c>
      <c r="AF61" s="101">
        <f>SUM(AG61:AI61)</f>
        <v>0</v>
      </c>
      <c r="AG61" s="101">
        <v>0</v>
      </c>
      <c r="AH61" s="101">
        <v>0</v>
      </c>
      <c r="AI61" s="101">
        <v>0</v>
      </c>
      <c r="AJ61" s="101">
        <f>SUM(AK61:AS61)</f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>SUM(AU61:AY61)</f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>SUM(BA61:BC61)</f>
        <v>0</v>
      </c>
      <c r="BA61" s="101">
        <v>0</v>
      </c>
      <c r="BB61" s="101">
        <v>0</v>
      </c>
      <c r="BC61" s="101">
        <v>0</v>
      </c>
    </row>
    <row r="62" spans="1:55" s="103" customFormat="1" ht="13.5" customHeight="1">
      <c r="A62" s="113" t="s">
        <v>47</v>
      </c>
      <c r="B62" s="111" t="s">
        <v>370</v>
      </c>
      <c r="C62" s="99" t="s">
        <v>371</v>
      </c>
      <c r="D62" s="101">
        <f>SUM(E62,+H62,+K62)</f>
        <v>1271</v>
      </c>
      <c r="E62" s="101">
        <f>SUM(F62:G62)</f>
        <v>0</v>
      </c>
      <c r="F62" s="101">
        <v>0</v>
      </c>
      <c r="G62" s="101">
        <v>0</v>
      </c>
      <c r="H62" s="101">
        <f>SUM(I62:J62)</f>
        <v>0</v>
      </c>
      <c r="I62" s="101">
        <v>0</v>
      </c>
      <c r="J62" s="101">
        <v>0</v>
      </c>
      <c r="K62" s="101">
        <f>SUM(L62:M62)</f>
        <v>1271</v>
      </c>
      <c r="L62" s="101">
        <v>1032</v>
      </c>
      <c r="M62" s="101">
        <v>239</v>
      </c>
      <c r="N62" s="101">
        <f>SUM(O62,+V62,+AC62)</f>
        <v>1271</v>
      </c>
      <c r="O62" s="101">
        <f>SUM(P62:U62)</f>
        <v>1032</v>
      </c>
      <c r="P62" s="101">
        <v>1032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>SUM(W62:AB62)</f>
        <v>239</v>
      </c>
      <c r="W62" s="101">
        <v>239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>SUM(AD62:AE62)</f>
        <v>0</v>
      </c>
      <c r="AD62" s="101">
        <v>0</v>
      </c>
      <c r="AE62" s="101">
        <v>0</v>
      </c>
      <c r="AF62" s="101">
        <f>SUM(AG62:AI62)</f>
        <v>0</v>
      </c>
      <c r="AG62" s="101">
        <v>0</v>
      </c>
      <c r="AH62" s="101">
        <v>0</v>
      </c>
      <c r="AI62" s="101">
        <v>0</v>
      </c>
      <c r="AJ62" s="101">
        <f>SUM(AK62:AS62)</f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>SUM(AU62:AY62)</f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>SUM(BA62:BC62)</f>
        <v>0</v>
      </c>
      <c r="BA62" s="101">
        <v>0</v>
      </c>
      <c r="BB62" s="101">
        <v>0</v>
      </c>
      <c r="BC62" s="101">
        <v>0</v>
      </c>
    </row>
    <row r="63" spans="1:55" s="103" customFormat="1" ht="13.5" customHeight="1">
      <c r="A63" s="113" t="s">
        <v>47</v>
      </c>
      <c r="B63" s="111" t="s">
        <v>372</v>
      </c>
      <c r="C63" s="99" t="s">
        <v>373</v>
      </c>
      <c r="D63" s="101">
        <f>SUM(E63,+H63,+K63)</f>
        <v>1948</v>
      </c>
      <c r="E63" s="101">
        <f>SUM(F63:G63)</f>
        <v>0</v>
      </c>
      <c r="F63" s="101">
        <v>0</v>
      </c>
      <c r="G63" s="101">
        <v>0</v>
      </c>
      <c r="H63" s="101">
        <f>SUM(I63:J63)</f>
        <v>0</v>
      </c>
      <c r="I63" s="101">
        <v>0</v>
      </c>
      <c r="J63" s="101">
        <v>0</v>
      </c>
      <c r="K63" s="101">
        <f>SUM(L63:M63)</f>
        <v>1948</v>
      </c>
      <c r="L63" s="101">
        <v>636</v>
      </c>
      <c r="M63" s="101">
        <v>1312</v>
      </c>
      <c r="N63" s="101">
        <f>SUM(O63,+V63,+AC63)</f>
        <v>1948</v>
      </c>
      <c r="O63" s="101">
        <f>SUM(P63:U63)</f>
        <v>636</v>
      </c>
      <c r="P63" s="101">
        <v>636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>SUM(W63:AB63)</f>
        <v>1312</v>
      </c>
      <c r="W63" s="101">
        <v>1312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>SUM(AD63:AE63)</f>
        <v>0</v>
      </c>
      <c r="AD63" s="101">
        <v>0</v>
      </c>
      <c r="AE63" s="101">
        <v>0</v>
      </c>
      <c r="AF63" s="101">
        <f>SUM(AG63:AI63)</f>
        <v>0</v>
      </c>
      <c r="AG63" s="101">
        <v>0</v>
      </c>
      <c r="AH63" s="101">
        <v>0</v>
      </c>
      <c r="AI63" s="101">
        <v>0</v>
      </c>
      <c r="AJ63" s="101">
        <f>SUM(AK63:AS63)</f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>SUM(AU63:AY63)</f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>SUM(BA63:BC63)</f>
        <v>0</v>
      </c>
      <c r="BA63" s="101">
        <v>0</v>
      </c>
      <c r="BB63" s="101">
        <v>0</v>
      </c>
      <c r="BC63" s="101">
        <v>0</v>
      </c>
    </row>
    <row r="64" spans="1:55" s="103" customFormat="1" ht="13.5" customHeight="1">
      <c r="A64" s="113" t="s">
        <v>47</v>
      </c>
      <c r="B64" s="111" t="s">
        <v>374</v>
      </c>
      <c r="C64" s="99" t="s">
        <v>375</v>
      </c>
      <c r="D64" s="101">
        <f>SUM(E64,+H64,+K64)</f>
        <v>707</v>
      </c>
      <c r="E64" s="101">
        <f>SUM(F64:G64)</f>
        <v>0</v>
      </c>
      <c r="F64" s="101">
        <v>0</v>
      </c>
      <c r="G64" s="101">
        <v>0</v>
      </c>
      <c r="H64" s="101">
        <f>SUM(I64:J64)</f>
        <v>0</v>
      </c>
      <c r="I64" s="101">
        <v>0</v>
      </c>
      <c r="J64" s="101">
        <v>0</v>
      </c>
      <c r="K64" s="101">
        <f>SUM(L64:M64)</f>
        <v>707</v>
      </c>
      <c r="L64" s="101">
        <v>158</v>
      </c>
      <c r="M64" s="101">
        <v>549</v>
      </c>
      <c r="N64" s="101">
        <f>SUM(O64,+V64,+AC64)</f>
        <v>707</v>
      </c>
      <c r="O64" s="101">
        <f>SUM(P64:U64)</f>
        <v>158</v>
      </c>
      <c r="P64" s="101">
        <v>158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>SUM(W64:AB64)</f>
        <v>549</v>
      </c>
      <c r="W64" s="101">
        <v>549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>SUM(AD64:AE64)</f>
        <v>0</v>
      </c>
      <c r="AD64" s="101">
        <v>0</v>
      </c>
      <c r="AE64" s="101">
        <v>0</v>
      </c>
      <c r="AF64" s="101">
        <f>SUM(AG64:AI64)</f>
        <v>0</v>
      </c>
      <c r="AG64" s="101">
        <v>0</v>
      </c>
      <c r="AH64" s="101">
        <v>0</v>
      </c>
      <c r="AI64" s="101">
        <v>0</v>
      </c>
      <c r="AJ64" s="101">
        <f>SUM(AK64:AS64)</f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>SUM(AU64:AY64)</f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>SUM(BA64:BC64)</f>
        <v>0</v>
      </c>
      <c r="BA64" s="101">
        <v>0</v>
      </c>
      <c r="BB64" s="101">
        <v>0</v>
      </c>
      <c r="BC64" s="101">
        <v>0</v>
      </c>
    </row>
    <row r="65" spans="1:55" s="103" customFormat="1" ht="13.5" customHeight="1">
      <c r="A65" s="113" t="s">
        <v>47</v>
      </c>
      <c r="B65" s="111" t="s">
        <v>376</v>
      </c>
      <c r="C65" s="99" t="s">
        <v>377</v>
      </c>
      <c r="D65" s="101">
        <f>SUM(E65,+H65,+K65)</f>
        <v>2268</v>
      </c>
      <c r="E65" s="101">
        <f>SUM(F65:G65)</f>
        <v>0</v>
      </c>
      <c r="F65" s="101">
        <v>0</v>
      </c>
      <c r="G65" s="101">
        <v>0</v>
      </c>
      <c r="H65" s="101">
        <f>SUM(I65:J65)</f>
        <v>0</v>
      </c>
      <c r="I65" s="101">
        <v>0</v>
      </c>
      <c r="J65" s="101">
        <v>0</v>
      </c>
      <c r="K65" s="101">
        <f>SUM(L65:M65)</f>
        <v>2268</v>
      </c>
      <c r="L65" s="101">
        <v>429</v>
      </c>
      <c r="M65" s="101">
        <v>1839</v>
      </c>
      <c r="N65" s="101">
        <f>SUM(O65,+V65,+AC65)</f>
        <v>2268</v>
      </c>
      <c r="O65" s="101">
        <f>SUM(P65:U65)</f>
        <v>429</v>
      </c>
      <c r="P65" s="101">
        <v>429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>SUM(W65:AB65)</f>
        <v>1839</v>
      </c>
      <c r="W65" s="101">
        <v>1839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>SUM(AD65:AE65)</f>
        <v>0</v>
      </c>
      <c r="AD65" s="101">
        <v>0</v>
      </c>
      <c r="AE65" s="101">
        <v>0</v>
      </c>
      <c r="AF65" s="101">
        <f>SUM(AG65:AI65)</f>
        <v>0</v>
      </c>
      <c r="AG65" s="101">
        <v>0</v>
      </c>
      <c r="AH65" s="101">
        <v>0</v>
      </c>
      <c r="AI65" s="101">
        <v>0</v>
      </c>
      <c r="AJ65" s="101">
        <f>SUM(AK65:AS65)</f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1">
        <f>SUM(AU65:AY65)</f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>SUM(BA65:BC65)</f>
        <v>0</v>
      </c>
      <c r="BA65" s="101">
        <v>0</v>
      </c>
      <c r="BB65" s="101">
        <v>0</v>
      </c>
      <c r="BC65" s="101">
        <v>0</v>
      </c>
    </row>
    <row r="66" spans="1:55" s="103" customFormat="1" ht="13.5" customHeight="1">
      <c r="A66" s="113" t="s">
        <v>47</v>
      </c>
      <c r="B66" s="111" t="s">
        <v>378</v>
      </c>
      <c r="C66" s="99" t="s">
        <v>379</v>
      </c>
      <c r="D66" s="101">
        <f>SUM(E66,+H66,+K66)</f>
        <v>1284</v>
      </c>
      <c r="E66" s="101">
        <f>SUM(F66:G66)</f>
        <v>0</v>
      </c>
      <c r="F66" s="101">
        <v>0</v>
      </c>
      <c r="G66" s="101">
        <v>0</v>
      </c>
      <c r="H66" s="101">
        <f>SUM(I66:J66)</f>
        <v>0</v>
      </c>
      <c r="I66" s="101">
        <v>0</v>
      </c>
      <c r="J66" s="101">
        <v>0</v>
      </c>
      <c r="K66" s="101">
        <f>SUM(L66:M66)</f>
        <v>1284</v>
      </c>
      <c r="L66" s="101">
        <v>470</v>
      </c>
      <c r="M66" s="101">
        <v>814</v>
      </c>
      <c r="N66" s="101">
        <f>SUM(O66,+V66,+AC66)</f>
        <v>1284</v>
      </c>
      <c r="O66" s="101">
        <f>SUM(P66:U66)</f>
        <v>470</v>
      </c>
      <c r="P66" s="101">
        <v>470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>SUM(W66:AB66)</f>
        <v>814</v>
      </c>
      <c r="W66" s="101">
        <v>814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>SUM(AD66:AE66)</f>
        <v>0</v>
      </c>
      <c r="AD66" s="101">
        <v>0</v>
      </c>
      <c r="AE66" s="101">
        <v>0</v>
      </c>
      <c r="AF66" s="101">
        <f>SUM(AG66:AI66)</f>
        <v>0</v>
      </c>
      <c r="AG66" s="101">
        <v>0</v>
      </c>
      <c r="AH66" s="101">
        <v>0</v>
      </c>
      <c r="AI66" s="101">
        <v>0</v>
      </c>
      <c r="AJ66" s="101">
        <f>SUM(AK66:AS66)</f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>SUM(AU66:AY66)</f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>SUM(BA66:BC66)</f>
        <v>0</v>
      </c>
      <c r="BA66" s="101">
        <v>0</v>
      </c>
      <c r="BB66" s="101">
        <v>0</v>
      </c>
      <c r="BC66" s="101">
        <v>0</v>
      </c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66">
    <sortCondition ref="A8:A66"/>
    <sortCondition ref="B8:B66"/>
    <sortCondition ref="C8:C6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65" man="1"/>
    <brk id="31" min="1" max="65" man="1"/>
    <brk id="45" min="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07000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07201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07202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07203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07204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07205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07207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07208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07209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07210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07211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07212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07213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07214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07301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07303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07308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07322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07342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07344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07362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07364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07367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07368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07402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07405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07407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07408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07421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07422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07423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07444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07445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07446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07447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07461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07464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07465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07466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07481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07482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07483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07484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07501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07502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07503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 t="str">
        <f>+水洗化人口等!B53</f>
        <v>07504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 t="str">
        <f>+水洗化人口等!B54</f>
        <v>07505</v>
      </c>
      <c r="AG54" s="10">
        <v>54</v>
      </c>
    </row>
    <row r="55" spans="27:36">
      <c r="AD55" s="10"/>
      <c r="AF55" s="10" t="str">
        <f>+水洗化人口等!B55</f>
        <v>07521</v>
      </c>
      <c r="AG55" s="10">
        <v>55</v>
      </c>
    </row>
    <row r="56" spans="27:36">
      <c r="AF56" s="10" t="str">
        <f>+水洗化人口等!B56</f>
        <v>07522</v>
      </c>
      <c r="AG56" s="10">
        <v>56</v>
      </c>
    </row>
    <row r="57" spans="27:36">
      <c r="AF57" s="10" t="str">
        <f>+水洗化人口等!B57</f>
        <v>07541</v>
      </c>
      <c r="AG57" s="10">
        <v>57</v>
      </c>
    </row>
    <row r="58" spans="27:36">
      <c r="AF58" s="10" t="str">
        <f>+水洗化人口等!B58</f>
        <v>07542</v>
      </c>
      <c r="AG58" s="10">
        <v>58</v>
      </c>
    </row>
    <row r="59" spans="27:36">
      <c r="AF59" s="10" t="str">
        <f>+水洗化人口等!B59</f>
        <v>07543</v>
      </c>
      <c r="AG59" s="10">
        <v>59</v>
      </c>
    </row>
    <row r="60" spans="27:36">
      <c r="AF60" s="10" t="str">
        <f>+水洗化人口等!B60</f>
        <v>07544</v>
      </c>
      <c r="AG60" s="10">
        <v>60</v>
      </c>
    </row>
    <row r="61" spans="27:36">
      <c r="AF61" s="10" t="str">
        <f>+水洗化人口等!B61</f>
        <v>07545</v>
      </c>
      <c r="AG61" s="10">
        <v>61</v>
      </c>
    </row>
    <row r="62" spans="27:36">
      <c r="AF62" s="10" t="str">
        <f>+水洗化人口等!B62</f>
        <v>07546</v>
      </c>
      <c r="AG62" s="10">
        <v>62</v>
      </c>
    </row>
    <row r="63" spans="27:36">
      <c r="AF63" s="10" t="str">
        <f>+水洗化人口等!B63</f>
        <v>07547</v>
      </c>
      <c r="AG63" s="10">
        <v>63</v>
      </c>
    </row>
    <row r="64" spans="27:36">
      <c r="AF64" s="10" t="str">
        <f>+水洗化人口等!B64</f>
        <v>07548</v>
      </c>
      <c r="AG64" s="10">
        <v>64</v>
      </c>
    </row>
    <row r="65" spans="32:33">
      <c r="AF65" s="10" t="str">
        <f>+水洗化人口等!B65</f>
        <v>07561</v>
      </c>
      <c r="AG65" s="10">
        <v>65</v>
      </c>
    </row>
    <row r="66" spans="32:33">
      <c r="AF66" s="10" t="str">
        <f>+水洗化人口等!B66</f>
        <v>07564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2023-02-01T10:01:31Z</dcterms:modified>
</cp:coreProperties>
</file>