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N9" i="2"/>
  <c r="N13" i="2"/>
  <c r="N15" i="2"/>
  <c r="N19" i="2"/>
  <c r="N21" i="2"/>
  <c r="N25" i="2"/>
  <c r="N27" i="2"/>
  <c r="N31" i="2"/>
  <c r="N33" i="2"/>
  <c r="N37" i="2"/>
  <c r="N39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D11" i="2"/>
  <c r="D13" i="2"/>
  <c r="D17" i="2"/>
  <c r="D19" i="2"/>
  <c r="D23" i="2"/>
  <c r="D25" i="2"/>
  <c r="D29" i="2"/>
  <c r="D31" i="2"/>
  <c r="D35" i="2"/>
  <c r="D37" i="2"/>
  <c r="D41" i="2"/>
  <c r="P8" i="1"/>
  <c r="P9" i="1"/>
  <c r="P10" i="1"/>
  <c r="P11" i="1"/>
  <c r="P12" i="1"/>
  <c r="I12" i="1" s="1"/>
  <c r="D12" i="1" s="1"/>
  <c r="P13" i="1"/>
  <c r="I13" i="1" s="1"/>
  <c r="P14" i="1"/>
  <c r="P15" i="1"/>
  <c r="P16" i="1"/>
  <c r="P17" i="1"/>
  <c r="P18" i="1"/>
  <c r="I18" i="1" s="1"/>
  <c r="D18" i="1" s="1"/>
  <c r="P19" i="1"/>
  <c r="I19" i="1" s="1"/>
  <c r="P20" i="1"/>
  <c r="P21" i="1"/>
  <c r="P22" i="1"/>
  <c r="P23" i="1"/>
  <c r="P24" i="1"/>
  <c r="I24" i="1" s="1"/>
  <c r="D24" i="1" s="1"/>
  <c r="F24" i="1" s="1"/>
  <c r="P25" i="1"/>
  <c r="I25" i="1" s="1"/>
  <c r="P26" i="1"/>
  <c r="P27" i="1"/>
  <c r="P28" i="1"/>
  <c r="P29" i="1"/>
  <c r="P30" i="1"/>
  <c r="I30" i="1" s="1"/>
  <c r="D30" i="1" s="1"/>
  <c r="F30" i="1" s="1"/>
  <c r="P31" i="1"/>
  <c r="I31" i="1" s="1"/>
  <c r="P32" i="1"/>
  <c r="P33" i="1"/>
  <c r="P34" i="1"/>
  <c r="P35" i="1"/>
  <c r="P36" i="1"/>
  <c r="I36" i="1" s="1"/>
  <c r="D36" i="1" s="1"/>
  <c r="P37" i="1"/>
  <c r="I37" i="1" s="1"/>
  <c r="P38" i="1"/>
  <c r="P39" i="1"/>
  <c r="P40" i="1"/>
  <c r="P41" i="1"/>
  <c r="P42" i="1"/>
  <c r="I42" i="1" s="1"/>
  <c r="D42" i="1" s="1"/>
  <c r="N20" i="1"/>
  <c r="N26" i="1"/>
  <c r="N32" i="1"/>
  <c r="N38" i="1"/>
  <c r="L9" i="1"/>
  <c r="L27" i="1"/>
  <c r="L39" i="1"/>
  <c r="J10" i="1"/>
  <c r="J28" i="1"/>
  <c r="J40" i="1"/>
  <c r="I8" i="1"/>
  <c r="I9" i="1"/>
  <c r="D9" i="1" s="1"/>
  <c r="I10" i="1"/>
  <c r="D10" i="1" s="1"/>
  <c r="I11" i="1"/>
  <c r="D11" i="1" s="1"/>
  <c r="I14" i="1"/>
  <c r="I15" i="1"/>
  <c r="D15" i="1" s="1"/>
  <c r="L15" i="1" s="1"/>
  <c r="I16" i="1"/>
  <c r="D16" i="1" s="1"/>
  <c r="I17" i="1"/>
  <c r="D17" i="1" s="1"/>
  <c r="I20" i="1"/>
  <c r="I21" i="1"/>
  <c r="D21" i="1" s="1"/>
  <c r="I22" i="1"/>
  <c r="D22" i="1" s="1"/>
  <c r="I23" i="1"/>
  <c r="D23" i="1" s="1"/>
  <c r="I26" i="1"/>
  <c r="I27" i="1"/>
  <c r="D27" i="1" s="1"/>
  <c r="I28" i="1"/>
  <c r="D28" i="1" s="1"/>
  <c r="I29" i="1"/>
  <c r="D29" i="1" s="1"/>
  <c r="I32" i="1"/>
  <c r="I33" i="1"/>
  <c r="D33" i="1" s="1"/>
  <c r="I34" i="1"/>
  <c r="D34" i="1" s="1"/>
  <c r="J34" i="1" s="1"/>
  <c r="I35" i="1"/>
  <c r="D35" i="1" s="1"/>
  <c r="I38" i="1"/>
  <c r="I39" i="1"/>
  <c r="D39" i="1" s="1"/>
  <c r="I40" i="1"/>
  <c r="D40" i="1" s="1"/>
  <c r="I41" i="1"/>
  <c r="D41" i="1" s="1"/>
  <c r="F1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D14" i="1"/>
  <c r="D20" i="1"/>
  <c r="D26" i="1"/>
  <c r="D32" i="1"/>
  <c r="D38" i="1"/>
  <c r="T14" i="1" l="1"/>
  <c r="F14" i="1"/>
  <c r="J14" i="1"/>
  <c r="L14" i="1"/>
  <c r="T16" i="1"/>
  <c r="F16" i="1"/>
  <c r="L16" i="1"/>
  <c r="N16" i="1"/>
  <c r="L36" i="1"/>
  <c r="N36" i="1"/>
  <c r="T36" i="1"/>
  <c r="J36" i="1"/>
  <c r="T18" i="1"/>
  <c r="L18" i="1"/>
  <c r="N18" i="1"/>
  <c r="J18" i="1"/>
  <c r="L41" i="1"/>
  <c r="N41" i="1"/>
  <c r="T41" i="1"/>
  <c r="F41" i="1"/>
  <c r="J41" i="1"/>
  <c r="T33" i="1"/>
  <c r="F33" i="1"/>
  <c r="J33" i="1"/>
  <c r="N33" i="1"/>
  <c r="L23" i="1"/>
  <c r="N23" i="1"/>
  <c r="T23" i="1"/>
  <c r="F23" i="1"/>
  <c r="J23" i="1"/>
  <c r="F38" i="1"/>
  <c r="J38" i="1"/>
  <c r="L38" i="1"/>
  <c r="T38" i="1"/>
  <c r="F36" i="1"/>
  <c r="T40" i="1"/>
  <c r="F40" i="1"/>
  <c r="L40" i="1"/>
  <c r="N40" i="1"/>
  <c r="T22" i="1"/>
  <c r="F22" i="1"/>
  <c r="L22" i="1"/>
  <c r="N22" i="1"/>
  <c r="L33" i="1"/>
  <c r="J32" i="1"/>
  <c r="L32" i="1"/>
  <c r="T32" i="1"/>
  <c r="F32" i="1"/>
  <c r="T39" i="1"/>
  <c r="F39" i="1"/>
  <c r="J39" i="1"/>
  <c r="N39" i="1"/>
  <c r="N29" i="1"/>
  <c r="T29" i="1"/>
  <c r="F29" i="1"/>
  <c r="J29" i="1"/>
  <c r="L29" i="1"/>
  <c r="T21" i="1"/>
  <c r="F21" i="1"/>
  <c r="J21" i="1"/>
  <c r="N21" i="1"/>
  <c r="N11" i="1"/>
  <c r="T11" i="1"/>
  <c r="F11" i="1"/>
  <c r="J11" i="1"/>
  <c r="L11" i="1"/>
  <c r="T26" i="1"/>
  <c r="F26" i="1"/>
  <c r="J26" i="1"/>
  <c r="L26" i="1"/>
  <c r="T28" i="1"/>
  <c r="F28" i="1"/>
  <c r="L28" i="1"/>
  <c r="N28" i="1"/>
  <c r="N10" i="1"/>
  <c r="T10" i="1"/>
  <c r="F10" i="1"/>
  <c r="L10" i="1"/>
  <c r="J22" i="1"/>
  <c r="L21" i="1"/>
  <c r="J20" i="1"/>
  <c r="L20" i="1"/>
  <c r="T20" i="1"/>
  <c r="F20" i="1"/>
  <c r="F18" i="1"/>
  <c r="N35" i="1"/>
  <c r="T35" i="1"/>
  <c r="F35" i="1"/>
  <c r="J35" i="1"/>
  <c r="L35" i="1"/>
  <c r="T27" i="1"/>
  <c r="F27" i="1"/>
  <c r="J27" i="1"/>
  <c r="N27" i="1"/>
  <c r="N17" i="1"/>
  <c r="T17" i="1"/>
  <c r="F17" i="1"/>
  <c r="J17" i="1"/>
  <c r="L17" i="1"/>
  <c r="F9" i="1"/>
  <c r="T9" i="1"/>
  <c r="J9" i="1"/>
  <c r="N9" i="1"/>
  <c r="J16" i="1"/>
  <c r="N14" i="1"/>
  <c r="D37" i="1"/>
  <c r="D31" i="1"/>
  <c r="D25" i="1"/>
  <c r="D19" i="1"/>
  <c r="D13" i="1"/>
  <c r="J24" i="1"/>
  <c r="L24" i="1"/>
  <c r="N24" i="1"/>
  <c r="T24" i="1"/>
  <c r="N34" i="1"/>
  <c r="T34" i="1"/>
  <c r="F34" i="1"/>
  <c r="L34" i="1"/>
  <c r="L12" i="1"/>
  <c r="N12" i="1"/>
  <c r="T12" i="1"/>
  <c r="J12" i="1"/>
  <c r="J42" i="1"/>
  <c r="T42" i="1"/>
  <c r="L42" i="1"/>
  <c r="N42" i="1"/>
  <c r="L30" i="1"/>
  <c r="T30" i="1"/>
  <c r="N30" i="1"/>
  <c r="J30" i="1"/>
  <c r="F8" i="1"/>
  <c r="J8" i="1"/>
  <c r="L8" i="1"/>
  <c r="T8" i="1"/>
  <c r="N8" i="1"/>
  <c r="F42" i="1"/>
  <c r="T15" i="1"/>
  <c r="F15" i="1"/>
  <c r="J15" i="1"/>
  <c r="N15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37" i="1" l="1"/>
  <c r="L37" i="1"/>
  <c r="N37" i="1"/>
  <c r="T37" i="1"/>
  <c r="F37" i="1"/>
  <c r="J13" i="1"/>
  <c r="L13" i="1"/>
  <c r="N13" i="1"/>
  <c r="T13" i="1"/>
  <c r="F13" i="1"/>
  <c r="J19" i="1"/>
  <c r="L19" i="1"/>
  <c r="N19" i="1"/>
  <c r="T19" i="1"/>
  <c r="F19" i="1"/>
  <c r="J25" i="1"/>
  <c r="L25" i="1"/>
  <c r="N25" i="1"/>
  <c r="T25" i="1"/>
  <c r="F25" i="1"/>
  <c r="J31" i="1"/>
  <c r="L31" i="1"/>
  <c r="N31" i="1"/>
  <c r="T31" i="1"/>
  <c r="F3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<sst xmlns="http://schemas.openxmlformats.org/spreadsheetml/2006/main" count="809" uniqueCount="332">
  <si>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</si>
  <si>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</si>
  <si>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</si>
  <si>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</si>
  <si>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</si>
  <si>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</si>
  <si>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</si>
  <si>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</si>
  <si>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</si>
  <si>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</si>
  <si>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</si>
  <si>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</si>
  <si>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</si>
  <si>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</si>
  <si>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</si>
  <si>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</si>
  <si>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</si>
  <si>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</si>
  <si>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</si>
  <si>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</si>
  <si>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</si>
  <si>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</si>
  <si>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</si>
  <si>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</si>
  <si>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</si>
  <si>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</si>
  <si>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</si>
  <si>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</si>
  <si>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</si>
  <si>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</si>
  <si>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</si>
  <si>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</si>
  <si>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</si>
  <si>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</si>
  <si>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</si>
  <si>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</si>
  <si>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</si>
  <si>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</si>
  <si>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</si>
  <si>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</si>
  <si>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</si>
  <si>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</si>
  <si>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</si>
  <si>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</si>
  <si>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</si>
  <si>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</si>
  <si>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</si>
  <si>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</si>
  <si>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</si>
  <si>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</si>
  <si>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</si>
  <si>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</si>
  <si>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</si>
  <si>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</si>
  <si>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</si>
  <si>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</si>
  <si>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</si>
  <si>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</si>
  <si>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</si>
  <si>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</si>
  <si>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</si>
  <si>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</si>
  <si>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</si>
  <si>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</si>
  <si>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</si>
  <si>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</si>
  <si>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</si>
  <si>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</si>
  <si>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</si>
  <si>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</si>
  <si>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</si>
  <si>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</si>
  <si>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</si>
  <si>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</si>
  <si>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</si>
  <si>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</si>
  <si>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</si>
  <si>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</si>
  <si>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</si>
  <si>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</si>
  <si>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</si>
  <si>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</si>
  <si>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</si>
  <si>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</si>
  <si>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</si>
  <si>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</si>
  <si>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</si>
  <si>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</si>
  <si>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</si>
  <si>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</si>
  <si>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</si>
  <si>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</si>
  <si>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</si>
  <si>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</si>
  <si>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</si>
  <si>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</si>
  <si>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</si>
  <si>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</si>
  <si>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</si>
  <si>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</si>
  <si>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</si>
  <si>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</si>
  <si>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</si>
  <si>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</si>
  <si>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</si>
  <si>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</si>
  <si>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</si>
  <si>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</si>
  <si>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</si>
  <si>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</si>
  <si>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</si>
  <si>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</si>
  <si>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</si>
  <si>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</si>
  <si>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</si>
  <si>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</si>
  <si>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</si>
  <si>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</si>
  <si>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</si>
  <si>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</si>
  <si>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</si>
  <si>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</si>
  <si>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</si>
  <si>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</si>
  <si>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</si>
  <si>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</si>
  <si>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</si>
  <si>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</si>
  <si>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</si>
  <si>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</si>
  <si>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</si>
  <si>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</si>
  <si>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</si>
  <si>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</si>
  <si>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</si>
  <si>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</si>
  <si>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</si>
  <si>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</si>
  <si>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</si>
  <si>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</si>
  <si>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</si>
  <si>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</si>
  <si>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</si>
  <si>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</si>
  <si>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</si>
  <si>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</si>
  <si>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</si>
  <si>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</si>
  <si>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</si>
  <si>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</si>
  <si>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</si>
  <si>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</si>
  <si>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</si>
  <si>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</si>
  <si>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</si>
  <si>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</si>
  <si>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</si>
  <si>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</si>
  <si>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</si>
  <si>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</si>
  <si>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</si>
  <si>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</si>
  <si>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</si>
  <si>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</si>
  <si>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</si>
  <si>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</si>
  <si>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</si>
  <si>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</si>
  <si>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</si>
  <si>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</si>
  <si>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</si>
  <si>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</si>
  <si>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</si>
  <si>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</si>
  <si>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</si>
  <si>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</si>
  <si>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</si>
  <si>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</si>
  <si>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</si>
  <si>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</si>
  <si>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</si>
  <si>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</si>
  <si>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</si>
  <si>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</si>
  <si>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</si>
  <si>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</si>
  <si>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</si>
  <si>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</si>
  <si>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</si>
  <si>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</si>
  <si>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</si>
  <si>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</si>
  <si>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</si>
  <si>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</si>
  <si>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</si>
  <si>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</si>
  <si>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</si>
  <si>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</si>
  <si>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</si>
  <si>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</si>
  <si>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</si>
  <si>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</si>
  <si>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</si>
  <si>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</si>
  <si>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</si>
  <si>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</si>
  <si>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</si>
  <si>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</si>
  <si>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</si>
  <si>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</si>
  <si>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</si>
  <si>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</si>
  <si>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</si>
  <si>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</si>
  <si>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</si>
  <si>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</si>
  <si>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</si>
  <si>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</si>
  <si>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</si>
  <si>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</si>
  <si>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</si>
  <si>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</si>
  <si>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</si>
  <si>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</si>
  <si>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</si>
  <si>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</si>
  <si>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</si>
  <si>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</si>
  <si>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</si>
  <si>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</si>
  <si>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</si>
  <si>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</si>
  <si>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</si>
  <si>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</si>
  <si>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</si>
  <si>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</si>
  <si>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</si>
  <si>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</si>
  <si>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</si>
  <si>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</si>
  <si>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</si>
  <si>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</si>
  <si>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</si>
  <si>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</si>
  <si>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</si>
  <si>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</si>
  <si>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</si>
  <si>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</si>
  <si>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</si>
  <si>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</si>
  <si>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</si>
  <si>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</si>
  <si>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</si>
  <si>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</si>
  <si>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</si>
  <si>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</si>
  <si>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</si>
  <si>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06000</t>
  </si>
  <si>
    <t>水洗化人口等（令和3年度実績）</t>
    <phoneticPr fontId="3"/>
  </si>
  <si>
    <t>し尿処理の状況（令和3年度実績）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</si>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</sst>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48</v>
      </c>
      <c r="B7" s="127" t="s">
        <v>257</v>
      </c>
      <c r="C7" s="107" t="s">
        <v>199</v>
      </c>
      <c r="D7" s="108">
        <f>+SUM(E7,+I7)</f>
        <v>1055794</v>
      </c>
      <c r="E7" s="108">
        <f>+SUM(G7+H7)</f>
        <v>60662</v>
      </c>
      <c r="F7" s="109">
        <f>IF(D7&gt;0,E7/D7*100,"-")</f>
        <v>5.7456284085721263</v>
      </c>
      <c r="G7" s="108">
        <f>SUM(G$8:G$207)</f>
        <v>60662</v>
      </c>
      <c r="H7" s="108">
        <f>SUM(H$8:H$207)</f>
        <v>0</v>
      </c>
      <c r="I7" s="108">
        <f>+SUM(K7,+M7,O7+P7)</f>
        <v>995132</v>
      </c>
      <c r="J7" s="109">
        <f>IF(D7&gt;0,I7/D7*100,"-")</f>
        <v>94.254371591427883</v>
      </c>
      <c r="K7" s="108">
        <f>SUM(K$8:K$207)</f>
        <v>756764</v>
      </c>
      <c r="L7" s="109">
        <f>IF(D7&gt;0,K7/D7*100,"-")</f>
        <v>71.677240067664712</v>
      </c>
      <c r="M7" s="108">
        <f>SUM(M$8:M$207)</f>
        <v>0</v>
      </c>
      <c r="N7" s="109">
        <f>IF(D7&gt;0,M7/D7*100,"-")</f>
        <v>0</v>
      </c>
      <c r="O7" s="106">
        <f>SUM(O$8:O$207)</f>
        <v>60250</v>
      </c>
      <c r="P7" s="108">
        <f>SUM(Q7:S7)</f>
        <v>178118</v>
      </c>
      <c r="Q7" s="108">
        <f>SUM(Q$8:Q$207)</f>
        <v>73684</v>
      </c>
      <c r="R7" s="108">
        <f>SUM(R$8:R$207)</f>
        <v>103759</v>
      </c>
      <c r="S7" s="108">
        <f>SUM(S$8:S$207)</f>
        <v>675</v>
      </c>
      <c r="T7" s="109">
        <f>IF(D7&gt;0,P7/D7*100,"-")</f>
        <v>16.870525879101418</v>
      </c>
      <c r="U7" s="108">
        <f>SUM(U$8:U$207)</f>
        <v>7360</v>
      </c>
      <c r="V7" s="110">
        <f t="shared" ref="V7:AC7" si="0">COUNTIF(V$8:V$207,"○")</f>
        <v>23</v>
      </c>
      <c r="W7" s="110">
        <f t="shared" si="0"/>
        <v>0</v>
      </c>
      <c r="X7" s="110">
        <f t="shared" si="0"/>
        <v>0</v>
      </c>
      <c r="Y7" s="110">
        <f t="shared" si="0"/>
        <v>12</v>
      </c>
      <c r="Z7" s="110">
        <f t="shared" si="0"/>
        <v>20</v>
      </c>
      <c r="AA7" s="110">
        <f t="shared" si="0"/>
        <v>2</v>
      </c>
      <c r="AB7" s="110">
        <f t="shared" si="0"/>
        <v>0</v>
      </c>
      <c r="AC7" s="110">
        <f t="shared" si="0"/>
        <v>13</v>
      </c>
      <c r="AD7" s="205"/>
      <c r="AE7" s="205"/>
    </row>
    <row r="8" spans="1:31" s="103" customFormat="1" ht="13.5" customHeight="1">
      <c r="A8" s="99" t="s">
        <v>48</v>
      </c>
      <c r="B8" s="100" t="s">
        <v>260</v>
      </c>
      <c r="C8" s="99" t="s">
        <v>261</v>
      </c>
      <c r="D8" s="101">
        <f>+SUM(E8,+I8)</f>
        <v>240990</v>
      </c>
      <c r="E8" s="101">
        <f>+SUM(G8+H8)</f>
        <v>7099</v>
      </c>
      <c r="F8" s="125">
        <f>IF(D8&gt;0,E8/D8*100,"-")</f>
        <v>2.9457653844557865</v>
      </c>
      <c r="G8" s="101">
        <v>7099</v>
      </c>
      <c r="H8" s="101">
        <v>0</v>
      </c>
      <c r="I8" s="101">
        <f>+SUM(K8,+M8,O8+P8)</f>
        <v>233891</v>
      </c>
      <c r="J8" s="102">
        <f>IF(D8&gt;0,I8/D8*100,"-")</f>
        <v>97.054234615544203</v>
      </c>
      <c r="K8" s="101">
        <v>222381</v>
      </c>
      <c r="L8" s="102">
        <f>IF(D8&gt;0,K8/D8*100,"-")</f>
        <v>92.278102825843405</v>
      </c>
      <c r="M8" s="101">
        <v>0</v>
      </c>
      <c r="N8" s="102">
        <f>IF(D8&gt;0,M8/D8*100,"-")</f>
        <v>0</v>
      </c>
      <c r="O8" s="123">
        <v>3702</v>
      </c>
      <c r="P8" s="101">
        <f>SUM(Q8:S8)</f>
        <v>7808</v>
      </c>
      <c r="Q8" s="101">
        <v>6273</v>
      </c>
      <c r="R8" s="101">
        <v>1535</v>
      </c>
      <c r="S8" s="101">
        <v>0</v>
      </c>
      <c r="T8" s="102">
        <f>IF(D8&gt;0,P8/D8*100,"-")</f>
        <v>3.239968463421719</v>
      </c>
      <c r="U8" s="101">
        <v>1337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48</v>
      </c>
      <c r="B9" s="100" t="s">
        <v>264</v>
      </c>
      <c r="C9" s="99" t="s">
        <v>265</v>
      </c>
      <c r="D9" s="101">
        <f>+SUM(E9,+I9)</f>
        <v>77654</v>
      </c>
      <c r="E9" s="101">
        <f>+SUM(G9+H9)</f>
        <v>8503</v>
      </c>
      <c r="F9" s="125">
        <f>IF(D9&gt;0,E9/D9*100,"-")</f>
        <v>10.949854482705334</v>
      </c>
      <c r="G9" s="101">
        <v>8503</v>
      </c>
      <c r="H9" s="101">
        <v>0</v>
      </c>
      <c r="I9" s="101">
        <f>+SUM(K9,+M9,O9+P9)</f>
        <v>69151</v>
      </c>
      <c r="J9" s="102">
        <f>IF(D9&gt;0,I9/D9*100,"-")</f>
        <v>89.050145517294666</v>
      </c>
      <c r="K9" s="101">
        <v>44327</v>
      </c>
      <c r="L9" s="102">
        <f>IF(D9&gt;0,K9/D9*100,"-")</f>
        <v>57.082700182862446</v>
      </c>
      <c r="M9" s="101">
        <v>0</v>
      </c>
      <c r="N9" s="102">
        <f>IF(D9&gt;0,M9/D9*100,"-")</f>
        <v>0</v>
      </c>
      <c r="O9" s="123">
        <v>396</v>
      </c>
      <c r="P9" s="101">
        <f>SUM(Q9:S9)</f>
        <v>24428</v>
      </c>
      <c r="Q9" s="101">
        <v>4438</v>
      </c>
      <c r="R9" s="101">
        <v>19990</v>
      </c>
      <c r="S9" s="101">
        <v>0</v>
      </c>
      <c r="T9" s="102">
        <f>IF(D9&gt;0,P9/D9*100,"-")</f>
        <v>31.457490921266128</v>
      </c>
      <c r="U9" s="101">
        <v>745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48</v>
      </c>
      <c r="B10" s="100" t="s">
        <v>266</v>
      </c>
      <c r="C10" s="99" t="s">
        <v>267</v>
      </c>
      <c r="D10" s="101">
        <f>+SUM(E10,+I10)</f>
        <v>122575</v>
      </c>
      <c r="E10" s="101">
        <f>+SUM(G10+H10)</f>
        <v>4577</v>
      </c>
      <c r="F10" s="125">
        <f>IF(D10&gt;0,E10/D10*100,"-")</f>
        <v>3.7340403834387108</v>
      </c>
      <c r="G10" s="101">
        <v>4577</v>
      </c>
      <c r="H10" s="101">
        <v>0</v>
      </c>
      <c r="I10" s="101">
        <f>+SUM(K10,+M10,O10+P10)</f>
        <v>117998</v>
      </c>
      <c r="J10" s="102">
        <f>IF(D10&gt;0,I10/D10*100,"-")</f>
        <v>96.26595961656129</v>
      </c>
      <c r="K10" s="101">
        <v>90853</v>
      </c>
      <c r="L10" s="102">
        <f>IF(D10&gt;0,K10/D10*100,"-")</f>
        <v>74.120334489088307</v>
      </c>
      <c r="M10" s="101">
        <v>0</v>
      </c>
      <c r="N10" s="102">
        <f>IF(D10&gt;0,M10/D10*100,"-")</f>
        <v>0</v>
      </c>
      <c r="O10" s="123">
        <v>15502</v>
      </c>
      <c r="P10" s="101">
        <f>SUM(Q10:S10)</f>
        <v>11643</v>
      </c>
      <c r="Q10" s="101">
        <v>8249</v>
      </c>
      <c r="R10" s="101">
        <v>3394</v>
      </c>
      <c r="S10" s="101">
        <v>0</v>
      </c>
      <c r="T10" s="102">
        <f>IF(D10&gt;0,P10/D10*100,"-")</f>
        <v>9.4986742810524181</v>
      </c>
      <c r="U10" s="101">
        <v>708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48</v>
      </c>
      <c r="B11" s="100" t="s">
        <v>268</v>
      </c>
      <c r="C11" s="99" t="s">
        <v>269</v>
      </c>
      <c r="D11" s="101">
        <f>+SUM(E11,+I11)</f>
        <v>99022</v>
      </c>
      <c r="E11" s="101">
        <f>+SUM(G11+H11)</f>
        <v>345</v>
      </c>
      <c r="F11" s="125">
        <f>IF(D11&gt;0,E11/D11*100,"-")</f>
        <v>0.34840742461271235</v>
      </c>
      <c r="G11" s="101">
        <v>345</v>
      </c>
      <c r="H11" s="101">
        <v>0</v>
      </c>
      <c r="I11" s="101">
        <f>+SUM(K11,+M11,O11+P11)</f>
        <v>98677</v>
      </c>
      <c r="J11" s="102">
        <f>IF(D11&gt;0,I11/D11*100,"-")</f>
        <v>99.651592575387284</v>
      </c>
      <c r="K11" s="101">
        <v>70920</v>
      </c>
      <c r="L11" s="102">
        <f>IF(D11&gt;0,K11/D11*100,"-")</f>
        <v>71.620447981256689</v>
      </c>
      <c r="M11" s="101">
        <v>0</v>
      </c>
      <c r="N11" s="102">
        <f>IF(D11&gt;0,M11/D11*100,"-")</f>
        <v>0</v>
      </c>
      <c r="O11" s="123">
        <v>13305</v>
      </c>
      <c r="P11" s="101">
        <f>SUM(Q11:S11)</f>
        <v>14452</v>
      </c>
      <c r="Q11" s="101">
        <v>9483</v>
      </c>
      <c r="R11" s="101">
        <v>4969</v>
      </c>
      <c r="S11" s="101">
        <v>0</v>
      </c>
      <c r="T11" s="102">
        <f>IF(D11&gt;0,P11/D11*100,"-")</f>
        <v>14.594736523196866</v>
      </c>
      <c r="U11" s="101">
        <v>476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48</v>
      </c>
      <c r="B12" s="100" t="s">
        <v>270</v>
      </c>
      <c r="C12" s="99" t="s">
        <v>271</v>
      </c>
      <c r="D12" s="101">
        <f>+SUM(E12,+I12)</f>
        <v>33756</v>
      </c>
      <c r="E12" s="101">
        <f>+SUM(G12+H12)</f>
        <v>3264</v>
      </c>
      <c r="F12" s="125">
        <f>IF(D12&gt;0,E12/D12*100,"-")</f>
        <v>9.6693921080696779</v>
      </c>
      <c r="G12" s="101">
        <v>3264</v>
      </c>
      <c r="H12" s="101">
        <v>0</v>
      </c>
      <c r="I12" s="101">
        <f>+SUM(K12,+M12,O12+P12)</f>
        <v>30492</v>
      </c>
      <c r="J12" s="102">
        <f>IF(D12&gt;0,I12/D12*100,"-")</f>
        <v>90.330607891930327</v>
      </c>
      <c r="K12" s="101">
        <v>18929</v>
      </c>
      <c r="L12" s="102">
        <f>IF(D12&gt;0,K12/D12*100,"-")</f>
        <v>56.075956866927356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11563</v>
      </c>
      <c r="Q12" s="101">
        <v>5186</v>
      </c>
      <c r="R12" s="101">
        <v>6377</v>
      </c>
      <c r="S12" s="101">
        <v>0</v>
      </c>
      <c r="T12" s="102">
        <f>IF(D12&gt;0,P12/D12*100,"-")</f>
        <v>34.254651025002964</v>
      </c>
      <c r="U12" s="101">
        <v>335</v>
      </c>
      <c r="V12" s="99" t="s">
        <v>263</v>
      </c>
      <c r="W12" s="99"/>
      <c r="X12" s="99"/>
      <c r="Y12" s="99"/>
      <c r="Z12" s="99"/>
      <c r="AA12" s="99" t="s">
        <v>263</v>
      </c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48</v>
      </c>
      <c r="B13" s="100" t="s">
        <v>272</v>
      </c>
      <c r="C13" s="99" t="s">
        <v>273</v>
      </c>
      <c r="D13" s="101">
        <f>+SUM(E13,+I13)</f>
        <v>40506</v>
      </c>
      <c r="E13" s="101">
        <f>+SUM(G13+H13)</f>
        <v>2361</v>
      </c>
      <c r="F13" s="125">
        <f>IF(D13&gt;0,E13/D13*100,"-")</f>
        <v>5.8287661087246336</v>
      </c>
      <c r="G13" s="101">
        <v>2361</v>
      </c>
      <c r="H13" s="101">
        <v>0</v>
      </c>
      <c r="I13" s="101">
        <f>+SUM(K13,+M13,O13+P13)</f>
        <v>38145</v>
      </c>
      <c r="J13" s="102">
        <f>IF(D13&gt;0,I13/D13*100,"-")</f>
        <v>94.171233891275364</v>
      </c>
      <c r="K13" s="101">
        <v>28822</v>
      </c>
      <c r="L13" s="102">
        <f>IF(D13&gt;0,K13/D13*100,"-")</f>
        <v>71.154890633486403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9323</v>
      </c>
      <c r="Q13" s="101">
        <v>4096</v>
      </c>
      <c r="R13" s="101">
        <v>5227</v>
      </c>
      <c r="S13" s="101">
        <v>0</v>
      </c>
      <c r="T13" s="102">
        <f>IF(D13&gt;0,P13/D13*100,"-")</f>
        <v>23.016343257788968</v>
      </c>
      <c r="U13" s="101">
        <v>358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48</v>
      </c>
      <c r="B14" s="100" t="s">
        <v>274</v>
      </c>
      <c r="C14" s="99" t="s">
        <v>275</v>
      </c>
      <c r="D14" s="101">
        <f>+SUM(E14,+I14)</f>
        <v>29180</v>
      </c>
      <c r="E14" s="101">
        <f>+SUM(G14+H14)</f>
        <v>1593</v>
      </c>
      <c r="F14" s="125">
        <f>IF(D14&gt;0,E14/D14*100,"-")</f>
        <v>5.4592186429061007</v>
      </c>
      <c r="G14" s="101">
        <v>1593</v>
      </c>
      <c r="H14" s="101">
        <v>0</v>
      </c>
      <c r="I14" s="101">
        <f>+SUM(K14,+M14,O14+P14)</f>
        <v>27587</v>
      </c>
      <c r="J14" s="102">
        <f>IF(D14&gt;0,I14/D14*100,"-")</f>
        <v>94.540781357093891</v>
      </c>
      <c r="K14" s="101">
        <v>20249</v>
      </c>
      <c r="L14" s="102">
        <f>IF(D14&gt;0,K14/D14*100,"-")</f>
        <v>69.393420150788216</v>
      </c>
      <c r="M14" s="101">
        <v>0</v>
      </c>
      <c r="N14" s="102">
        <f>IF(D14&gt;0,M14/D14*100,"-")</f>
        <v>0</v>
      </c>
      <c r="O14" s="123">
        <v>2704</v>
      </c>
      <c r="P14" s="101">
        <f>SUM(Q14:S14)</f>
        <v>4634</v>
      </c>
      <c r="Q14" s="101">
        <v>1418</v>
      </c>
      <c r="R14" s="101">
        <v>3216</v>
      </c>
      <c r="S14" s="101">
        <v>0</v>
      </c>
      <c r="T14" s="102">
        <f>IF(D14&gt;0,P14/D14*100,"-")</f>
        <v>15.880740233036326</v>
      </c>
      <c r="U14" s="101">
        <v>167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48</v>
      </c>
      <c r="B15" s="100" t="s">
        <v>276</v>
      </c>
      <c r="C15" s="99" t="s">
        <v>277</v>
      </c>
      <c r="D15" s="101">
        <f>+SUM(E15,+I15)</f>
        <v>22537</v>
      </c>
      <c r="E15" s="101">
        <f>+SUM(G15+H15)</f>
        <v>2033</v>
      </c>
      <c r="F15" s="125">
        <f>IF(D15&gt;0,E15/D15*100,"-")</f>
        <v>9.0207214802325062</v>
      </c>
      <c r="G15" s="101">
        <v>2033</v>
      </c>
      <c r="H15" s="101">
        <v>0</v>
      </c>
      <c r="I15" s="101">
        <f>+SUM(K15,+M15,O15+P15)</f>
        <v>20504</v>
      </c>
      <c r="J15" s="102">
        <f>IF(D15&gt;0,I15/D15*100,"-")</f>
        <v>90.97927851976749</v>
      </c>
      <c r="K15" s="101">
        <v>16416</v>
      </c>
      <c r="L15" s="102">
        <f>IF(D15&gt;0,K15/D15*100,"-")</f>
        <v>72.840218307671833</v>
      </c>
      <c r="M15" s="101">
        <v>0</v>
      </c>
      <c r="N15" s="102">
        <f>IF(D15&gt;0,M15/D15*100,"-")</f>
        <v>0</v>
      </c>
      <c r="O15" s="123">
        <v>1106</v>
      </c>
      <c r="P15" s="101">
        <f>SUM(Q15:S15)</f>
        <v>2982</v>
      </c>
      <c r="Q15" s="101">
        <v>1934</v>
      </c>
      <c r="R15" s="101">
        <v>1048</v>
      </c>
      <c r="S15" s="101">
        <v>0</v>
      </c>
      <c r="T15" s="102">
        <f>IF(D15&gt;0,P15/D15*100,"-")</f>
        <v>13.231574743754715</v>
      </c>
      <c r="U15" s="101">
        <v>201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48</v>
      </c>
      <c r="B16" s="100" t="s">
        <v>278</v>
      </c>
      <c r="C16" s="99" t="s">
        <v>279</v>
      </c>
      <c r="D16" s="101">
        <f>+SUM(E16,+I16)</f>
        <v>25852</v>
      </c>
      <c r="E16" s="101">
        <f>+SUM(G16+H16)</f>
        <v>2525</v>
      </c>
      <c r="F16" s="125">
        <f>IF(D16&gt;0,E16/D16*100,"-")</f>
        <v>9.7671360049512614</v>
      </c>
      <c r="G16" s="101">
        <v>2525</v>
      </c>
      <c r="H16" s="101">
        <v>0</v>
      </c>
      <c r="I16" s="101">
        <f>+SUM(K16,+M16,O16+P16)</f>
        <v>23327</v>
      </c>
      <c r="J16" s="102">
        <f>IF(D16&gt;0,I16/D16*100,"-")</f>
        <v>90.232863995048746</v>
      </c>
      <c r="K16" s="101">
        <v>13381</v>
      </c>
      <c r="L16" s="102">
        <f>IF(D16&gt;0,K16/D16*100,"-")</f>
        <v>51.76001856722884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9946</v>
      </c>
      <c r="Q16" s="101">
        <v>2962</v>
      </c>
      <c r="R16" s="101">
        <v>6984</v>
      </c>
      <c r="S16" s="101">
        <v>0</v>
      </c>
      <c r="T16" s="102">
        <f>IF(D16&gt;0,P16/D16*100,"-")</f>
        <v>38.472845427819898</v>
      </c>
      <c r="U16" s="101">
        <v>327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48</v>
      </c>
      <c r="B17" s="100" t="s">
        <v>280</v>
      </c>
      <c r="C17" s="99" t="s">
        <v>281</v>
      </c>
      <c r="D17" s="101">
        <f>+SUM(E17,+I17)</f>
        <v>61293</v>
      </c>
      <c r="E17" s="101">
        <f>+SUM(G17+H17)</f>
        <v>1428</v>
      </c>
      <c r="F17" s="125">
        <f>IF(D17&gt;0,E17/D17*100,"-")</f>
        <v>2.3297929616758846</v>
      </c>
      <c r="G17" s="101">
        <v>1428</v>
      </c>
      <c r="H17" s="101">
        <v>0</v>
      </c>
      <c r="I17" s="101">
        <f>+SUM(K17,+M17,O17+P17)</f>
        <v>59865</v>
      </c>
      <c r="J17" s="102">
        <f>IF(D17&gt;0,I17/D17*100,"-")</f>
        <v>97.670207038324122</v>
      </c>
      <c r="K17" s="101">
        <v>56768</v>
      </c>
      <c r="L17" s="102">
        <f>IF(D17&gt;0,K17/D17*100,"-")</f>
        <v>92.617427764997643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3097</v>
      </c>
      <c r="Q17" s="101">
        <v>2491</v>
      </c>
      <c r="R17" s="101">
        <v>606</v>
      </c>
      <c r="S17" s="101">
        <v>0</v>
      </c>
      <c r="T17" s="102">
        <f>IF(D17&gt;0,P17/D17*100,"-")</f>
        <v>5.0527792733264816</v>
      </c>
      <c r="U17" s="101">
        <v>491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48</v>
      </c>
      <c r="B18" s="100" t="s">
        <v>282</v>
      </c>
      <c r="C18" s="99" t="s">
        <v>283</v>
      </c>
      <c r="D18" s="101">
        <f>+SUM(E18,+I18)</f>
        <v>47923</v>
      </c>
      <c r="E18" s="101">
        <f>+SUM(G18+H18)</f>
        <v>2565</v>
      </c>
      <c r="F18" s="125">
        <f>IF(D18&gt;0,E18/D18*100,"-")</f>
        <v>5.3523360390626626</v>
      </c>
      <c r="G18" s="101">
        <v>2565</v>
      </c>
      <c r="H18" s="101">
        <v>0</v>
      </c>
      <c r="I18" s="101">
        <f>+SUM(K18,+M18,O18+P18)</f>
        <v>45358</v>
      </c>
      <c r="J18" s="102">
        <f>IF(D18&gt;0,I18/D18*100,"-")</f>
        <v>94.647663960937336</v>
      </c>
      <c r="K18" s="101">
        <v>40729</v>
      </c>
      <c r="L18" s="102">
        <f>IF(D18&gt;0,K18/D18*100,"-")</f>
        <v>84.988418922020742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4629</v>
      </c>
      <c r="Q18" s="101">
        <v>2060</v>
      </c>
      <c r="R18" s="101">
        <v>2569</v>
      </c>
      <c r="S18" s="101">
        <v>0</v>
      </c>
      <c r="T18" s="102">
        <f>IF(D18&gt;0,P18/D18*100,"-")</f>
        <v>9.6592450389165965</v>
      </c>
      <c r="U18" s="101">
        <v>339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48</v>
      </c>
      <c r="B19" s="100" t="s">
        <v>284</v>
      </c>
      <c r="C19" s="99" t="s">
        <v>285</v>
      </c>
      <c r="D19" s="101">
        <f>+SUM(E19,+I19)</f>
        <v>15043</v>
      </c>
      <c r="E19" s="101">
        <f>+SUM(G19+H19)</f>
        <v>1364</v>
      </c>
      <c r="F19" s="125">
        <f>IF(D19&gt;0,E19/D19*100,"-")</f>
        <v>9.0673402911653262</v>
      </c>
      <c r="G19" s="101">
        <v>1364</v>
      </c>
      <c r="H19" s="101">
        <v>0</v>
      </c>
      <c r="I19" s="101">
        <f>+SUM(K19,+M19,O19+P19)</f>
        <v>13679</v>
      </c>
      <c r="J19" s="102">
        <f>IF(D19&gt;0,I19/D19*100,"-")</f>
        <v>90.932659708834677</v>
      </c>
      <c r="K19" s="101">
        <v>4756</v>
      </c>
      <c r="L19" s="102">
        <f>IF(D19&gt;0,K19/D19*100,"-")</f>
        <v>31.616034035764141</v>
      </c>
      <c r="M19" s="101">
        <v>0</v>
      </c>
      <c r="N19" s="102">
        <f>IF(D19&gt;0,M19/D19*100,"-")</f>
        <v>0</v>
      </c>
      <c r="O19" s="123">
        <v>940</v>
      </c>
      <c r="P19" s="101">
        <f>SUM(Q19:S19)</f>
        <v>7983</v>
      </c>
      <c r="Q19" s="101">
        <v>1773</v>
      </c>
      <c r="R19" s="101">
        <v>6210</v>
      </c>
      <c r="S19" s="101">
        <v>0</v>
      </c>
      <c r="T19" s="102">
        <f>IF(D19&gt;0,P19/D19*100,"-")</f>
        <v>53.067872099980065</v>
      </c>
      <c r="U19" s="101">
        <v>93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48</v>
      </c>
      <c r="B20" s="100" t="s">
        <v>286</v>
      </c>
      <c r="C20" s="99" t="s">
        <v>287</v>
      </c>
      <c r="D20" s="101">
        <f>+SUM(E20,+I20)</f>
        <v>30381</v>
      </c>
      <c r="E20" s="101">
        <f>+SUM(G20+H20)</f>
        <v>3563</v>
      </c>
      <c r="F20" s="125">
        <f>IF(D20&gt;0,E20/D20*100,"-")</f>
        <v>11.727724564695039</v>
      </c>
      <c r="G20" s="101">
        <v>3563</v>
      </c>
      <c r="H20" s="101">
        <v>0</v>
      </c>
      <c r="I20" s="101">
        <f>+SUM(K20,+M20,O20+P20)</f>
        <v>26818</v>
      </c>
      <c r="J20" s="102">
        <f>IF(D20&gt;0,I20/D20*100,"-")</f>
        <v>88.272275435304962</v>
      </c>
      <c r="K20" s="101">
        <v>17805</v>
      </c>
      <c r="L20" s="102">
        <f>IF(D20&gt;0,K20/D20*100,"-")</f>
        <v>58.605707514565019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9013</v>
      </c>
      <c r="Q20" s="101">
        <v>3229</v>
      </c>
      <c r="R20" s="101">
        <v>5784</v>
      </c>
      <c r="S20" s="101">
        <v>0</v>
      </c>
      <c r="T20" s="102">
        <f>IF(D20&gt;0,P20/D20*100,"-")</f>
        <v>29.666567920739933</v>
      </c>
      <c r="U20" s="101">
        <v>254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48</v>
      </c>
      <c r="B21" s="100" t="s">
        <v>288</v>
      </c>
      <c r="C21" s="99" t="s">
        <v>289</v>
      </c>
      <c r="D21" s="101">
        <f>+SUM(E21,+I21)</f>
        <v>13584</v>
      </c>
      <c r="E21" s="101">
        <f>+SUM(G21+H21)</f>
        <v>498</v>
      </c>
      <c r="F21" s="125">
        <f>IF(D21&gt;0,E21/D21*100,"-")</f>
        <v>3.6660777385159009</v>
      </c>
      <c r="G21" s="101">
        <v>498</v>
      </c>
      <c r="H21" s="101">
        <v>0</v>
      </c>
      <c r="I21" s="101">
        <f>+SUM(K21,+M21,O21+P21)</f>
        <v>13086</v>
      </c>
      <c r="J21" s="102">
        <f>IF(D21&gt;0,I21/D21*100,"-")</f>
        <v>96.333922261484091</v>
      </c>
      <c r="K21" s="101">
        <v>11642</v>
      </c>
      <c r="L21" s="102">
        <f>IF(D21&gt;0,K21/D21*100,"-")</f>
        <v>85.703769140164894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1444</v>
      </c>
      <c r="Q21" s="101">
        <v>1041</v>
      </c>
      <c r="R21" s="101">
        <v>403</v>
      </c>
      <c r="S21" s="101">
        <v>0</v>
      </c>
      <c r="T21" s="102">
        <f>IF(D21&gt;0,P21/D21*100,"-")</f>
        <v>10.6301531213192</v>
      </c>
      <c r="U21" s="101">
        <v>47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48</v>
      </c>
      <c r="B22" s="100" t="s">
        <v>290</v>
      </c>
      <c r="C22" s="99" t="s">
        <v>291</v>
      </c>
      <c r="D22" s="101">
        <f>+SUM(E22,+I22)</f>
        <v>10927</v>
      </c>
      <c r="E22" s="101">
        <f>+SUM(G22+H22)</f>
        <v>451</v>
      </c>
      <c r="F22" s="125">
        <f>IF(D22&gt;0,E22/D22*100,"-")</f>
        <v>4.1273908666605656</v>
      </c>
      <c r="G22" s="101">
        <v>451</v>
      </c>
      <c r="H22" s="101">
        <v>0</v>
      </c>
      <c r="I22" s="101">
        <f>+SUM(K22,+M22,O22+P22)</f>
        <v>10476</v>
      </c>
      <c r="J22" s="102">
        <f>IF(D22&gt;0,I22/D22*100,"-")</f>
        <v>95.872609133339438</v>
      </c>
      <c r="K22" s="101">
        <v>8541</v>
      </c>
      <c r="L22" s="102">
        <f>IF(D22&gt;0,K22/D22*100,"-")</f>
        <v>78.164180470394442</v>
      </c>
      <c r="M22" s="101">
        <v>0</v>
      </c>
      <c r="N22" s="102">
        <f>IF(D22&gt;0,M22/D22*100,"-")</f>
        <v>0</v>
      </c>
      <c r="O22" s="123">
        <v>1288</v>
      </c>
      <c r="P22" s="101">
        <f>SUM(Q22:S22)</f>
        <v>647</v>
      </c>
      <c r="Q22" s="101">
        <v>633</v>
      </c>
      <c r="R22" s="101">
        <v>14</v>
      </c>
      <c r="S22" s="101">
        <v>0</v>
      </c>
      <c r="T22" s="102">
        <f>IF(D22&gt;0,P22/D22*100,"-")</f>
        <v>5.9211128397547359</v>
      </c>
      <c r="U22" s="101">
        <v>59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48</v>
      </c>
      <c r="B23" s="100" t="s">
        <v>292</v>
      </c>
      <c r="C23" s="99" t="s">
        <v>293</v>
      </c>
      <c r="D23" s="101">
        <f>+SUM(E23,+I23)</f>
        <v>17712</v>
      </c>
      <c r="E23" s="101">
        <f>+SUM(G23+H23)</f>
        <v>128</v>
      </c>
      <c r="F23" s="125">
        <f>IF(D23&gt;0,E23/D23*100,"-")</f>
        <v>0.72267389340560073</v>
      </c>
      <c r="G23" s="101">
        <v>128</v>
      </c>
      <c r="H23" s="101">
        <v>0</v>
      </c>
      <c r="I23" s="101">
        <f>+SUM(K23,+M23,O23+P23)</f>
        <v>17584</v>
      </c>
      <c r="J23" s="102">
        <f>IF(D23&gt;0,I23/D23*100,"-")</f>
        <v>99.277326106594401</v>
      </c>
      <c r="K23" s="101">
        <v>12081</v>
      </c>
      <c r="L23" s="102">
        <f>IF(D23&gt;0,K23/D23*100,"-")</f>
        <v>68.20799457994579</v>
      </c>
      <c r="M23" s="101">
        <v>0</v>
      </c>
      <c r="N23" s="102">
        <f>IF(D23&gt;0,M23/D23*100,"-")</f>
        <v>0</v>
      </c>
      <c r="O23" s="123">
        <v>362</v>
      </c>
      <c r="P23" s="101">
        <f>SUM(Q23:S23)</f>
        <v>5141</v>
      </c>
      <c r="Q23" s="101">
        <v>3506</v>
      </c>
      <c r="R23" s="101">
        <v>1635</v>
      </c>
      <c r="S23" s="101">
        <v>0</v>
      </c>
      <c r="T23" s="102">
        <f>IF(D23&gt;0,P23/D23*100,"-")</f>
        <v>29.025519421860885</v>
      </c>
      <c r="U23" s="101">
        <v>183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48</v>
      </c>
      <c r="B24" s="100" t="s">
        <v>294</v>
      </c>
      <c r="C24" s="99" t="s">
        <v>295</v>
      </c>
      <c r="D24" s="101">
        <f>+SUM(E24,+I24)</f>
        <v>4954</v>
      </c>
      <c r="E24" s="101">
        <f>+SUM(G24+H24)</f>
        <v>378</v>
      </c>
      <c r="F24" s="125">
        <f>IF(D24&gt;0,E24/D24*100,"-")</f>
        <v>7.6301978199434792</v>
      </c>
      <c r="G24" s="101">
        <v>378</v>
      </c>
      <c r="H24" s="101">
        <v>0</v>
      </c>
      <c r="I24" s="101">
        <f>+SUM(K24,+M24,O24+P24)</f>
        <v>4576</v>
      </c>
      <c r="J24" s="102">
        <f>IF(D24&gt;0,I24/D24*100,"-")</f>
        <v>92.36980218005651</v>
      </c>
      <c r="K24" s="101">
        <v>2263</v>
      </c>
      <c r="L24" s="102">
        <f>IF(D24&gt;0,K24/D24*100,"-")</f>
        <v>45.68025837706903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2313</v>
      </c>
      <c r="Q24" s="101">
        <v>594</v>
      </c>
      <c r="R24" s="101">
        <v>1465</v>
      </c>
      <c r="S24" s="101">
        <v>254</v>
      </c>
      <c r="T24" s="102">
        <f>IF(D24&gt;0,P24/D24*100,"-")</f>
        <v>46.689543802987487</v>
      </c>
      <c r="U24" s="101">
        <v>47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48</v>
      </c>
      <c r="B25" s="100" t="s">
        <v>296</v>
      </c>
      <c r="C25" s="99" t="s">
        <v>297</v>
      </c>
      <c r="D25" s="101">
        <f>+SUM(E25,+I25)</f>
        <v>6419</v>
      </c>
      <c r="E25" s="101">
        <f>+SUM(G25+H25)</f>
        <v>958</v>
      </c>
      <c r="F25" s="125">
        <f>IF(D25&gt;0,E25/D25*100,"-")</f>
        <v>14.924443059666615</v>
      </c>
      <c r="G25" s="101">
        <v>958</v>
      </c>
      <c r="H25" s="101">
        <v>0</v>
      </c>
      <c r="I25" s="101">
        <f>+SUM(K25,+M25,O25+P25)</f>
        <v>5461</v>
      </c>
      <c r="J25" s="102">
        <f>IF(D25&gt;0,I25/D25*100,"-")</f>
        <v>85.075556940333385</v>
      </c>
      <c r="K25" s="101">
        <v>0</v>
      </c>
      <c r="L25" s="102">
        <f>IF(D25&gt;0,K25/D25*100,"-")</f>
        <v>0</v>
      </c>
      <c r="M25" s="101">
        <v>0</v>
      </c>
      <c r="N25" s="102">
        <f>IF(D25&gt;0,M25/D25*100,"-")</f>
        <v>0</v>
      </c>
      <c r="O25" s="123">
        <v>752</v>
      </c>
      <c r="P25" s="101">
        <f>SUM(Q25:S25)</f>
        <v>4709</v>
      </c>
      <c r="Q25" s="101">
        <v>256</v>
      </c>
      <c r="R25" s="101">
        <v>4453</v>
      </c>
      <c r="S25" s="101">
        <v>0</v>
      </c>
      <c r="T25" s="102">
        <f>IF(D25&gt;0,P25/D25*100,"-")</f>
        <v>73.360336501012625</v>
      </c>
      <c r="U25" s="101">
        <v>55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48</v>
      </c>
      <c r="B26" s="100" t="s">
        <v>298</v>
      </c>
      <c r="C26" s="99" t="s">
        <v>299</v>
      </c>
      <c r="D26" s="101">
        <f>+SUM(E26,+I26)</f>
        <v>7552</v>
      </c>
      <c r="E26" s="101">
        <f>+SUM(G26+H26)</f>
        <v>915</v>
      </c>
      <c r="F26" s="125">
        <f>IF(D26&gt;0,E26/D26*100,"-")</f>
        <v>12.115995762711865</v>
      </c>
      <c r="G26" s="101">
        <v>915</v>
      </c>
      <c r="H26" s="101">
        <v>0</v>
      </c>
      <c r="I26" s="101">
        <f>+SUM(K26,+M26,O26+P26)</f>
        <v>6637</v>
      </c>
      <c r="J26" s="102">
        <f>IF(D26&gt;0,I26/D26*100,"-")</f>
        <v>87.884004237288138</v>
      </c>
      <c r="K26" s="101">
        <v>3202</v>
      </c>
      <c r="L26" s="102">
        <f>IF(D26&gt;0,K26/D26*100,"-")</f>
        <v>42.399364406779661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3435</v>
      </c>
      <c r="Q26" s="101">
        <v>782</v>
      </c>
      <c r="R26" s="101">
        <v>2232</v>
      </c>
      <c r="S26" s="101">
        <v>421</v>
      </c>
      <c r="T26" s="102">
        <f>IF(D26&gt;0,P26/D26*100,"-")</f>
        <v>45.48463983050847</v>
      </c>
      <c r="U26" s="101">
        <v>65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48</v>
      </c>
      <c r="B27" s="100" t="s">
        <v>300</v>
      </c>
      <c r="C27" s="99" t="s">
        <v>301</v>
      </c>
      <c r="D27" s="101">
        <f>+SUM(E27,+I27)</f>
        <v>6985</v>
      </c>
      <c r="E27" s="101">
        <f>+SUM(G27+H27)</f>
        <v>99</v>
      </c>
      <c r="F27" s="125">
        <f>IF(D27&gt;0,E27/D27*100,"-")</f>
        <v>1.4173228346456692</v>
      </c>
      <c r="G27" s="101">
        <v>99</v>
      </c>
      <c r="H27" s="101">
        <v>0</v>
      </c>
      <c r="I27" s="101">
        <f>+SUM(K27,+M27,O27+P27)</f>
        <v>6886</v>
      </c>
      <c r="J27" s="102">
        <f>IF(D27&gt;0,I27/D27*100,"-")</f>
        <v>98.582677165354326</v>
      </c>
      <c r="K27" s="101">
        <v>4679</v>
      </c>
      <c r="L27" s="102">
        <f>IF(D27&gt;0,K27/D27*100,"-")</f>
        <v>66.98639942734431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2207</v>
      </c>
      <c r="Q27" s="101">
        <v>1828</v>
      </c>
      <c r="R27" s="101">
        <v>379</v>
      </c>
      <c r="S27" s="101">
        <v>0</v>
      </c>
      <c r="T27" s="102">
        <f>IF(D27&gt;0,P27/D27*100,"-")</f>
        <v>31.59627773801002</v>
      </c>
      <c r="U27" s="101">
        <v>77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48</v>
      </c>
      <c r="B28" s="100" t="s">
        <v>302</v>
      </c>
      <c r="C28" s="99" t="s">
        <v>303</v>
      </c>
      <c r="D28" s="101">
        <f>+SUM(E28,+I28)</f>
        <v>5059</v>
      </c>
      <c r="E28" s="101">
        <f>+SUM(G28+H28)</f>
        <v>641</v>
      </c>
      <c r="F28" s="125">
        <f>IF(D28&gt;0,E28/D28*100,"-")</f>
        <v>12.670488238782369</v>
      </c>
      <c r="G28" s="101">
        <v>641</v>
      </c>
      <c r="H28" s="101">
        <v>0</v>
      </c>
      <c r="I28" s="101">
        <f>+SUM(K28,+M28,O28+P28)</f>
        <v>4418</v>
      </c>
      <c r="J28" s="102">
        <f>IF(D28&gt;0,I28/D28*100,"-")</f>
        <v>87.329511761217631</v>
      </c>
      <c r="K28" s="101">
        <v>1762</v>
      </c>
      <c r="L28" s="102">
        <f>IF(D28&gt;0,K28/D28*100,"-")</f>
        <v>34.829017592409564</v>
      </c>
      <c r="M28" s="101">
        <v>0</v>
      </c>
      <c r="N28" s="102">
        <f>IF(D28&gt;0,M28/D28*100,"-")</f>
        <v>0</v>
      </c>
      <c r="O28" s="123">
        <v>979</v>
      </c>
      <c r="P28" s="101">
        <f>SUM(Q28:S28)</f>
        <v>1677</v>
      </c>
      <c r="Q28" s="101">
        <v>208</v>
      </c>
      <c r="R28" s="101">
        <v>1469</v>
      </c>
      <c r="S28" s="101">
        <v>0</v>
      </c>
      <c r="T28" s="102">
        <f>IF(D28&gt;0,P28/D28*100,"-")</f>
        <v>33.148843644989128</v>
      </c>
      <c r="U28" s="101">
        <v>50</v>
      </c>
      <c r="V28" s="99"/>
      <c r="W28" s="99"/>
      <c r="X28" s="99"/>
      <c r="Y28" s="99" t="s">
        <v>263</v>
      </c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48</v>
      </c>
      <c r="B29" s="100" t="s">
        <v>304</v>
      </c>
      <c r="C29" s="99" t="s">
        <v>305</v>
      </c>
      <c r="D29" s="101">
        <f>+SUM(E29,+I29)</f>
        <v>7958</v>
      </c>
      <c r="E29" s="101">
        <f>+SUM(G29+H29)</f>
        <v>2078</v>
      </c>
      <c r="F29" s="125">
        <f>IF(D29&gt;0,E29/D29*100,"-")</f>
        <v>26.112088464438298</v>
      </c>
      <c r="G29" s="101">
        <v>2078</v>
      </c>
      <c r="H29" s="101">
        <v>0</v>
      </c>
      <c r="I29" s="101">
        <f>+SUM(K29,+M29,O29+P29)</f>
        <v>5880</v>
      </c>
      <c r="J29" s="102">
        <f>IF(D29&gt;0,I29/D29*100,"-")</f>
        <v>73.887911535561699</v>
      </c>
      <c r="K29" s="101">
        <v>2388</v>
      </c>
      <c r="L29" s="102">
        <f>IF(D29&gt;0,K29/D29*100,"-")</f>
        <v>30.007539582809748</v>
      </c>
      <c r="M29" s="101">
        <v>0</v>
      </c>
      <c r="N29" s="102">
        <f>IF(D29&gt;0,M29/D29*100,"-")</f>
        <v>0</v>
      </c>
      <c r="O29" s="123">
        <v>290</v>
      </c>
      <c r="P29" s="101">
        <f>SUM(Q29:S29)</f>
        <v>3202</v>
      </c>
      <c r="Q29" s="101">
        <v>475</v>
      </c>
      <c r="R29" s="101">
        <v>2727</v>
      </c>
      <c r="S29" s="101">
        <v>0</v>
      </c>
      <c r="T29" s="102">
        <f>IF(D29&gt;0,P29/D29*100,"-")</f>
        <v>40.236240261372203</v>
      </c>
      <c r="U29" s="101">
        <v>80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48</v>
      </c>
      <c r="B30" s="100" t="s">
        <v>306</v>
      </c>
      <c r="C30" s="99" t="s">
        <v>307</v>
      </c>
      <c r="D30" s="101">
        <f>+SUM(E30,+I30)</f>
        <v>4998</v>
      </c>
      <c r="E30" s="101">
        <f>+SUM(G30+H30)</f>
        <v>372</v>
      </c>
      <c r="F30" s="125">
        <f>IF(D30&gt;0,E30/D30*100,"-")</f>
        <v>7.4429771908763502</v>
      </c>
      <c r="G30" s="101">
        <v>372</v>
      </c>
      <c r="H30" s="101">
        <v>0</v>
      </c>
      <c r="I30" s="101">
        <f>+SUM(K30,+M30,O30+P30)</f>
        <v>4626</v>
      </c>
      <c r="J30" s="102">
        <f>IF(D30&gt;0,I30/D30*100,"-")</f>
        <v>92.557022809123652</v>
      </c>
      <c r="K30" s="101">
        <v>2100</v>
      </c>
      <c r="L30" s="102">
        <f>IF(D30&gt;0,K30/D30*100,"-")</f>
        <v>42.016806722689076</v>
      </c>
      <c r="M30" s="101">
        <v>0</v>
      </c>
      <c r="N30" s="102">
        <f>IF(D30&gt;0,M30/D30*100,"-")</f>
        <v>0</v>
      </c>
      <c r="O30" s="123">
        <v>2112</v>
      </c>
      <c r="P30" s="101">
        <f>SUM(Q30:S30)</f>
        <v>414</v>
      </c>
      <c r="Q30" s="101">
        <v>166</v>
      </c>
      <c r="R30" s="101">
        <v>248</v>
      </c>
      <c r="S30" s="101">
        <v>0</v>
      </c>
      <c r="T30" s="102">
        <f>IF(D30&gt;0,P30/D30*100,"-")</f>
        <v>8.2833133253301305</v>
      </c>
      <c r="U30" s="101">
        <v>33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48</v>
      </c>
      <c r="B31" s="100" t="s">
        <v>308</v>
      </c>
      <c r="C31" s="99" t="s">
        <v>309</v>
      </c>
      <c r="D31" s="101">
        <f>+SUM(E31,+I31)</f>
        <v>7052</v>
      </c>
      <c r="E31" s="101">
        <f>+SUM(G31+H31)</f>
        <v>2167</v>
      </c>
      <c r="F31" s="125">
        <f>IF(D31&gt;0,E31/D31*100,"-")</f>
        <v>30.728871242200796</v>
      </c>
      <c r="G31" s="101">
        <v>2167</v>
      </c>
      <c r="H31" s="101">
        <v>0</v>
      </c>
      <c r="I31" s="101">
        <f>+SUM(K31,+M31,O31+P31)</f>
        <v>4885</v>
      </c>
      <c r="J31" s="102">
        <f>IF(D31&gt;0,I31/D31*100,"-")</f>
        <v>69.271128757799204</v>
      </c>
      <c r="K31" s="101">
        <v>1245</v>
      </c>
      <c r="L31" s="102">
        <f>IF(D31&gt;0,K31/D31*100,"-")</f>
        <v>17.654566080544527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3640</v>
      </c>
      <c r="Q31" s="101">
        <v>551</v>
      </c>
      <c r="R31" s="101">
        <v>3089</v>
      </c>
      <c r="S31" s="101">
        <v>0</v>
      </c>
      <c r="T31" s="102">
        <f>IF(D31&gt;0,P31/D31*100,"-")</f>
        <v>51.616562677254684</v>
      </c>
      <c r="U31" s="101">
        <v>33</v>
      </c>
      <c r="V31" s="99" t="s">
        <v>263</v>
      </c>
      <c r="W31" s="99"/>
      <c r="X31" s="99"/>
      <c r="Y31" s="99"/>
      <c r="Z31" s="99"/>
      <c r="AA31" s="99" t="s">
        <v>263</v>
      </c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48</v>
      </c>
      <c r="B32" s="100" t="s">
        <v>310</v>
      </c>
      <c r="C32" s="99" t="s">
        <v>311</v>
      </c>
      <c r="D32" s="101">
        <f>+SUM(E32,+I32)</f>
        <v>3044</v>
      </c>
      <c r="E32" s="101">
        <f>+SUM(G32+H32)</f>
        <v>351</v>
      </c>
      <c r="F32" s="125">
        <f>IF(D32&gt;0,E32/D32*100,"-")</f>
        <v>11.530880420499342</v>
      </c>
      <c r="G32" s="101">
        <v>351</v>
      </c>
      <c r="H32" s="101">
        <v>0</v>
      </c>
      <c r="I32" s="101">
        <f>+SUM(K32,+M32,O32+P32)</f>
        <v>2693</v>
      </c>
      <c r="J32" s="102">
        <f>IF(D32&gt;0,I32/D32*100,"-")</f>
        <v>88.469119579500656</v>
      </c>
      <c r="K32" s="101">
        <v>1483</v>
      </c>
      <c r="L32" s="102">
        <f>IF(D32&gt;0,K32/D32*100,"-")</f>
        <v>48.718791064388959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1210</v>
      </c>
      <c r="Q32" s="101">
        <v>378</v>
      </c>
      <c r="R32" s="101">
        <v>832</v>
      </c>
      <c r="S32" s="101">
        <v>0</v>
      </c>
      <c r="T32" s="102">
        <f>IF(D32&gt;0,P32/D32*100,"-")</f>
        <v>39.750328515111697</v>
      </c>
      <c r="U32" s="101">
        <v>18</v>
      </c>
      <c r="V32" s="99"/>
      <c r="W32" s="99"/>
      <c r="X32" s="99"/>
      <c r="Y32" s="99" t="s">
        <v>263</v>
      </c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48</v>
      </c>
      <c r="B33" s="100" t="s">
        <v>312</v>
      </c>
      <c r="C33" s="99" t="s">
        <v>313</v>
      </c>
      <c r="D33" s="101">
        <f>+SUM(E33,+I33)</f>
        <v>4000</v>
      </c>
      <c r="E33" s="101">
        <f>+SUM(G33+H33)</f>
        <v>756</v>
      </c>
      <c r="F33" s="125">
        <f>IF(D33&gt;0,E33/D33*100,"-")</f>
        <v>18.899999999999999</v>
      </c>
      <c r="G33" s="101">
        <v>756</v>
      </c>
      <c r="H33" s="101">
        <v>0</v>
      </c>
      <c r="I33" s="101">
        <f>+SUM(K33,+M33,O33+P33)</f>
        <v>3244</v>
      </c>
      <c r="J33" s="102">
        <f>IF(D33&gt;0,I33/D33*100,"-")</f>
        <v>81.100000000000009</v>
      </c>
      <c r="K33" s="101">
        <v>0</v>
      </c>
      <c r="L33" s="102">
        <f>IF(D33&gt;0,K33/D33*100,"-")</f>
        <v>0</v>
      </c>
      <c r="M33" s="101">
        <v>0</v>
      </c>
      <c r="N33" s="102">
        <f>IF(D33&gt;0,M33/D33*100,"-")</f>
        <v>0</v>
      </c>
      <c r="O33" s="123">
        <v>1267</v>
      </c>
      <c r="P33" s="101">
        <f>SUM(Q33:S33)</f>
        <v>1977</v>
      </c>
      <c r="Q33" s="101">
        <v>752</v>
      </c>
      <c r="R33" s="101">
        <v>1225</v>
      </c>
      <c r="S33" s="101">
        <v>0</v>
      </c>
      <c r="T33" s="102">
        <f>IF(D33&gt;0,P33/D33*100,"-")</f>
        <v>49.425000000000004</v>
      </c>
      <c r="U33" s="101">
        <v>27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48</v>
      </c>
      <c r="B34" s="100" t="s">
        <v>314</v>
      </c>
      <c r="C34" s="99" t="s">
        <v>315</v>
      </c>
      <c r="D34" s="101">
        <f>+SUM(E34,+I34)</f>
        <v>4216</v>
      </c>
      <c r="E34" s="101">
        <f>+SUM(G34+H34)</f>
        <v>779</v>
      </c>
      <c r="F34" s="125">
        <f>IF(D34&gt;0,E34/D34*100,"-")</f>
        <v>18.477229601518026</v>
      </c>
      <c r="G34" s="101">
        <v>779</v>
      </c>
      <c r="H34" s="101">
        <v>0</v>
      </c>
      <c r="I34" s="101">
        <f>+SUM(K34,+M34,O34+P34)</f>
        <v>3437</v>
      </c>
      <c r="J34" s="102">
        <f>IF(D34&gt;0,I34/D34*100,"-")</f>
        <v>81.522770398481967</v>
      </c>
      <c r="K34" s="101">
        <v>436</v>
      </c>
      <c r="L34" s="102">
        <f>IF(D34&gt;0,K34/D34*100,"-")</f>
        <v>10.341555977229602</v>
      </c>
      <c r="M34" s="101">
        <v>0</v>
      </c>
      <c r="N34" s="102">
        <f>IF(D34&gt;0,M34/D34*100,"-")</f>
        <v>0</v>
      </c>
      <c r="O34" s="123">
        <v>1382</v>
      </c>
      <c r="P34" s="101">
        <f>SUM(Q34:S34)</f>
        <v>1619</v>
      </c>
      <c r="Q34" s="101">
        <v>644</v>
      </c>
      <c r="R34" s="101">
        <v>975</v>
      </c>
      <c r="S34" s="101">
        <v>0</v>
      </c>
      <c r="T34" s="102">
        <f>IF(D34&gt;0,P34/D34*100,"-")</f>
        <v>38.401328273244786</v>
      </c>
      <c r="U34" s="101">
        <v>53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48</v>
      </c>
      <c r="B35" s="100" t="s">
        <v>316</v>
      </c>
      <c r="C35" s="99" t="s">
        <v>317</v>
      </c>
      <c r="D35" s="101">
        <f>+SUM(E35,+I35)</f>
        <v>22537</v>
      </c>
      <c r="E35" s="101">
        <f>+SUM(G35+H35)</f>
        <v>1662</v>
      </c>
      <c r="F35" s="125">
        <f>IF(D35&gt;0,E35/D35*100,"-")</f>
        <v>7.374539645915605</v>
      </c>
      <c r="G35" s="101">
        <v>1662</v>
      </c>
      <c r="H35" s="101">
        <v>0</v>
      </c>
      <c r="I35" s="101">
        <f>+SUM(K35,+M35,O35+P35)</f>
        <v>20875</v>
      </c>
      <c r="J35" s="102">
        <f>IF(D35&gt;0,I35/D35*100,"-")</f>
        <v>92.625460354084396</v>
      </c>
      <c r="K35" s="101">
        <v>15566</v>
      </c>
      <c r="L35" s="102">
        <f>IF(D35&gt;0,K35/D35*100,"-")</f>
        <v>69.068642676487556</v>
      </c>
      <c r="M35" s="101">
        <v>0</v>
      </c>
      <c r="N35" s="102">
        <f>IF(D35&gt;0,M35/D35*100,"-")</f>
        <v>0</v>
      </c>
      <c r="O35" s="123">
        <v>758</v>
      </c>
      <c r="P35" s="101">
        <f>SUM(Q35:S35)</f>
        <v>4551</v>
      </c>
      <c r="Q35" s="101">
        <v>1562</v>
      </c>
      <c r="R35" s="101">
        <v>2989</v>
      </c>
      <c r="S35" s="101">
        <v>0</v>
      </c>
      <c r="T35" s="102">
        <f>IF(D35&gt;0,P35/D35*100,"-")</f>
        <v>20.193459644140745</v>
      </c>
      <c r="U35" s="101">
        <v>182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48</v>
      </c>
      <c r="B36" s="100" t="s">
        <v>318</v>
      </c>
      <c r="C36" s="99" t="s">
        <v>319</v>
      </c>
      <c r="D36" s="101">
        <f>+SUM(E36,+I36)</f>
        <v>14435</v>
      </c>
      <c r="E36" s="101">
        <f>+SUM(G36+H36)</f>
        <v>2318</v>
      </c>
      <c r="F36" s="125">
        <f>IF(D36&gt;0,E36/D36*100,"-")</f>
        <v>16.058191894700379</v>
      </c>
      <c r="G36" s="101">
        <v>2318</v>
      </c>
      <c r="H36" s="101">
        <v>0</v>
      </c>
      <c r="I36" s="101">
        <f>+SUM(K36,+M36,O36+P36)</f>
        <v>12117</v>
      </c>
      <c r="J36" s="102">
        <f>IF(D36&gt;0,I36/D36*100,"-")</f>
        <v>83.941808105299614</v>
      </c>
      <c r="K36" s="101">
        <v>4608</v>
      </c>
      <c r="L36" s="102">
        <f>IF(D36&gt;0,K36/D36*100,"-")</f>
        <v>31.922410807066161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7509</v>
      </c>
      <c r="Q36" s="101">
        <v>1716</v>
      </c>
      <c r="R36" s="101">
        <v>5793</v>
      </c>
      <c r="S36" s="101">
        <v>0</v>
      </c>
      <c r="T36" s="102">
        <f>IF(D36&gt;0,P36/D36*100,"-")</f>
        <v>52.019397298233457</v>
      </c>
      <c r="U36" s="101">
        <v>85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48</v>
      </c>
      <c r="B37" s="100" t="s">
        <v>320</v>
      </c>
      <c r="C37" s="99" t="s">
        <v>321</v>
      </c>
      <c r="D37" s="101">
        <f>+SUM(E37,+I37)</f>
        <v>7124</v>
      </c>
      <c r="E37" s="101">
        <f>+SUM(G37+H37)</f>
        <v>661</v>
      </c>
      <c r="F37" s="125">
        <f>IF(D37&gt;0,E37/D37*100,"-")</f>
        <v>9.2784952274003363</v>
      </c>
      <c r="G37" s="101">
        <v>661</v>
      </c>
      <c r="H37" s="101">
        <v>0</v>
      </c>
      <c r="I37" s="101">
        <f>+SUM(K37,+M37,O37+P37)</f>
        <v>6463</v>
      </c>
      <c r="J37" s="102">
        <f>IF(D37&gt;0,I37/D37*100,"-")</f>
        <v>90.721504772599658</v>
      </c>
      <c r="K37" s="101">
        <v>4281</v>
      </c>
      <c r="L37" s="102">
        <f>IF(D37&gt;0,K37/D37*100,"-")</f>
        <v>60.092644581695673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2182</v>
      </c>
      <c r="Q37" s="101">
        <v>924</v>
      </c>
      <c r="R37" s="101">
        <v>1258</v>
      </c>
      <c r="S37" s="101">
        <v>0</v>
      </c>
      <c r="T37" s="102">
        <f>IF(D37&gt;0,P37/D37*100,"-")</f>
        <v>30.628860190903989</v>
      </c>
      <c r="U37" s="101">
        <v>54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48</v>
      </c>
      <c r="B38" s="100" t="s">
        <v>322</v>
      </c>
      <c r="C38" s="99" t="s">
        <v>323</v>
      </c>
      <c r="D38" s="101">
        <f>+SUM(E38,+I38)</f>
        <v>13028</v>
      </c>
      <c r="E38" s="101">
        <f>+SUM(G38+H38)</f>
        <v>1516</v>
      </c>
      <c r="F38" s="125">
        <f>IF(D38&gt;0,E38/D38*100,"-")</f>
        <v>11.636475284003685</v>
      </c>
      <c r="G38" s="101">
        <v>1516</v>
      </c>
      <c r="H38" s="101">
        <v>0</v>
      </c>
      <c r="I38" s="101">
        <f>+SUM(K38,+M38,O38+P38)</f>
        <v>11512</v>
      </c>
      <c r="J38" s="102">
        <f>IF(D38&gt;0,I38/D38*100,"-")</f>
        <v>88.363524715996306</v>
      </c>
      <c r="K38" s="101">
        <v>7352</v>
      </c>
      <c r="L38" s="102">
        <f>IF(D38&gt;0,K38/D38*100,"-")</f>
        <v>56.432299662265883</v>
      </c>
      <c r="M38" s="101">
        <v>0</v>
      </c>
      <c r="N38" s="102">
        <f>IF(D38&gt;0,M38/D38*100,"-")</f>
        <v>0</v>
      </c>
      <c r="O38" s="123">
        <v>967</v>
      </c>
      <c r="P38" s="101">
        <f>SUM(Q38:S38)</f>
        <v>3193</v>
      </c>
      <c r="Q38" s="101">
        <v>786</v>
      </c>
      <c r="R38" s="101">
        <v>2407</v>
      </c>
      <c r="S38" s="101">
        <v>0</v>
      </c>
      <c r="T38" s="102">
        <f>IF(D38&gt;0,P38/D38*100,"-")</f>
        <v>24.508750383788762</v>
      </c>
      <c r="U38" s="101">
        <v>118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48</v>
      </c>
      <c r="B39" s="100" t="s">
        <v>324</v>
      </c>
      <c r="C39" s="99" t="s">
        <v>325</v>
      </c>
      <c r="D39" s="101">
        <f>+SUM(E39,+I39)</f>
        <v>6682</v>
      </c>
      <c r="E39" s="101">
        <f>+SUM(G39+H39)</f>
        <v>601</v>
      </c>
      <c r="F39" s="125">
        <f>IF(D39&gt;0,E39/D39*100,"-")</f>
        <v>8.9943130799161928</v>
      </c>
      <c r="G39" s="101">
        <v>601</v>
      </c>
      <c r="H39" s="101">
        <v>0</v>
      </c>
      <c r="I39" s="101">
        <f>+SUM(K39,+M39,O39+P39)</f>
        <v>6081</v>
      </c>
      <c r="J39" s="102">
        <f>IF(D39&gt;0,I39/D39*100,"-")</f>
        <v>91.005686920083804</v>
      </c>
      <c r="K39" s="101">
        <v>0</v>
      </c>
      <c r="L39" s="102">
        <f>IF(D39&gt;0,K39/D39*100,"-")</f>
        <v>0</v>
      </c>
      <c r="M39" s="101">
        <v>0</v>
      </c>
      <c r="N39" s="102">
        <f>IF(D39&gt;0,M39/D39*100,"-")</f>
        <v>0</v>
      </c>
      <c r="O39" s="123">
        <v>6081</v>
      </c>
      <c r="P39" s="101">
        <f>SUM(Q39:S39)</f>
        <v>0</v>
      </c>
      <c r="Q39" s="101">
        <v>0</v>
      </c>
      <c r="R39" s="101">
        <v>0</v>
      </c>
      <c r="S39" s="101">
        <v>0</v>
      </c>
      <c r="T39" s="102">
        <f>IF(D39&gt;0,P39/D39*100,"-")</f>
        <v>0</v>
      </c>
      <c r="U39" s="101">
        <v>42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48</v>
      </c>
      <c r="B40" s="100" t="s">
        <v>326</v>
      </c>
      <c r="C40" s="99" t="s">
        <v>327</v>
      </c>
      <c r="D40" s="101">
        <f>+SUM(E40,+I40)</f>
        <v>7334</v>
      </c>
      <c r="E40" s="101">
        <f>+SUM(G40+H40)</f>
        <v>168</v>
      </c>
      <c r="F40" s="125">
        <f>IF(D40&gt;0,E40/D40*100,"-")</f>
        <v>2.2907008453776929</v>
      </c>
      <c r="G40" s="101">
        <v>168</v>
      </c>
      <c r="H40" s="101">
        <v>0</v>
      </c>
      <c r="I40" s="101">
        <f>+SUM(K40,+M40,O40+P40)</f>
        <v>7166</v>
      </c>
      <c r="J40" s="102">
        <f>IF(D40&gt;0,I40/D40*100,"-")</f>
        <v>97.709299154622315</v>
      </c>
      <c r="K40" s="101">
        <v>4384</v>
      </c>
      <c r="L40" s="102">
        <f>IF(D40&gt;0,K40/D40*100,"-")</f>
        <v>59.776383965094084</v>
      </c>
      <c r="M40" s="101">
        <v>0</v>
      </c>
      <c r="N40" s="102">
        <f>IF(D40&gt;0,M40/D40*100,"-")</f>
        <v>0</v>
      </c>
      <c r="O40" s="123">
        <v>2502</v>
      </c>
      <c r="P40" s="101">
        <f>SUM(Q40:S40)</f>
        <v>280</v>
      </c>
      <c r="Q40" s="101">
        <v>260</v>
      </c>
      <c r="R40" s="101">
        <v>20</v>
      </c>
      <c r="S40" s="101">
        <v>0</v>
      </c>
      <c r="T40" s="102">
        <f>IF(D40&gt;0,P40/D40*100,"-")</f>
        <v>3.8178347422961547</v>
      </c>
      <c r="U40" s="101">
        <v>29</v>
      </c>
      <c r="V40" s="99"/>
      <c r="W40" s="99"/>
      <c r="X40" s="99"/>
      <c r="Y40" s="99" t="s">
        <v>263</v>
      </c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48</v>
      </c>
      <c r="B41" s="100" t="s">
        <v>328</v>
      </c>
      <c r="C41" s="99" t="s">
        <v>329</v>
      </c>
      <c r="D41" s="101">
        <f>+SUM(E41,+I41)</f>
        <v>20352</v>
      </c>
      <c r="E41" s="101">
        <f>+SUM(G41+H41)</f>
        <v>803</v>
      </c>
      <c r="F41" s="125">
        <f>IF(D41&gt;0,E41/D41*100,"-")</f>
        <v>3.9455581761006289</v>
      </c>
      <c r="G41" s="101">
        <v>803</v>
      </c>
      <c r="H41" s="101">
        <v>0</v>
      </c>
      <c r="I41" s="101">
        <f>+SUM(K41,+M41,O41+P41)</f>
        <v>19549</v>
      </c>
      <c r="J41" s="102">
        <f>IF(D41&gt;0,I41/D41*100,"-")</f>
        <v>96.054441823899367</v>
      </c>
      <c r="K41" s="101">
        <v>14245</v>
      </c>
      <c r="L41" s="102">
        <f>IF(D41&gt;0,K41/D41*100,"-")</f>
        <v>69.993121069182379</v>
      </c>
      <c r="M41" s="101">
        <v>0</v>
      </c>
      <c r="N41" s="102">
        <f>IF(D41&gt;0,M41/D41*100,"-")</f>
        <v>0</v>
      </c>
      <c r="O41" s="123">
        <v>3855</v>
      </c>
      <c r="P41" s="101">
        <f>SUM(Q41:S41)</f>
        <v>1449</v>
      </c>
      <c r="Q41" s="101">
        <v>1074</v>
      </c>
      <c r="R41" s="101">
        <v>375</v>
      </c>
      <c r="S41" s="101">
        <v>0</v>
      </c>
      <c r="T41" s="102">
        <f>IF(D41&gt;0,P41/D41*100,"-")</f>
        <v>7.1196933962264151</v>
      </c>
      <c r="U41" s="101">
        <v>128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48</v>
      </c>
      <c r="B42" s="100" t="s">
        <v>330</v>
      </c>
      <c r="C42" s="99" t="s">
        <v>331</v>
      </c>
      <c r="D42" s="101">
        <f>+SUM(E42,+I42)</f>
        <v>13130</v>
      </c>
      <c r="E42" s="101">
        <f>+SUM(G42+H42)</f>
        <v>1142</v>
      </c>
      <c r="F42" s="125">
        <f>IF(D42&gt;0,E42/D42*100,"-")</f>
        <v>8.6976389946686972</v>
      </c>
      <c r="G42" s="101">
        <v>1142</v>
      </c>
      <c r="H42" s="101">
        <v>0</v>
      </c>
      <c r="I42" s="101">
        <f>+SUM(K42,+M42,O42+P42)</f>
        <v>11988</v>
      </c>
      <c r="J42" s="102">
        <f>IF(D42&gt;0,I42/D42*100,"-")</f>
        <v>91.302361005331306</v>
      </c>
      <c r="K42" s="101">
        <v>8170</v>
      </c>
      <c r="L42" s="102">
        <f>IF(D42&gt;0,K42/D42*100,"-")</f>
        <v>62.223914699162222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3818</v>
      </c>
      <c r="Q42" s="101">
        <v>1956</v>
      </c>
      <c r="R42" s="101">
        <v>1862</v>
      </c>
      <c r="S42" s="101">
        <v>0</v>
      </c>
      <c r="T42" s="102">
        <f>IF(D42&gt;0,P42/D42*100,"-")</f>
        <v>29.078446306169081</v>
      </c>
      <c r="U42" s="101">
        <v>64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2">
    <sortCondition ref="A8:A42"/>
    <sortCondition ref="B8:B42"/>
    <sortCondition ref="C8:C4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山形県</v>
      </c>
      <c r="B7" s="105" t="str">
        <f>水洗化人口等!B7</f>
        <v>06000</v>
      </c>
      <c r="C7" s="104" t="s">
        <v>199</v>
      </c>
      <c r="D7" s="106">
        <f>SUM(E7,+H7,+K7)</f>
        <v>182145</v>
      </c>
      <c r="E7" s="106">
        <f>SUM(F7:G7)</f>
        <v>12650</v>
      </c>
      <c r="F7" s="106">
        <f>SUM(F$8:F$207)</f>
        <v>3477</v>
      </c>
      <c r="G7" s="106">
        <f>SUM(G$8:G$207)</f>
        <v>9173</v>
      </c>
      <c r="H7" s="106">
        <f>SUM(I7:J7)</f>
        <v>7656</v>
      </c>
      <c r="I7" s="106">
        <f>SUM(I$8:I$207)</f>
        <v>7656</v>
      </c>
      <c r="J7" s="106">
        <f>SUM(J$8:J$207)</f>
        <v>0</v>
      </c>
      <c r="K7" s="106">
        <f>SUM(L7:M7)</f>
        <v>161839</v>
      </c>
      <c r="L7" s="106">
        <f>SUM(L$8:L$207)</f>
        <v>33033</v>
      </c>
      <c r="M7" s="106">
        <f>SUM(M$8:M$207)</f>
        <v>128806</v>
      </c>
      <c r="N7" s="106">
        <f>SUM(O7,+V7,+AC7)</f>
        <v>182145</v>
      </c>
      <c r="O7" s="106">
        <f>SUM(P7:U7)</f>
        <v>44166</v>
      </c>
      <c r="P7" s="106">
        <f t="shared" ref="P7:U7" si="0">SUM(P$8:P$207)</f>
        <v>44166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137979</v>
      </c>
      <c r="W7" s="106">
        <f t="shared" ref="W7:AB7" si="1">SUM(W$8:W$207)</f>
        <v>137979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7205</v>
      </c>
      <c r="AG7" s="106">
        <f>SUM(AG$8:AG$207)</f>
        <v>7205</v>
      </c>
      <c r="AH7" s="106">
        <f>SUM(AH$8:AH$207)</f>
        <v>0</v>
      </c>
      <c r="AI7" s="106">
        <f>SUM(AI$8:AI$207)</f>
        <v>0</v>
      </c>
      <c r="AJ7" s="106">
        <f>SUM(AK7:AS7)</f>
        <v>7205</v>
      </c>
      <c r="AK7" s="106">
        <f t="shared" ref="AK7:AS7" si="2">SUM(AK$8:AK$207)</f>
        <v>0</v>
      </c>
      <c r="AL7" s="106">
        <f t="shared" si="2"/>
        <v>0</v>
      </c>
      <c r="AM7" s="106">
        <f t="shared" si="2"/>
        <v>3587</v>
      </c>
      <c r="AN7" s="106">
        <f t="shared" si="2"/>
        <v>527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1719</v>
      </c>
      <c r="AS7" s="106">
        <f t="shared" si="2"/>
        <v>1372</v>
      </c>
      <c r="AT7" s="106">
        <f>SUM(AU7:AY7)</f>
        <v>223</v>
      </c>
      <c r="AU7" s="106">
        <f>SUM(AU$8:AU$207)</f>
        <v>0</v>
      </c>
      <c r="AV7" s="106">
        <f>SUM(AV$8:AV$207)</f>
        <v>0</v>
      </c>
      <c r="AW7" s="106">
        <f>SUM(AW$8:AW$207)</f>
        <v>223</v>
      </c>
      <c r="AX7" s="106">
        <f>SUM(AX$8:AX$207)</f>
        <v>0</v>
      </c>
      <c r="AY7" s="106">
        <f>SUM(AY$8:AY$207)</f>
        <v>0</v>
      </c>
      <c r="AZ7" s="106">
        <f>SUM(BA7:BC7)</f>
        <v>0</v>
      </c>
      <c r="BA7" s="106">
        <f>SUM(BA$8:BA$207)</f>
        <v>0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48</v>
      </c>
      <c r="B8" s="111" t="s">
        <v>260</v>
      </c>
      <c r="C8" s="99" t="s">
        <v>261</v>
      </c>
      <c r="D8" s="101">
        <f>SUM(E8,+H8,+K8)</f>
        <v>12650</v>
      </c>
      <c r="E8" s="101">
        <f>SUM(F8:G8)</f>
        <v>0</v>
      </c>
      <c r="F8" s="101">
        <v>0</v>
      </c>
      <c r="G8" s="101">
        <v>0</v>
      </c>
      <c r="H8" s="101">
        <f>SUM(I8:J8)</f>
        <v>2957</v>
      </c>
      <c r="I8" s="101">
        <v>2957</v>
      </c>
      <c r="J8" s="101">
        <v>0</v>
      </c>
      <c r="K8" s="101">
        <f>SUM(L8:M8)</f>
        <v>9693</v>
      </c>
      <c r="L8" s="101">
        <v>0</v>
      </c>
      <c r="M8" s="101">
        <v>9693</v>
      </c>
      <c r="N8" s="101">
        <f>SUM(O8,+V8,+AC8)</f>
        <v>12650</v>
      </c>
      <c r="O8" s="101">
        <f>SUM(P8:U8)</f>
        <v>2957</v>
      </c>
      <c r="P8" s="101">
        <v>2957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9693</v>
      </c>
      <c r="W8" s="101">
        <v>9693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280</v>
      </c>
      <c r="AG8" s="101">
        <v>280</v>
      </c>
      <c r="AH8" s="101">
        <v>0</v>
      </c>
      <c r="AI8" s="101">
        <v>0</v>
      </c>
      <c r="AJ8" s="101">
        <f>SUM(AK8:AS8)</f>
        <v>280</v>
      </c>
      <c r="AK8" s="101">
        <v>0</v>
      </c>
      <c r="AL8" s="101">
        <v>0</v>
      </c>
      <c r="AM8" s="101">
        <v>20</v>
      </c>
      <c r="AN8" s="101">
        <v>238</v>
      </c>
      <c r="AO8" s="101">
        <v>0</v>
      </c>
      <c r="AP8" s="101">
        <v>0</v>
      </c>
      <c r="AQ8" s="101">
        <v>0</v>
      </c>
      <c r="AR8" s="101">
        <v>22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48</v>
      </c>
      <c r="B9" s="111" t="s">
        <v>264</v>
      </c>
      <c r="C9" s="99" t="s">
        <v>265</v>
      </c>
      <c r="D9" s="101">
        <f>SUM(E9,+H9,+K9)</f>
        <v>19696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19696</v>
      </c>
      <c r="L9" s="101">
        <v>9744</v>
      </c>
      <c r="M9" s="101">
        <v>9952</v>
      </c>
      <c r="N9" s="101">
        <f>SUM(O9,+V9,+AC9)</f>
        <v>19696</v>
      </c>
      <c r="O9" s="101">
        <f>SUM(P9:U9)</f>
        <v>9744</v>
      </c>
      <c r="P9" s="101">
        <v>9744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9952</v>
      </c>
      <c r="W9" s="101">
        <v>9952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827</v>
      </c>
      <c r="AG9" s="101">
        <v>827</v>
      </c>
      <c r="AH9" s="101">
        <v>0</v>
      </c>
      <c r="AI9" s="101">
        <v>0</v>
      </c>
      <c r="AJ9" s="101">
        <f>SUM(AK9:AS9)</f>
        <v>827</v>
      </c>
      <c r="AK9" s="101">
        <v>0</v>
      </c>
      <c r="AL9" s="101">
        <v>0</v>
      </c>
      <c r="AM9" s="101">
        <v>178</v>
      </c>
      <c r="AN9" s="101">
        <v>0</v>
      </c>
      <c r="AO9" s="101">
        <v>0</v>
      </c>
      <c r="AP9" s="101">
        <v>0</v>
      </c>
      <c r="AQ9" s="101">
        <v>0</v>
      </c>
      <c r="AR9" s="101">
        <v>649</v>
      </c>
      <c r="AS9" s="101">
        <v>0</v>
      </c>
      <c r="AT9" s="101">
        <f>SUM(AU9:AY9)</f>
        <v>20</v>
      </c>
      <c r="AU9" s="101">
        <v>0</v>
      </c>
      <c r="AV9" s="101">
        <v>0</v>
      </c>
      <c r="AW9" s="101">
        <v>20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48</v>
      </c>
      <c r="B10" s="111" t="s">
        <v>266</v>
      </c>
      <c r="C10" s="99" t="s">
        <v>267</v>
      </c>
      <c r="D10" s="101">
        <f>SUM(E10,+H10,+K10)</f>
        <v>22462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22462</v>
      </c>
      <c r="L10" s="101">
        <v>2316</v>
      </c>
      <c r="M10" s="101">
        <v>20146</v>
      </c>
      <c r="N10" s="101">
        <f>SUM(O10,+V10,+AC10)</f>
        <v>22462</v>
      </c>
      <c r="O10" s="101">
        <f>SUM(P10:U10)</f>
        <v>2316</v>
      </c>
      <c r="P10" s="101">
        <v>2316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20146</v>
      </c>
      <c r="W10" s="101">
        <v>20146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1028</v>
      </c>
      <c r="AG10" s="101">
        <v>1028</v>
      </c>
      <c r="AH10" s="101">
        <v>0</v>
      </c>
      <c r="AI10" s="101">
        <v>0</v>
      </c>
      <c r="AJ10" s="101">
        <f>SUM(AK10:AS10)</f>
        <v>1028</v>
      </c>
      <c r="AK10" s="101">
        <v>0</v>
      </c>
      <c r="AL10" s="101">
        <v>0</v>
      </c>
      <c r="AM10" s="101">
        <v>1028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123</v>
      </c>
      <c r="AU10" s="101">
        <v>0</v>
      </c>
      <c r="AV10" s="101">
        <v>0</v>
      </c>
      <c r="AW10" s="101">
        <v>123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48</v>
      </c>
      <c r="B11" s="111" t="s">
        <v>268</v>
      </c>
      <c r="C11" s="99" t="s">
        <v>269</v>
      </c>
      <c r="D11" s="101">
        <f>SUM(E11,+H11,+K11)</f>
        <v>13265</v>
      </c>
      <c r="E11" s="101">
        <f>SUM(F11:G11)</f>
        <v>0</v>
      </c>
      <c r="F11" s="101">
        <v>0</v>
      </c>
      <c r="G11" s="101">
        <v>0</v>
      </c>
      <c r="H11" s="101">
        <f>SUM(I11:J11)</f>
        <v>149</v>
      </c>
      <c r="I11" s="101">
        <v>149</v>
      </c>
      <c r="J11" s="101">
        <v>0</v>
      </c>
      <c r="K11" s="101">
        <f>SUM(L11:M11)</f>
        <v>13116</v>
      </c>
      <c r="L11" s="101">
        <v>2237</v>
      </c>
      <c r="M11" s="101">
        <v>10879</v>
      </c>
      <c r="N11" s="101">
        <f>SUM(O11,+V11,+AC11)</f>
        <v>13265</v>
      </c>
      <c r="O11" s="101">
        <f>SUM(P11:U11)</f>
        <v>2386</v>
      </c>
      <c r="P11" s="101">
        <v>2386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10879</v>
      </c>
      <c r="W11" s="101">
        <v>10879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142</v>
      </c>
      <c r="AG11" s="101">
        <v>142</v>
      </c>
      <c r="AH11" s="101">
        <v>0</v>
      </c>
      <c r="AI11" s="101">
        <v>0</v>
      </c>
      <c r="AJ11" s="101">
        <f>SUM(AK11:AS11)</f>
        <v>142</v>
      </c>
      <c r="AK11" s="101">
        <v>0</v>
      </c>
      <c r="AL11" s="101">
        <v>0</v>
      </c>
      <c r="AM11" s="101">
        <v>0</v>
      </c>
      <c r="AN11" s="101">
        <v>142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48</v>
      </c>
      <c r="B12" s="111" t="s">
        <v>270</v>
      </c>
      <c r="C12" s="99" t="s">
        <v>271</v>
      </c>
      <c r="D12" s="101">
        <f>SUM(E12,+H12,+K12)</f>
        <v>11452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11452</v>
      </c>
      <c r="L12" s="101">
        <v>2916</v>
      </c>
      <c r="M12" s="101">
        <v>8536</v>
      </c>
      <c r="N12" s="101">
        <f>SUM(O12,+V12,+AC12)</f>
        <v>11452</v>
      </c>
      <c r="O12" s="101">
        <f>SUM(P12:U12)</f>
        <v>2916</v>
      </c>
      <c r="P12" s="101">
        <v>2916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8536</v>
      </c>
      <c r="W12" s="101">
        <v>8536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524</v>
      </c>
      <c r="AG12" s="101">
        <v>524</v>
      </c>
      <c r="AH12" s="101">
        <v>0</v>
      </c>
      <c r="AI12" s="101">
        <v>0</v>
      </c>
      <c r="AJ12" s="101">
        <f>SUM(AK12:AS12)</f>
        <v>524</v>
      </c>
      <c r="AK12" s="101">
        <v>0</v>
      </c>
      <c r="AL12" s="101">
        <v>0</v>
      </c>
      <c r="AM12" s="101">
        <v>17</v>
      </c>
      <c r="AN12" s="101">
        <v>0</v>
      </c>
      <c r="AO12" s="101">
        <v>0</v>
      </c>
      <c r="AP12" s="101">
        <v>0</v>
      </c>
      <c r="AQ12" s="101">
        <v>0</v>
      </c>
      <c r="AR12" s="101">
        <v>64</v>
      </c>
      <c r="AS12" s="101">
        <v>443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48</v>
      </c>
      <c r="B13" s="111" t="s">
        <v>272</v>
      </c>
      <c r="C13" s="99" t="s">
        <v>273</v>
      </c>
      <c r="D13" s="101">
        <f>SUM(E13,+H13,+K13)</f>
        <v>8524</v>
      </c>
      <c r="E13" s="101">
        <f>SUM(F13:G13)</f>
        <v>36</v>
      </c>
      <c r="F13" s="101">
        <v>36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8488</v>
      </c>
      <c r="L13" s="101">
        <v>1733</v>
      </c>
      <c r="M13" s="101">
        <v>6755</v>
      </c>
      <c r="N13" s="101">
        <f>SUM(O13,+V13,+AC13)</f>
        <v>8524</v>
      </c>
      <c r="O13" s="101">
        <f>SUM(P13:U13)</f>
        <v>1769</v>
      </c>
      <c r="P13" s="101">
        <v>1769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6755</v>
      </c>
      <c r="W13" s="101">
        <v>6755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264</v>
      </c>
      <c r="AG13" s="101">
        <v>264</v>
      </c>
      <c r="AH13" s="101">
        <v>0</v>
      </c>
      <c r="AI13" s="101">
        <v>0</v>
      </c>
      <c r="AJ13" s="101">
        <f>SUM(AK13:AS13)</f>
        <v>264</v>
      </c>
      <c r="AK13" s="101">
        <v>0</v>
      </c>
      <c r="AL13" s="101">
        <v>0</v>
      </c>
      <c r="AM13" s="101">
        <v>264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48</v>
      </c>
      <c r="B14" s="111" t="s">
        <v>274</v>
      </c>
      <c r="C14" s="99" t="s">
        <v>275</v>
      </c>
      <c r="D14" s="101">
        <f>SUM(E14,+H14,+K14)</f>
        <v>5447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5447</v>
      </c>
      <c r="L14" s="101">
        <v>924</v>
      </c>
      <c r="M14" s="101">
        <v>4523</v>
      </c>
      <c r="N14" s="101">
        <f>SUM(O14,+V14,+AC14)</f>
        <v>5447</v>
      </c>
      <c r="O14" s="101">
        <f>SUM(P14:U14)</f>
        <v>924</v>
      </c>
      <c r="P14" s="101">
        <v>924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4523</v>
      </c>
      <c r="W14" s="101">
        <v>4523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121</v>
      </c>
      <c r="AG14" s="101">
        <v>121</v>
      </c>
      <c r="AH14" s="101">
        <v>0</v>
      </c>
      <c r="AI14" s="101">
        <v>0</v>
      </c>
      <c r="AJ14" s="101">
        <f>SUM(AK14:AS14)</f>
        <v>121</v>
      </c>
      <c r="AK14" s="101">
        <v>0</v>
      </c>
      <c r="AL14" s="101">
        <v>0</v>
      </c>
      <c r="AM14" s="101">
        <v>9</v>
      </c>
      <c r="AN14" s="101">
        <v>102</v>
      </c>
      <c r="AO14" s="101">
        <v>0</v>
      </c>
      <c r="AP14" s="101">
        <v>0</v>
      </c>
      <c r="AQ14" s="101">
        <v>0</v>
      </c>
      <c r="AR14" s="101">
        <v>10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48</v>
      </c>
      <c r="B15" s="111" t="s">
        <v>276</v>
      </c>
      <c r="C15" s="99" t="s">
        <v>277</v>
      </c>
      <c r="D15" s="101">
        <f>SUM(E15,+H15,+K15)</f>
        <v>2567</v>
      </c>
      <c r="E15" s="101">
        <f>SUM(F15:G15)</f>
        <v>2567</v>
      </c>
      <c r="F15" s="101">
        <v>807</v>
      </c>
      <c r="G15" s="101">
        <v>1760</v>
      </c>
      <c r="H15" s="101">
        <f>SUM(I15:J15)</f>
        <v>0</v>
      </c>
      <c r="I15" s="101">
        <v>0</v>
      </c>
      <c r="J15" s="101">
        <v>0</v>
      </c>
      <c r="K15" s="101">
        <f>SUM(L15:M15)</f>
        <v>0</v>
      </c>
      <c r="L15" s="101">
        <v>0</v>
      </c>
      <c r="M15" s="101">
        <v>0</v>
      </c>
      <c r="N15" s="101">
        <f>SUM(O15,+V15,+AC15)</f>
        <v>2567</v>
      </c>
      <c r="O15" s="101">
        <f>SUM(P15:U15)</f>
        <v>807</v>
      </c>
      <c r="P15" s="101">
        <v>807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1760</v>
      </c>
      <c r="W15" s="101">
        <v>1760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217</v>
      </c>
      <c r="AG15" s="101">
        <v>217</v>
      </c>
      <c r="AH15" s="101">
        <v>0</v>
      </c>
      <c r="AI15" s="101">
        <v>0</v>
      </c>
      <c r="AJ15" s="101">
        <f>SUM(AK15:AS15)</f>
        <v>217</v>
      </c>
      <c r="AK15" s="101">
        <v>0</v>
      </c>
      <c r="AL15" s="101">
        <v>0</v>
      </c>
      <c r="AM15" s="101">
        <v>217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48</v>
      </c>
      <c r="B16" s="111" t="s">
        <v>278</v>
      </c>
      <c r="C16" s="99" t="s">
        <v>279</v>
      </c>
      <c r="D16" s="101">
        <f>SUM(E16,+H16,+K16)</f>
        <v>7879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7879</v>
      </c>
      <c r="L16" s="101">
        <v>1787</v>
      </c>
      <c r="M16" s="101">
        <v>6092</v>
      </c>
      <c r="N16" s="101">
        <f>SUM(O16,+V16,+AC16)</f>
        <v>7879</v>
      </c>
      <c r="O16" s="101">
        <f>SUM(P16:U16)</f>
        <v>1787</v>
      </c>
      <c r="P16" s="101">
        <v>1787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6092</v>
      </c>
      <c r="W16" s="101">
        <v>6092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249</v>
      </c>
      <c r="AG16" s="101">
        <v>249</v>
      </c>
      <c r="AH16" s="101">
        <v>0</v>
      </c>
      <c r="AI16" s="101">
        <v>0</v>
      </c>
      <c r="AJ16" s="101">
        <f>SUM(AK16:AS16)</f>
        <v>249</v>
      </c>
      <c r="AK16" s="101">
        <v>0</v>
      </c>
      <c r="AL16" s="101">
        <v>0</v>
      </c>
      <c r="AM16" s="101">
        <v>249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29</v>
      </c>
      <c r="AU16" s="101">
        <v>0</v>
      </c>
      <c r="AV16" s="101">
        <v>0</v>
      </c>
      <c r="AW16" s="101">
        <v>29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48</v>
      </c>
      <c r="B17" s="111" t="s">
        <v>280</v>
      </c>
      <c r="C17" s="99" t="s">
        <v>281</v>
      </c>
      <c r="D17" s="101">
        <f>SUM(E17,+H17,+K17)</f>
        <v>2539</v>
      </c>
      <c r="E17" s="101">
        <f>SUM(F17:G17)</f>
        <v>2539</v>
      </c>
      <c r="F17" s="101">
        <v>798</v>
      </c>
      <c r="G17" s="101">
        <v>1741</v>
      </c>
      <c r="H17" s="101">
        <f>SUM(I17:J17)</f>
        <v>0</v>
      </c>
      <c r="I17" s="101">
        <v>0</v>
      </c>
      <c r="J17" s="101">
        <v>0</v>
      </c>
      <c r="K17" s="101">
        <f>SUM(L17:M17)</f>
        <v>0</v>
      </c>
      <c r="L17" s="101">
        <v>0</v>
      </c>
      <c r="M17" s="101">
        <v>0</v>
      </c>
      <c r="N17" s="101">
        <f>SUM(O17,+V17,+AC17)</f>
        <v>2539</v>
      </c>
      <c r="O17" s="101">
        <f>SUM(P17:U17)</f>
        <v>798</v>
      </c>
      <c r="P17" s="101">
        <v>798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1741</v>
      </c>
      <c r="W17" s="101">
        <v>1741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213</v>
      </c>
      <c r="AG17" s="101">
        <v>213</v>
      </c>
      <c r="AH17" s="101">
        <v>0</v>
      </c>
      <c r="AI17" s="101">
        <v>0</v>
      </c>
      <c r="AJ17" s="101">
        <f>SUM(AK17:AS17)</f>
        <v>213</v>
      </c>
      <c r="AK17" s="101">
        <v>0</v>
      </c>
      <c r="AL17" s="101">
        <v>0</v>
      </c>
      <c r="AM17" s="101">
        <v>213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48</v>
      </c>
      <c r="B18" s="111" t="s">
        <v>282</v>
      </c>
      <c r="C18" s="99" t="s">
        <v>283</v>
      </c>
      <c r="D18" s="101">
        <f>SUM(E18,+H18,+K18)</f>
        <v>5226</v>
      </c>
      <c r="E18" s="101">
        <f>SUM(F18:G18)</f>
        <v>5226</v>
      </c>
      <c r="F18" s="101">
        <v>1181</v>
      </c>
      <c r="G18" s="101">
        <v>4045</v>
      </c>
      <c r="H18" s="101">
        <f>SUM(I18:J18)</f>
        <v>0</v>
      </c>
      <c r="I18" s="101">
        <v>0</v>
      </c>
      <c r="J18" s="101">
        <v>0</v>
      </c>
      <c r="K18" s="101">
        <f>SUM(L18:M18)</f>
        <v>0</v>
      </c>
      <c r="L18" s="101">
        <v>0</v>
      </c>
      <c r="M18" s="101">
        <v>0</v>
      </c>
      <c r="N18" s="101">
        <f>SUM(O18,+V18,+AC18)</f>
        <v>5226</v>
      </c>
      <c r="O18" s="101">
        <f>SUM(P18:U18)</f>
        <v>1181</v>
      </c>
      <c r="P18" s="101">
        <v>1181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4045</v>
      </c>
      <c r="W18" s="101">
        <v>4045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441</v>
      </c>
      <c r="AG18" s="101">
        <v>441</v>
      </c>
      <c r="AH18" s="101">
        <v>0</v>
      </c>
      <c r="AI18" s="101">
        <v>0</v>
      </c>
      <c r="AJ18" s="101">
        <f>SUM(AK18:AS18)</f>
        <v>441</v>
      </c>
      <c r="AK18" s="101">
        <v>0</v>
      </c>
      <c r="AL18" s="101">
        <v>0</v>
      </c>
      <c r="AM18" s="101">
        <v>441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48</v>
      </c>
      <c r="B19" s="111" t="s">
        <v>284</v>
      </c>
      <c r="C19" s="99" t="s">
        <v>285</v>
      </c>
      <c r="D19" s="101">
        <f>SUM(E19,+H19,+K19)</f>
        <v>7848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7848</v>
      </c>
      <c r="L19" s="101">
        <v>719</v>
      </c>
      <c r="M19" s="101">
        <v>7129</v>
      </c>
      <c r="N19" s="101">
        <f>SUM(O19,+V19,+AC19)</f>
        <v>7848</v>
      </c>
      <c r="O19" s="101">
        <f>SUM(P19:U19)</f>
        <v>719</v>
      </c>
      <c r="P19" s="101">
        <v>719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7129</v>
      </c>
      <c r="W19" s="101">
        <v>7129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316</v>
      </c>
      <c r="AG19" s="101">
        <v>316</v>
      </c>
      <c r="AH19" s="101">
        <v>0</v>
      </c>
      <c r="AI19" s="101">
        <v>0</v>
      </c>
      <c r="AJ19" s="101">
        <f>SUM(AK19:AS19)</f>
        <v>316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316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48</v>
      </c>
      <c r="B20" s="111" t="s">
        <v>286</v>
      </c>
      <c r="C20" s="99" t="s">
        <v>287</v>
      </c>
      <c r="D20" s="101">
        <f>SUM(E20,+H20,+K20)</f>
        <v>8382</v>
      </c>
      <c r="E20" s="101">
        <f>SUM(F20:G20)</f>
        <v>0</v>
      </c>
      <c r="F20" s="101">
        <v>0</v>
      </c>
      <c r="G20" s="101">
        <v>0</v>
      </c>
      <c r="H20" s="101">
        <f>SUM(I20:J20)</f>
        <v>1907</v>
      </c>
      <c r="I20" s="101">
        <v>1907</v>
      </c>
      <c r="J20" s="101">
        <v>0</v>
      </c>
      <c r="K20" s="101">
        <f>SUM(L20:M20)</f>
        <v>6475</v>
      </c>
      <c r="L20" s="101">
        <v>0</v>
      </c>
      <c r="M20" s="101">
        <v>6475</v>
      </c>
      <c r="N20" s="101">
        <f>SUM(O20,+V20,+AC20)</f>
        <v>8382</v>
      </c>
      <c r="O20" s="101">
        <f>SUM(P20:U20)</f>
        <v>1907</v>
      </c>
      <c r="P20" s="101">
        <v>1907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6475</v>
      </c>
      <c r="W20" s="101">
        <v>6475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429</v>
      </c>
      <c r="AG20" s="101">
        <v>429</v>
      </c>
      <c r="AH20" s="101">
        <v>0</v>
      </c>
      <c r="AI20" s="101">
        <v>0</v>
      </c>
      <c r="AJ20" s="101">
        <f>SUM(AK20:AS20)</f>
        <v>429</v>
      </c>
      <c r="AK20" s="101">
        <v>0</v>
      </c>
      <c r="AL20" s="101">
        <v>0</v>
      </c>
      <c r="AM20" s="101">
        <v>26</v>
      </c>
      <c r="AN20" s="101">
        <v>0</v>
      </c>
      <c r="AO20" s="101">
        <v>0</v>
      </c>
      <c r="AP20" s="101">
        <v>0</v>
      </c>
      <c r="AQ20" s="101">
        <v>0</v>
      </c>
      <c r="AR20" s="101">
        <v>403</v>
      </c>
      <c r="AS20" s="101">
        <v>0</v>
      </c>
      <c r="AT20" s="101">
        <f>SUM(AU20:AY20)</f>
        <v>3</v>
      </c>
      <c r="AU20" s="101">
        <v>0</v>
      </c>
      <c r="AV20" s="101">
        <v>0</v>
      </c>
      <c r="AW20" s="101">
        <v>3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48</v>
      </c>
      <c r="B21" s="111" t="s">
        <v>288</v>
      </c>
      <c r="C21" s="99" t="s">
        <v>289</v>
      </c>
      <c r="D21" s="101">
        <f>SUM(E21,+H21,+K21)</f>
        <v>1261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1261</v>
      </c>
      <c r="L21" s="101">
        <v>258</v>
      </c>
      <c r="M21" s="101">
        <v>1003</v>
      </c>
      <c r="N21" s="101">
        <f>SUM(O21,+V21,+AC21)</f>
        <v>1261</v>
      </c>
      <c r="O21" s="101">
        <f>SUM(P21:U21)</f>
        <v>258</v>
      </c>
      <c r="P21" s="101">
        <v>258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1003</v>
      </c>
      <c r="W21" s="101">
        <v>1003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28</v>
      </c>
      <c r="AG21" s="101">
        <v>28</v>
      </c>
      <c r="AH21" s="101">
        <v>0</v>
      </c>
      <c r="AI21" s="101">
        <v>0</v>
      </c>
      <c r="AJ21" s="101">
        <f>SUM(AK21:AS21)</f>
        <v>28</v>
      </c>
      <c r="AK21" s="101">
        <v>0</v>
      </c>
      <c r="AL21" s="101">
        <v>0</v>
      </c>
      <c r="AM21" s="101">
        <v>0</v>
      </c>
      <c r="AN21" s="101">
        <v>24</v>
      </c>
      <c r="AO21" s="101">
        <v>0</v>
      </c>
      <c r="AP21" s="101">
        <v>0</v>
      </c>
      <c r="AQ21" s="101">
        <v>0</v>
      </c>
      <c r="AR21" s="101">
        <v>2</v>
      </c>
      <c r="AS21" s="101">
        <v>2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48</v>
      </c>
      <c r="B22" s="111" t="s">
        <v>290</v>
      </c>
      <c r="C22" s="99" t="s">
        <v>291</v>
      </c>
      <c r="D22" s="101">
        <f>SUM(E22,+H22,+K22)</f>
        <v>1142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1142</v>
      </c>
      <c r="L22" s="101">
        <v>215</v>
      </c>
      <c r="M22" s="101">
        <v>927</v>
      </c>
      <c r="N22" s="101">
        <f>SUM(O22,+V22,+AC22)</f>
        <v>1142</v>
      </c>
      <c r="O22" s="101">
        <f>SUM(P22:U22)</f>
        <v>215</v>
      </c>
      <c r="P22" s="101">
        <v>215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927</v>
      </c>
      <c r="W22" s="101">
        <v>927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25</v>
      </c>
      <c r="AG22" s="101">
        <v>25</v>
      </c>
      <c r="AH22" s="101">
        <v>0</v>
      </c>
      <c r="AI22" s="101">
        <v>0</v>
      </c>
      <c r="AJ22" s="101">
        <f>SUM(AK22:AS22)</f>
        <v>25</v>
      </c>
      <c r="AK22" s="101">
        <v>0</v>
      </c>
      <c r="AL22" s="101">
        <v>0</v>
      </c>
      <c r="AM22" s="101">
        <v>2</v>
      </c>
      <c r="AN22" s="101">
        <v>21</v>
      </c>
      <c r="AO22" s="101">
        <v>0</v>
      </c>
      <c r="AP22" s="101">
        <v>0</v>
      </c>
      <c r="AQ22" s="101">
        <v>0</v>
      </c>
      <c r="AR22" s="101">
        <v>2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48</v>
      </c>
      <c r="B23" s="111" t="s">
        <v>292</v>
      </c>
      <c r="C23" s="99" t="s">
        <v>293</v>
      </c>
      <c r="D23" s="101">
        <f>SUM(E23,+H23,+K23)</f>
        <v>2275</v>
      </c>
      <c r="E23" s="101">
        <f>SUM(F23:G23)</f>
        <v>2275</v>
      </c>
      <c r="F23" s="101">
        <v>648</v>
      </c>
      <c r="G23" s="101">
        <v>1627</v>
      </c>
      <c r="H23" s="101">
        <f>SUM(I23:J23)</f>
        <v>0</v>
      </c>
      <c r="I23" s="101">
        <v>0</v>
      </c>
      <c r="J23" s="101">
        <v>0</v>
      </c>
      <c r="K23" s="101">
        <f>SUM(L23:M23)</f>
        <v>0</v>
      </c>
      <c r="L23" s="101">
        <v>0</v>
      </c>
      <c r="M23" s="101">
        <v>0</v>
      </c>
      <c r="N23" s="101">
        <f>SUM(O23,+V23,+AC23)</f>
        <v>2275</v>
      </c>
      <c r="O23" s="101">
        <f>SUM(P23:U23)</f>
        <v>648</v>
      </c>
      <c r="P23" s="101">
        <v>648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1627</v>
      </c>
      <c r="W23" s="101">
        <v>1627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191</v>
      </c>
      <c r="AG23" s="101">
        <v>191</v>
      </c>
      <c r="AH23" s="101">
        <v>0</v>
      </c>
      <c r="AI23" s="101">
        <v>0</v>
      </c>
      <c r="AJ23" s="101">
        <f>SUM(AK23:AS23)</f>
        <v>191</v>
      </c>
      <c r="AK23" s="101">
        <v>0</v>
      </c>
      <c r="AL23" s="101">
        <v>0</v>
      </c>
      <c r="AM23" s="101">
        <v>191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48</v>
      </c>
      <c r="B24" s="111" t="s">
        <v>294</v>
      </c>
      <c r="C24" s="99" t="s">
        <v>295</v>
      </c>
      <c r="D24" s="101">
        <f>SUM(E24,+H24,+K24)</f>
        <v>2189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2189</v>
      </c>
      <c r="L24" s="101">
        <v>265</v>
      </c>
      <c r="M24" s="101">
        <v>1924</v>
      </c>
      <c r="N24" s="101">
        <f>SUM(O24,+V24,+AC24)</f>
        <v>2189</v>
      </c>
      <c r="O24" s="101">
        <f>SUM(P24:U24)</f>
        <v>265</v>
      </c>
      <c r="P24" s="101">
        <v>265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1924</v>
      </c>
      <c r="W24" s="101">
        <v>1924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68</v>
      </c>
      <c r="AG24" s="101">
        <v>68</v>
      </c>
      <c r="AH24" s="101">
        <v>0</v>
      </c>
      <c r="AI24" s="101">
        <v>0</v>
      </c>
      <c r="AJ24" s="101">
        <f>SUM(AK24:AS24)</f>
        <v>68</v>
      </c>
      <c r="AK24" s="101">
        <v>0</v>
      </c>
      <c r="AL24" s="101">
        <v>0</v>
      </c>
      <c r="AM24" s="101">
        <v>68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48</v>
      </c>
      <c r="B25" s="111" t="s">
        <v>296</v>
      </c>
      <c r="C25" s="99" t="s">
        <v>297</v>
      </c>
      <c r="D25" s="101">
        <f>SUM(E25,+H25,+K25)</f>
        <v>3694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3694</v>
      </c>
      <c r="L25" s="101">
        <v>718</v>
      </c>
      <c r="M25" s="101">
        <v>2976</v>
      </c>
      <c r="N25" s="101">
        <f>SUM(O25,+V25,+AC25)</f>
        <v>3694</v>
      </c>
      <c r="O25" s="101">
        <f>SUM(P25:U25)</f>
        <v>718</v>
      </c>
      <c r="P25" s="101">
        <v>718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2976</v>
      </c>
      <c r="W25" s="101">
        <v>2976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114</v>
      </c>
      <c r="AG25" s="101">
        <v>114</v>
      </c>
      <c r="AH25" s="101">
        <v>0</v>
      </c>
      <c r="AI25" s="101">
        <v>0</v>
      </c>
      <c r="AJ25" s="101">
        <f>SUM(AK25:AS25)</f>
        <v>114</v>
      </c>
      <c r="AK25" s="101">
        <v>0</v>
      </c>
      <c r="AL25" s="101">
        <v>0</v>
      </c>
      <c r="AM25" s="101">
        <v>114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48</v>
      </c>
      <c r="B26" s="111" t="s">
        <v>298</v>
      </c>
      <c r="C26" s="99" t="s">
        <v>299</v>
      </c>
      <c r="D26" s="101">
        <f>SUM(E26,+H26,+K26)</f>
        <v>3056</v>
      </c>
      <c r="E26" s="101">
        <f>SUM(F26:G26)</f>
        <v>7</v>
      </c>
      <c r="F26" s="101">
        <v>7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3049</v>
      </c>
      <c r="L26" s="101">
        <v>621</v>
      </c>
      <c r="M26" s="101">
        <v>2428</v>
      </c>
      <c r="N26" s="101">
        <f>SUM(O26,+V26,+AC26)</f>
        <v>3056</v>
      </c>
      <c r="O26" s="101">
        <f>SUM(P26:U26)</f>
        <v>628</v>
      </c>
      <c r="P26" s="101">
        <v>628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2428</v>
      </c>
      <c r="W26" s="101">
        <v>2428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95</v>
      </c>
      <c r="AG26" s="101">
        <v>95</v>
      </c>
      <c r="AH26" s="101">
        <v>0</v>
      </c>
      <c r="AI26" s="101">
        <v>0</v>
      </c>
      <c r="AJ26" s="101">
        <f>SUM(AK26:AS26)</f>
        <v>95</v>
      </c>
      <c r="AK26" s="101">
        <v>0</v>
      </c>
      <c r="AL26" s="101">
        <v>0</v>
      </c>
      <c r="AM26" s="101">
        <v>95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48</v>
      </c>
      <c r="B27" s="111" t="s">
        <v>300</v>
      </c>
      <c r="C27" s="99" t="s">
        <v>301</v>
      </c>
      <c r="D27" s="101">
        <f>SUM(E27,+H27,+K27)</f>
        <v>2182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2182</v>
      </c>
      <c r="L27" s="101">
        <v>166</v>
      </c>
      <c r="M27" s="101">
        <v>2016</v>
      </c>
      <c r="N27" s="101">
        <f>SUM(O27,+V27,+AC27)</f>
        <v>2182</v>
      </c>
      <c r="O27" s="101">
        <f>SUM(P27:U27)</f>
        <v>166</v>
      </c>
      <c r="P27" s="101">
        <v>166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2016</v>
      </c>
      <c r="W27" s="101">
        <v>2016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88</v>
      </c>
      <c r="AG27" s="101">
        <v>88</v>
      </c>
      <c r="AH27" s="101">
        <v>0</v>
      </c>
      <c r="AI27" s="101">
        <v>0</v>
      </c>
      <c r="AJ27" s="101">
        <f>SUM(AK27:AS27)</f>
        <v>88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88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48</v>
      </c>
      <c r="B28" s="111" t="s">
        <v>302</v>
      </c>
      <c r="C28" s="99" t="s">
        <v>303</v>
      </c>
      <c r="D28" s="101">
        <f>SUM(E28,+H28,+K28)</f>
        <v>1940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1940</v>
      </c>
      <c r="L28" s="101">
        <v>270</v>
      </c>
      <c r="M28" s="101">
        <v>1670</v>
      </c>
      <c r="N28" s="101">
        <f>SUM(O28,+V28,+AC28)</f>
        <v>1940</v>
      </c>
      <c r="O28" s="101">
        <f>SUM(P28:U28)</f>
        <v>270</v>
      </c>
      <c r="P28" s="101">
        <v>270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1670</v>
      </c>
      <c r="W28" s="101">
        <v>1670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89</v>
      </c>
      <c r="AG28" s="101">
        <v>89</v>
      </c>
      <c r="AH28" s="101">
        <v>0</v>
      </c>
      <c r="AI28" s="101">
        <v>0</v>
      </c>
      <c r="AJ28" s="101">
        <f>SUM(AK28:AS28)</f>
        <v>89</v>
      </c>
      <c r="AK28" s="101">
        <v>0</v>
      </c>
      <c r="AL28" s="101">
        <v>0</v>
      </c>
      <c r="AM28" s="101">
        <v>3</v>
      </c>
      <c r="AN28" s="101">
        <v>0</v>
      </c>
      <c r="AO28" s="101">
        <v>0</v>
      </c>
      <c r="AP28" s="101">
        <v>0</v>
      </c>
      <c r="AQ28" s="101">
        <v>0</v>
      </c>
      <c r="AR28" s="101">
        <v>11</v>
      </c>
      <c r="AS28" s="101">
        <v>75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48</v>
      </c>
      <c r="B29" s="111" t="s">
        <v>304</v>
      </c>
      <c r="C29" s="99" t="s">
        <v>305</v>
      </c>
      <c r="D29" s="101">
        <f>SUM(E29,+H29,+K29)</f>
        <v>3010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3010</v>
      </c>
      <c r="L29" s="101">
        <v>990</v>
      </c>
      <c r="M29" s="101">
        <v>2020</v>
      </c>
      <c r="N29" s="101">
        <f>SUM(O29,+V29,+AC29)</f>
        <v>3010</v>
      </c>
      <c r="O29" s="101">
        <f>SUM(P29:U29)</f>
        <v>990</v>
      </c>
      <c r="P29" s="101">
        <v>990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2020</v>
      </c>
      <c r="W29" s="101">
        <v>2020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138</v>
      </c>
      <c r="AG29" s="101">
        <v>138</v>
      </c>
      <c r="AH29" s="101">
        <v>0</v>
      </c>
      <c r="AI29" s="101">
        <v>0</v>
      </c>
      <c r="AJ29" s="101">
        <f>SUM(AK29:AS29)</f>
        <v>138</v>
      </c>
      <c r="AK29" s="101">
        <v>0</v>
      </c>
      <c r="AL29" s="101">
        <v>0</v>
      </c>
      <c r="AM29" s="101">
        <v>4</v>
      </c>
      <c r="AN29" s="101">
        <v>0</v>
      </c>
      <c r="AO29" s="101">
        <v>0</v>
      </c>
      <c r="AP29" s="101">
        <v>0</v>
      </c>
      <c r="AQ29" s="101">
        <v>0</v>
      </c>
      <c r="AR29" s="101">
        <v>17</v>
      </c>
      <c r="AS29" s="101">
        <v>117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48</v>
      </c>
      <c r="B30" s="111" t="s">
        <v>306</v>
      </c>
      <c r="C30" s="99" t="s">
        <v>307</v>
      </c>
      <c r="D30" s="101">
        <f>SUM(E30,+H30,+K30)</f>
        <v>637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637</v>
      </c>
      <c r="L30" s="101">
        <v>191</v>
      </c>
      <c r="M30" s="101">
        <v>446</v>
      </c>
      <c r="N30" s="101">
        <f>SUM(O30,+V30,+AC30)</f>
        <v>637</v>
      </c>
      <c r="O30" s="101">
        <f>SUM(P30:U30)</f>
        <v>191</v>
      </c>
      <c r="P30" s="101">
        <v>191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446</v>
      </c>
      <c r="W30" s="101">
        <v>446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30</v>
      </c>
      <c r="AG30" s="101">
        <v>30</v>
      </c>
      <c r="AH30" s="101">
        <v>0</v>
      </c>
      <c r="AI30" s="101">
        <v>0</v>
      </c>
      <c r="AJ30" s="101">
        <f>SUM(AK30:AS30)</f>
        <v>30</v>
      </c>
      <c r="AK30" s="101">
        <v>0</v>
      </c>
      <c r="AL30" s="101">
        <v>0</v>
      </c>
      <c r="AM30" s="101">
        <v>1</v>
      </c>
      <c r="AN30" s="101">
        <v>0</v>
      </c>
      <c r="AO30" s="101">
        <v>0</v>
      </c>
      <c r="AP30" s="101">
        <v>0</v>
      </c>
      <c r="AQ30" s="101">
        <v>0</v>
      </c>
      <c r="AR30" s="101">
        <v>4</v>
      </c>
      <c r="AS30" s="101">
        <v>25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48</v>
      </c>
      <c r="B31" s="111" t="s">
        <v>308</v>
      </c>
      <c r="C31" s="99" t="s">
        <v>309</v>
      </c>
      <c r="D31" s="101">
        <f>SUM(E31,+H31,+K31)</f>
        <v>4244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4244</v>
      </c>
      <c r="L31" s="101">
        <v>1263</v>
      </c>
      <c r="M31" s="101">
        <v>2981</v>
      </c>
      <c r="N31" s="101">
        <f>SUM(O31,+V31,+AC31)</f>
        <v>4244</v>
      </c>
      <c r="O31" s="101">
        <f>SUM(P31:U31)</f>
        <v>1263</v>
      </c>
      <c r="P31" s="101">
        <v>1263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2981</v>
      </c>
      <c r="W31" s="101">
        <v>2981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194</v>
      </c>
      <c r="AG31" s="101">
        <v>194</v>
      </c>
      <c r="AH31" s="101">
        <v>0</v>
      </c>
      <c r="AI31" s="101">
        <v>0</v>
      </c>
      <c r="AJ31" s="101">
        <f>SUM(AK31:AS31)</f>
        <v>194</v>
      </c>
      <c r="AK31" s="101">
        <v>0</v>
      </c>
      <c r="AL31" s="101">
        <v>0</v>
      </c>
      <c r="AM31" s="101">
        <v>6</v>
      </c>
      <c r="AN31" s="101">
        <v>0</v>
      </c>
      <c r="AO31" s="101">
        <v>0</v>
      </c>
      <c r="AP31" s="101">
        <v>0</v>
      </c>
      <c r="AQ31" s="101">
        <v>0</v>
      </c>
      <c r="AR31" s="101">
        <v>23</v>
      </c>
      <c r="AS31" s="101">
        <v>165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48</v>
      </c>
      <c r="B32" s="111" t="s">
        <v>310</v>
      </c>
      <c r="C32" s="99" t="s">
        <v>311</v>
      </c>
      <c r="D32" s="101">
        <f>SUM(E32,+H32,+K32)</f>
        <v>594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594</v>
      </c>
      <c r="L32" s="101">
        <v>230</v>
      </c>
      <c r="M32" s="101">
        <v>364</v>
      </c>
      <c r="N32" s="101">
        <f>SUM(O32,+V32,+AC32)</f>
        <v>594</v>
      </c>
      <c r="O32" s="101">
        <f>SUM(P32:U32)</f>
        <v>230</v>
      </c>
      <c r="P32" s="101">
        <v>230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364</v>
      </c>
      <c r="W32" s="101">
        <v>364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27</v>
      </c>
      <c r="AG32" s="101">
        <v>27</v>
      </c>
      <c r="AH32" s="101">
        <v>0</v>
      </c>
      <c r="AI32" s="101">
        <v>0</v>
      </c>
      <c r="AJ32" s="101">
        <f>SUM(AK32:AS32)</f>
        <v>27</v>
      </c>
      <c r="AK32" s="101">
        <v>0</v>
      </c>
      <c r="AL32" s="101">
        <v>0</v>
      </c>
      <c r="AM32" s="101">
        <v>1</v>
      </c>
      <c r="AN32" s="101">
        <v>0</v>
      </c>
      <c r="AO32" s="101">
        <v>0</v>
      </c>
      <c r="AP32" s="101">
        <v>0</v>
      </c>
      <c r="AQ32" s="101">
        <v>0</v>
      </c>
      <c r="AR32" s="101">
        <v>3</v>
      </c>
      <c r="AS32" s="101">
        <v>23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48</v>
      </c>
      <c r="B33" s="111" t="s">
        <v>312</v>
      </c>
      <c r="C33" s="99" t="s">
        <v>313</v>
      </c>
      <c r="D33" s="101">
        <f>SUM(E33,+H33,+K33)</f>
        <v>1653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1653</v>
      </c>
      <c r="L33" s="101">
        <v>339</v>
      </c>
      <c r="M33" s="101">
        <v>1314</v>
      </c>
      <c r="N33" s="101">
        <f>SUM(O33,+V33,+AC33)</f>
        <v>1653</v>
      </c>
      <c r="O33" s="101">
        <f>SUM(P33:U33)</f>
        <v>339</v>
      </c>
      <c r="P33" s="101">
        <v>339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1314</v>
      </c>
      <c r="W33" s="101">
        <v>1314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75</v>
      </c>
      <c r="AG33" s="101">
        <v>75</v>
      </c>
      <c r="AH33" s="101">
        <v>0</v>
      </c>
      <c r="AI33" s="101">
        <v>0</v>
      </c>
      <c r="AJ33" s="101">
        <f>SUM(AK33:AS33)</f>
        <v>75</v>
      </c>
      <c r="AK33" s="101">
        <v>0</v>
      </c>
      <c r="AL33" s="101">
        <v>0</v>
      </c>
      <c r="AM33" s="101">
        <v>2</v>
      </c>
      <c r="AN33" s="101">
        <v>0</v>
      </c>
      <c r="AO33" s="101">
        <v>0</v>
      </c>
      <c r="AP33" s="101">
        <v>0</v>
      </c>
      <c r="AQ33" s="101">
        <v>0</v>
      </c>
      <c r="AR33" s="101">
        <v>9</v>
      </c>
      <c r="AS33" s="101">
        <v>64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48</v>
      </c>
      <c r="B34" s="111" t="s">
        <v>314</v>
      </c>
      <c r="C34" s="99" t="s">
        <v>315</v>
      </c>
      <c r="D34" s="101">
        <f>SUM(E34,+H34,+K34)</f>
        <v>1386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1386</v>
      </c>
      <c r="L34" s="101">
        <v>450</v>
      </c>
      <c r="M34" s="101">
        <v>936</v>
      </c>
      <c r="N34" s="101">
        <f>SUM(O34,+V34,+AC34)</f>
        <v>1386</v>
      </c>
      <c r="O34" s="101">
        <f>SUM(P34:U34)</f>
        <v>450</v>
      </c>
      <c r="P34" s="101">
        <v>450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936</v>
      </c>
      <c r="W34" s="101">
        <v>936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64</v>
      </c>
      <c r="AG34" s="101">
        <v>64</v>
      </c>
      <c r="AH34" s="101">
        <v>0</v>
      </c>
      <c r="AI34" s="101">
        <v>0</v>
      </c>
      <c r="AJ34" s="101">
        <f>SUM(AK34:AS34)</f>
        <v>64</v>
      </c>
      <c r="AK34" s="101">
        <v>0</v>
      </c>
      <c r="AL34" s="101">
        <v>0</v>
      </c>
      <c r="AM34" s="101">
        <v>2</v>
      </c>
      <c r="AN34" s="101">
        <v>0</v>
      </c>
      <c r="AO34" s="101">
        <v>0</v>
      </c>
      <c r="AP34" s="101">
        <v>0</v>
      </c>
      <c r="AQ34" s="101">
        <v>0</v>
      </c>
      <c r="AR34" s="101">
        <v>8</v>
      </c>
      <c r="AS34" s="101">
        <v>54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48</v>
      </c>
      <c r="B35" s="111" t="s">
        <v>316</v>
      </c>
      <c r="C35" s="99" t="s">
        <v>317</v>
      </c>
      <c r="D35" s="101">
        <f>SUM(E35,+H35,+K35)</f>
        <v>4115</v>
      </c>
      <c r="E35" s="101">
        <f>SUM(F35:G35)</f>
        <v>0</v>
      </c>
      <c r="F35" s="101">
        <v>0</v>
      </c>
      <c r="G35" s="101">
        <v>0</v>
      </c>
      <c r="H35" s="101">
        <f>SUM(I35:J35)</f>
        <v>868</v>
      </c>
      <c r="I35" s="101">
        <v>868</v>
      </c>
      <c r="J35" s="101">
        <v>0</v>
      </c>
      <c r="K35" s="101">
        <f>SUM(L35:M35)</f>
        <v>3247</v>
      </c>
      <c r="L35" s="101">
        <v>0</v>
      </c>
      <c r="M35" s="101">
        <v>3247</v>
      </c>
      <c r="N35" s="101">
        <f>SUM(O35,+V35,+AC35)</f>
        <v>4115</v>
      </c>
      <c r="O35" s="101">
        <f>SUM(P35:U35)</f>
        <v>868</v>
      </c>
      <c r="P35" s="101">
        <v>868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3247</v>
      </c>
      <c r="W35" s="101">
        <v>3247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211</v>
      </c>
      <c r="AG35" s="101">
        <v>211</v>
      </c>
      <c r="AH35" s="101">
        <v>0</v>
      </c>
      <c r="AI35" s="101">
        <v>0</v>
      </c>
      <c r="AJ35" s="101">
        <f>SUM(AK35:AS35)</f>
        <v>211</v>
      </c>
      <c r="AK35" s="101">
        <v>0</v>
      </c>
      <c r="AL35" s="101">
        <v>0</v>
      </c>
      <c r="AM35" s="101">
        <v>13</v>
      </c>
      <c r="AN35" s="101">
        <v>0</v>
      </c>
      <c r="AO35" s="101">
        <v>0</v>
      </c>
      <c r="AP35" s="101">
        <v>0</v>
      </c>
      <c r="AQ35" s="101">
        <v>0</v>
      </c>
      <c r="AR35" s="101">
        <v>198</v>
      </c>
      <c r="AS35" s="101">
        <v>0</v>
      </c>
      <c r="AT35" s="101">
        <f>SUM(AU35:AY35)</f>
        <v>1</v>
      </c>
      <c r="AU35" s="101">
        <v>0</v>
      </c>
      <c r="AV35" s="101">
        <v>0</v>
      </c>
      <c r="AW35" s="101">
        <v>1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48</v>
      </c>
      <c r="B36" s="111" t="s">
        <v>318</v>
      </c>
      <c r="C36" s="99" t="s">
        <v>319</v>
      </c>
      <c r="D36" s="101">
        <f>SUM(E36,+H36,+K36)</f>
        <v>6131</v>
      </c>
      <c r="E36" s="101">
        <f>SUM(F36:G36)</f>
        <v>0</v>
      </c>
      <c r="F36" s="101">
        <v>0</v>
      </c>
      <c r="G36" s="101">
        <v>0</v>
      </c>
      <c r="H36" s="101">
        <f>SUM(I36:J36)</f>
        <v>1775</v>
      </c>
      <c r="I36" s="101">
        <v>1775</v>
      </c>
      <c r="J36" s="101">
        <v>0</v>
      </c>
      <c r="K36" s="101">
        <f>SUM(L36:M36)</f>
        <v>4356</v>
      </c>
      <c r="L36" s="101">
        <v>0</v>
      </c>
      <c r="M36" s="101">
        <v>4356</v>
      </c>
      <c r="N36" s="101">
        <f>SUM(O36,+V36,+AC36)</f>
        <v>6131</v>
      </c>
      <c r="O36" s="101">
        <f>SUM(P36:U36)</f>
        <v>1775</v>
      </c>
      <c r="P36" s="101">
        <v>1775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4356</v>
      </c>
      <c r="W36" s="101">
        <v>4356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313</v>
      </c>
      <c r="AG36" s="101">
        <v>313</v>
      </c>
      <c r="AH36" s="101">
        <v>0</v>
      </c>
      <c r="AI36" s="101">
        <v>0</v>
      </c>
      <c r="AJ36" s="101">
        <f>SUM(AK36:AS36)</f>
        <v>313</v>
      </c>
      <c r="AK36" s="101">
        <v>0</v>
      </c>
      <c r="AL36" s="101">
        <v>0</v>
      </c>
      <c r="AM36" s="101">
        <v>19</v>
      </c>
      <c r="AN36" s="101">
        <v>0</v>
      </c>
      <c r="AO36" s="101">
        <v>0</v>
      </c>
      <c r="AP36" s="101">
        <v>0</v>
      </c>
      <c r="AQ36" s="101">
        <v>0</v>
      </c>
      <c r="AR36" s="101">
        <v>294</v>
      </c>
      <c r="AS36" s="101">
        <v>0</v>
      </c>
      <c r="AT36" s="101">
        <f>SUM(AU36:AY36)</f>
        <v>2</v>
      </c>
      <c r="AU36" s="101">
        <v>0</v>
      </c>
      <c r="AV36" s="101">
        <v>0</v>
      </c>
      <c r="AW36" s="101">
        <v>2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48</v>
      </c>
      <c r="B37" s="111" t="s">
        <v>320</v>
      </c>
      <c r="C37" s="99" t="s">
        <v>321</v>
      </c>
      <c r="D37" s="101">
        <f>SUM(E37,+H37,+K37)</f>
        <v>2319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2319</v>
      </c>
      <c r="L37" s="101">
        <v>1445</v>
      </c>
      <c r="M37" s="101">
        <v>874</v>
      </c>
      <c r="N37" s="101">
        <f>SUM(O37,+V37,+AC37)</f>
        <v>2319</v>
      </c>
      <c r="O37" s="101">
        <f>SUM(P37:U37)</f>
        <v>1445</v>
      </c>
      <c r="P37" s="101">
        <v>1445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874</v>
      </c>
      <c r="W37" s="101">
        <v>874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73</v>
      </c>
      <c r="AG37" s="101">
        <v>73</v>
      </c>
      <c r="AH37" s="101">
        <v>0</v>
      </c>
      <c r="AI37" s="101">
        <v>0</v>
      </c>
      <c r="AJ37" s="101">
        <f>SUM(AK37:AS37)</f>
        <v>73</v>
      </c>
      <c r="AK37" s="101">
        <v>0</v>
      </c>
      <c r="AL37" s="101">
        <v>0</v>
      </c>
      <c r="AM37" s="101">
        <v>73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8</v>
      </c>
      <c r="AU37" s="101">
        <v>0</v>
      </c>
      <c r="AV37" s="101">
        <v>0</v>
      </c>
      <c r="AW37" s="101">
        <v>8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48</v>
      </c>
      <c r="B38" s="111" t="s">
        <v>322</v>
      </c>
      <c r="C38" s="99" t="s">
        <v>323</v>
      </c>
      <c r="D38" s="101">
        <f>SUM(E38,+H38,+K38)</f>
        <v>3189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3189</v>
      </c>
      <c r="L38" s="101">
        <v>1144</v>
      </c>
      <c r="M38" s="101">
        <v>2045</v>
      </c>
      <c r="N38" s="101">
        <f>SUM(O38,+V38,+AC38)</f>
        <v>3189</v>
      </c>
      <c r="O38" s="101">
        <f>SUM(P38:U38)</f>
        <v>1144</v>
      </c>
      <c r="P38" s="101">
        <v>1144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2045</v>
      </c>
      <c r="W38" s="101">
        <v>2045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101</v>
      </c>
      <c r="AG38" s="101">
        <v>101</v>
      </c>
      <c r="AH38" s="101">
        <v>0</v>
      </c>
      <c r="AI38" s="101">
        <v>0</v>
      </c>
      <c r="AJ38" s="101">
        <f>SUM(AK38:AS38)</f>
        <v>101</v>
      </c>
      <c r="AK38" s="101">
        <v>0</v>
      </c>
      <c r="AL38" s="101">
        <v>0</v>
      </c>
      <c r="AM38" s="101">
        <v>101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12</v>
      </c>
      <c r="AU38" s="101">
        <v>0</v>
      </c>
      <c r="AV38" s="101">
        <v>0</v>
      </c>
      <c r="AW38" s="101">
        <v>12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48</v>
      </c>
      <c r="B39" s="111" t="s">
        <v>324</v>
      </c>
      <c r="C39" s="99" t="s">
        <v>325</v>
      </c>
      <c r="D39" s="101">
        <f>SUM(E39,+H39,+K39)</f>
        <v>3483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3483</v>
      </c>
      <c r="L39" s="101">
        <v>508</v>
      </c>
      <c r="M39" s="101">
        <v>2975</v>
      </c>
      <c r="N39" s="101">
        <f>SUM(O39,+V39,+AC39)</f>
        <v>3483</v>
      </c>
      <c r="O39" s="101">
        <f>SUM(P39:U39)</f>
        <v>508</v>
      </c>
      <c r="P39" s="101">
        <v>508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2975</v>
      </c>
      <c r="W39" s="101">
        <v>2975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110</v>
      </c>
      <c r="AG39" s="101">
        <v>110</v>
      </c>
      <c r="AH39" s="101">
        <v>0</v>
      </c>
      <c r="AI39" s="101">
        <v>0</v>
      </c>
      <c r="AJ39" s="101">
        <f>SUM(AK39:AS39)</f>
        <v>110</v>
      </c>
      <c r="AK39" s="101">
        <v>0</v>
      </c>
      <c r="AL39" s="101">
        <v>0</v>
      </c>
      <c r="AM39" s="101">
        <v>110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12</v>
      </c>
      <c r="AU39" s="101">
        <v>0</v>
      </c>
      <c r="AV39" s="101">
        <v>0</v>
      </c>
      <c r="AW39" s="101">
        <v>12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48</v>
      </c>
      <c r="B40" s="111" t="s">
        <v>326</v>
      </c>
      <c r="C40" s="99" t="s">
        <v>327</v>
      </c>
      <c r="D40" s="101">
        <f>SUM(E40,+H40,+K40)</f>
        <v>1744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1744</v>
      </c>
      <c r="L40" s="101">
        <v>150</v>
      </c>
      <c r="M40" s="101">
        <v>1594</v>
      </c>
      <c r="N40" s="101">
        <f>SUM(O40,+V40,+AC40)</f>
        <v>1744</v>
      </c>
      <c r="O40" s="101">
        <f>SUM(P40:U40)</f>
        <v>150</v>
      </c>
      <c r="P40" s="101">
        <v>150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1594</v>
      </c>
      <c r="W40" s="101">
        <v>1594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78</v>
      </c>
      <c r="AG40" s="101">
        <v>78</v>
      </c>
      <c r="AH40" s="101">
        <v>0</v>
      </c>
      <c r="AI40" s="101">
        <v>0</v>
      </c>
      <c r="AJ40" s="101">
        <f>SUM(AK40:AS40)</f>
        <v>78</v>
      </c>
      <c r="AK40" s="101">
        <v>0</v>
      </c>
      <c r="AL40" s="101">
        <v>0</v>
      </c>
      <c r="AM40" s="101">
        <v>78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13</v>
      </c>
      <c r="AU40" s="101">
        <v>0</v>
      </c>
      <c r="AV40" s="101">
        <v>0</v>
      </c>
      <c r="AW40" s="101">
        <v>13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48</v>
      </c>
      <c r="B41" s="111" t="s">
        <v>328</v>
      </c>
      <c r="C41" s="99" t="s">
        <v>329</v>
      </c>
      <c r="D41" s="101">
        <f>SUM(E41,+H41,+K41)</f>
        <v>1607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1607</v>
      </c>
      <c r="L41" s="101">
        <v>550</v>
      </c>
      <c r="M41" s="101">
        <v>1057</v>
      </c>
      <c r="N41" s="101">
        <f>SUM(O41,+V41,+AC41)</f>
        <v>1607</v>
      </c>
      <c r="O41" s="101">
        <f>SUM(P41:U41)</f>
        <v>550</v>
      </c>
      <c r="P41" s="101">
        <v>550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1057</v>
      </c>
      <c r="W41" s="101">
        <v>1057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17</v>
      </c>
      <c r="AG41" s="101">
        <v>17</v>
      </c>
      <c r="AH41" s="101">
        <v>0</v>
      </c>
      <c r="AI41" s="101">
        <v>0</v>
      </c>
      <c r="AJ41" s="101">
        <f>SUM(AK41:AS41)</f>
        <v>17</v>
      </c>
      <c r="AK41" s="101">
        <v>0</v>
      </c>
      <c r="AL41" s="101">
        <v>0</v>
      </c>
      <c r="AM41" s="101">
        <v>17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48</v>
      </c>
      <c r="B42" s="111" t="s">
        <v>330</v>
      </c>
      <c r="C42" s="99" t="s">
        <v>331</v>
      </c>
      <c r="D42" s="101">
        <f>SUM(E42,+H42,+K42)</f>
        <v>2357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2357</v>
      </c>
      <c r="L42" s="101">
        <v>884</v>
      </c>
      <c r="M42" s="101">
        <v>1473</v>
      </c>
      <c r="N42" s="101">
        <f>SUM(O42,+V42,+AC42)</f>
        <v>2357</v>
      </c>
      <c r="O42" s="101">
        <f>SUM(P42:U42)</f>
        <v>884</v>
      </c>
      <c r="P42" s="101">
        <v>884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1473</v>
      </c>
      <c r="W42" s="101">
        <v>1473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25</v>
      </c>
      <c r="AG42" s="101">
        <v>25</v>
      </c>
      <c r="AH42" s="101">
        <v>0</v>
      </c>
      <c r="AI42" s="101">
        <v>0</v>
      </c>
      <c r="AJ42" s="101">
        <f>SUM(AK42:AS42)</f>
        <v>25</v>
      </c>
      <c r="AK42" s="101">
        <v>0</v>
      </c>
      <c r="AL42" s="101">
        <v>0</v>
      </c>
      <c r="AM42" s="101">
        <v>25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06000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06201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06202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06203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06204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06205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06206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06207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06208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06209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06210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06211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06212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06213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06301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06302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06321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06322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06323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06324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06341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06361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06362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06363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06364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06365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06366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06367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06381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06382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06401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06402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06403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06426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06428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06461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2023-01-10T09:02:18Z</dcterms:modified>
</cp:coreProperties>
</file>