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4宮城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組合分担金内訳!$A$6:$BE$41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'廃棄物事業経費（市町村）'!$A$6:$DJ$41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組合分担金内訳!$2:$42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'廃棄物事業経費（市町村）'!$2:$42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0" i="5"/>
  <c r="I16" i="5"/>
  <c r="I22" i="5"/>
  <c r="I28" i="5"/>
  <c r="I34" i="5"/>
  <c r="I40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I31" i="5" s="1"/>
  <c r="H32" i="5"/>
  <c r="H33" i="5"/>
  <c r="H34" i="5"/>
  <c r="H35" i="5"/>
  <c r="H36" i="5"/>
  <c r="H37" i="5"/>
  <c r="I37" i="5" s="1"/>
  <c r="H38" i="5"/>
  <c r="H39" i="5"/>
  <c r="H40" i="5"/>
  <c r="H41" i="5"/>
  <c r="H42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I29" i="5" s="1"/>
  <c r="G30" i="5"/>
  <c r="I30" i="5" s="1"/>
  <c r="G31" i="5"/>
  <c r="G32" i="5"/>
  <c r="I32" i="5" s="1"/>
  <c r="G33" i="5"/>
  <c r="I33" i="5" s="1"/>
  <c r="G34" i="5"/>
  <c r="G35" i="5"/>
  <c r="I35" i="5" s="1"/>
  <c r="G36" i="5"/>
  <c r="I36" i="5" s="1"/>
  <c r="G37" i="5"/>
  <c r="G38" i="5"/>
  <c r="I38" i="5" s="1"/>
  <c r="G39" i="5"/>
  <c r="I39" i="5" s="1"/>
  <c r="G40" i="5"/>
  <c r="G41" i="5"/>
  <c r="I41" i="5" s="1"/>
  <c r="G42" i="5"/>
  <c r="I42" i="5" s="1"/>
  <c r="F10" i="5"/>
  <c r="F13" i="5"/>
  <c r="F16" i="5"/>
  <c r="F19" i="5"/>
  <c r="F22" i="5"/>
  <c r="F25" i="5"/>
  <c r="F28" i="5"/>
  <c r="F31" i="5"/>
  <c r="F3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F34" i="5" s="1"/>
  <c r="E35" i="5"/>
  <c r="E36" i="5"/>
  <c r="E37" i="5"/>
  <c r="E38" i="5"/>
  <c r="E39" i="5"/>
  <c r="E40" i="5"/>
  <c r="F40" i="5" s="1"/>
  <c r="E41" i="5"/>
  <c r="E42" i="5"/>
  <c r="D8" i="5"/>
  <c r="F8" i="5" s="1"/>
  <c r="D9" i="5"/>
  <c r="F9" i="5" s="1"/>
  <c r="D10" i="5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F30" i="5" s="1"/>
  <c r="D31" i="5"/>
  <c r="D32" i="5"/>
  <c r="F32" i="5" s="1"/>
  <c r="D33" i="5"/>
  <c r="F33" i="5" s="1"/>
  <c r="D34" i="5"/>
  <c r="D35" i="5"/>
  <c r="F35" i="5" s="1"/>
  <c r="D36" i="5"/>
  <c r="F36" i="5" s="1"/>
  <c r="D37" i="5"/>
  <c r="D38" i="5"/>
  <c r="F38" i="5" s="1"/>
  <c r="D39" i="5"/>
  <c r="F39" i="5" s="1"/>
  <c r="D40" i="5"/>
  <c r="D41" i="5"/>
  <c r="F41" i="5" s="1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A2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V1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Q10" i="4"/>
  <c r="BQ46" i="4"/>
  <c r="BP4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I34" i="4"/>
  <c r="BH28" i="4"/>
  <c r="BG10" i="4"/>
  <c r="BG22" i="4"/>
  <c r="BG34" i="4"/>
  <c r="BG40" i="4"/>
  <c r="BG4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8" i="4"/>
  <c r="BG8" i="4" s="1"/>
  <c r="AN9" i="4"/>
  <c r="AN10" i="4"/>
  <c r="AN11" i="4"/>
  <c r="BG11" i="4" s="1"/>
  <c r="AN12" i="4"/>
  <c r="BG12" i="4" s="1"/>
  <c r="AN13" i="4"/>
  <c r="BG13" i="4" s="1"/>
  <c r="AN14" i="4"/>
  <c r="BG14" i="4" s="1"/>
  <c r="AN15" i="4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AN22" i="4"/>
  <c r="AN23" i="4"/>
  <c r="BG23" i="4" s="1"/>
  <c r="AN24" i="4"/>
  <c r="BG24" i="4" s="1"/>
  <c r="AN25" i="4"/>
  <c r="BG25" i="4" s="1"/>
  <c r="AN26" i="4"/>
  <c r="BG26" i="4" s="1"/>
  <c r="AN27" i="4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AN34" i="4"/>
  <c r="AN35" i="4"/>
  <c r="BG35" i="4" s="1"/>
  <c r="AN36" i="4"/>
  <c r="BG36" i="4" s="1"/>
  <c r="AN37" i="4"/>
  <c r="AN38" i="4"/>
  <c r="BG38" i="4" s="1"/>
  <c r="AN39" i="4"/>
  <c r="AN40" i="4"/>
  <c r="AN41" i="4"/>
  <c r="BG41" i="4" s="1"/>
  <c r="AN42" i="4"/>
  <c r="BG42" i="4" s="1"/>
  <c r="AN43" i="4"/>
  <c r="AN44" i="4"/>
  <c r="BG44" i="4" s="1"/>
  <c r="AN45" i="4"/>
  <c r="AN46" i="4"/>
  <c r="AN47" i="4"/>
  <c r="BG47" i="4" s="1"/>
  <c r="AN48" i="4"/>
  <c r="BG48" i="4" s="1"/>
  <c r="AN49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E10" i="4"/>
  <c r="CI10" i="4" s="1"/>
  <c r="AE19" i="4"/>
  <c r="CI19" i="4" s="1"/>
  <c r="AE22" i="4"/>
  <c r="CI22" i="4" s="1"/>
  <c r="AE31" i="4"/>
  <c r="CI31" i="4" s="1"/>
  <c r="AE34" i="4"/>
  <c r="CI34" i="4" s="1"/>
  <c r="AE43" i="4"/>
  <c r="AE46" i="4"/>
  <c r="CI46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R28" i="4"/>
  <c r="BV28" i="4" s="1"/>
  <c r="R29" i="4"/>
  <c r="BV29" i="4" s="1"/>
  <c r="R30" i="4"/>
  <c r="BV30" i="4" s="1"/>
  <c r="R31" i="4"/>
  <c r="BV31" i="4" s="1"/>
  <c r="R32" i="4"/>
  <c r="BV32" i="4" s="1"/>
  <c r="R33" i="4"/>
  <c r="R34" i="4"/>
  <c r="BV34" i="4" s="1"/>
  <c r="R35" i="4"/>
  <c r="BV35" i="4" s="1"/>
  <c r="R36" i="4"/>
  <c r="BV36" i="4" s="1"/>
  <c r="R37" i="4"/>
  <c r="BV37" i="4" s="1"/>
  <c r="R38" i="4"/>
  <c r="BV38" i="4" s="1"/>
  <c r="R39" i="4"/>
  <c r="R40" i="4"/>
  <c r="BV40" i="4" s="1"/>
  <c r="R41" i="4"/>
  <c r="BV41" i="4" s="1"/>
  <c r="R42" i="4"/>
  <c r="BV42" i="4" s="1"/>
  <c r="R43" i="4"/>
  <c r="BV43" i="4" s="1"/>
  <c r="R44" i="4"/>
  <c r="BV44" i="4" s="1"/>
  <c r="R45" i="4"/>
  <c r="R46" i="4"/>
  <c r="BV46" i="4" s="1"/>
  <c r="R47" i="4"/>
  <c r="BV47" i="4" s="1"/>
  <c r="R48" i="4"/>
  <c r="BV48" i="4" s="1"/>
  <c r="R49" i="4"/>
  <c r="BV49" i="4" s="1"/>
  <c r="M8" i="4"/>
  <c r="BQ8" i="4" s="1"/>
  <c r="M9" i="4"/>
  <c r="M10" i="4"/>
  <c r="M11" i="4"/>
  <c r="BQ11" i="4" s="1"/>
  <c r="M12" i="4"/>
  <c r="BQ12" i="4" s="1"/>
  <c r="M13" i="4"/>
  <c r="BQ13" i="4" s="1"/>
  <c r="M14" i="4"/>
  <c r="BQ14" i="4" s="1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M22" i="4"/>
  <c r="BQ22" i="4" s="1"/>
  <c r="M23" i="4"/>
  <c r="BQ23" i="4" s="1"/>
  <c r="M24" i="4"/>
  <c r="BQ24" i="4" s="1"/>
  <c r="M25" i="4"/>
  <c r="BQ25" i="4" s="1"/>
  <c r="M26" i="4"/>
  <c r="BQ26" i="4" s="1"/>
  <c r="M27" i="4"/>
  <c r="M28" i="4"/>
  <c r="BQ28" i="4" s="1"/>
  <c r="M29" i="4"/>
  <c r="BQ29" i="4" s="1"/>
  <c r="M30" i="4"/>
  <c r="BQ30" i="4" s="1"/>
  <c r="M31" i="4"/>
  <c r="BQ31" i="4" s="1"/>
  <c r="M32" i="4"/>
  <c r="BQ32" i="4" s="1"/>
  <c r="M33" i="4"/>
  <c r="M34" i="4"/>
  <c r="BQ34" i="4" s="1"/>
  <c r="M35" i="4"/>
  <c r="BQ35" i="4" s="1"/>
  <c r="M36" i="4"/>
  <c r="BQ36" i="4" s="1"/>
  <c r="M37" i="4"/>
  <c r="BQ37" i="4" s="1"/>
  <c r="M38" i="4"/>
  <c r="BQ38" i="4" s="1"/>
  <c r="M39" i="4"/>
  <c r="M40" i="4"/>
  <c r="BQ40" i="4" s="1"/>
  <c r="M41" i="4"/>
  <c r="BQ41" i="4" s="1"/>
  <c r="M42" i="4"/>
  <c r="BQ42" i="4" s="1"/>
  <c r="M43" i="4"/>
  <c r="BQ43" i="4" s="1"/>
  <c r="M44" i="4"/>
  <c r="BQ44" i="4" s="1"/>
  <c r="M45" i="4"/>
  <c r="M46" i="4"/>
  <c r="M47" i="4"/>
  <c r="BQ47" i="4" s="1"/>
  <c r="M48" i="4"/>
  <c r="BQ48" i="4" s="1"/>
  <c r="M49" i="4"/>
  <c r="BQ49" i="4" s="1"/>
  <c r="L8" i="4"/>
  <c r="BP8" i="4" s="1"/>
  <c r="L9" i="4"/>
  <c r="L10" i="4"/>
  <c r="BP10" i="4" s="1"/>
  <c r="L11" i="4"/>
  <c r="BP11" i="4" s="1"/>
  <c r="L12" i="4"/>
  <c r="BP12" i="4" s="1"/>
  <c r="L13" i="4"/>
  <c r="BP13" i="4" s="1"/>
  <c r="L14" i="4"/>
  <c r="BP14" i="4" s="1"/>
  <c r="L15" i="4"/>
  <c r="L16" i="4"/>
  <c r="BP16" i="4" s="1"/>
  <c r="L17" i="4"/>
  <c r="BP17" i="4" s="1"/>
  <c r="L18" i="4"/>
  <c r="BP18" i="4" s="1"/>
  <c r="L19" i="4"/>
  <c r="BP19" i="4" s="1"/>
  <c r="L20" i="4"/>
  <c r="BP20" i="4" s="1"/>
  <c r="L21" i="4"/>
  <c r="L22" i="4"/>
  <c r="BP22" i="4" s="1"/>
  <c r="L23" i="4"/>
  <c r="BP23" i="4" s="1"/>
  <c r="L24" i="4"/>
  <c r="BP24" i="4" s="1"/>
  <c r="L25" i="4"/>
  <c r="BP25" i="4" s="1"/>
  <c r="L26" i="4"/>
  <c r="BP26" i="4" s="1"/>
  <c r="L27" i="4"/>
  <c r="L28" i="4"/>
  <c r="BP28" i="4" s="1"/>
  <c r="L29" i="4"/>
  <c r="BP29" i="4" s="1"/>
  <c r="L30" i="4"/>
  <c r="BP30" i="4" s="1"/>
  <c r="L31" i="4"/>
  <c r="BP31" i="4" s="1"/>
  <c r="L32" i="4"/>
  <c r="BP32" i="4" s="1"/>
  <c r="L33" i="4"/>
  <c r="L34" i="4"/>
  <c r="BP34" i="4" s="1"/>
  <c r="L35" i="4"/>
  <c r="BP35" i="4" s="1"/>
  <c r="L36" i="4"/>
  <c r="BP36" i="4" s="1"/>
  <c r="L37" i="4"/>
  <c r="BP37" i="4" s="1"/>
  <c r="L38" i="4"/>
  <c r="BP38" i="4" s="1"/>
  <c r="L39" i="4"/>
  <c r="L40" i="4"/>
  <c r="L41" i="4"/>
  <c r="BP41" i="4" s="1"/>
  <c r="L42" i="4"/>
  <c r="BP42" i="4" s="1"/>
  <c r="L43" i="4"/>
  <c r="BP43" i="4" s="1"/>
  <c r="L44" i="4"/>
  <c r="BP44" i="4" s="1"/>
  <c r="L45" i="4"/>
  <c r="L46" i="4"/>
  <c r="BP46" i="4" s="1"/>
  <c r="L47" i="4"/>
  <c r="BP47" i="4" s="1"/>
  <c r="L48" i="4"/>
  <c r="BP48" i="4" s="1"/>
  <c r="L49" i="4"/>
  <c r="BP49" i="4" s="1"/>
  <c r="E8" i="4"/>
  <c r="BI8" i="4" s="1"/>
  <c r="E9" i="4"/>
  <c r="E10" i="4"/>
  <c r="BI10" i="4" s="1"/>
  <c r="E11" i="4"/>
  <c r="BI11" i="4" s="1"/>
  <c r="E12" i="4"/>
  <c r="BI12" i="4" s="1"/>
  <c r="E13" i="4"/>
  <c r="BI13" i="4" s="1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BI31" i="4" s="1"/>
  <c r="E32" i="4"/>
  <c r="BI32" i="4" s="1"/>
  <c r="E33" i="4"/>
  <c r="E34" i="4"/>
  <c r="E35" i="4"/>
  <c r="BI35" i="4" s="1"/>
  <c r="E36" i="4"/>
  <c r="BI36" i="4" s="1"/>
  <c r="E37" i="4"/>
  <c r="BI37" i="4" s="1"/>
  <c r="E38" i="4"/>
  <c r="BI38" i="4" s="1"/>
  <c r="E39" i="4"/>
  <c r="E40" i="4"/>
  <c r="BI40" i="4" s="1"/>
  <c r="E41" i="4"/>
  <c r="BI41" i="4" s="1"/>
  <c r="E42" i="4"/>
  <c r="BI42" i="4" s="1"/>
  <c r="E43" i="4"/>
  <c r="BI43" i="4" s="1"/>
  <c r="E44" i="4"/>
  <c r="BI44" i="4" s="1"/>
  <c r="E45" i="4"/>
  <c r="E46" i="4"/>
  <c r="BI46" i="4" s="1"/>
  <c r="E47" i="4"/>
  <c r="BI47" i="4" s="1"/>
  <c r="E48" i="4"/>
  <c r="BI48" i="4" s="1"/>
  <c r="E49" i="4"/>
  <c r="BI49" i="4" s="1"/>
  <c r="D8" i="4"/>
  <c r="D9" i="4"/>
  <c r="AE9" i="4" s="1"/>
  <c r="D10" i="4"/>
  <c r="BH10" i="4" s="1"/>
  <c r="D11" i="4"/>
  <c r="BH11" i="4" s="1"/>
  <c r="D12" i="4"/>
  <c r="BH12" i="4" s="1"/>
  <c r="D13" i="4"/>
  <c r="BH13" i="4" s="1"/>
  <c r="D14" i="4"/>
  <c r="D15" i="4"/>
  <c r="D16" i="4"/>
  <c r="AE16" i="4" s="1"/>
  <c r="D17" i="4"/>
  <c r="BH17" i="4" s="1"/>
  <c r="D18" i="4"/>
  <c r="BH18" i="4" s="1"/>
  <c r="D19" i="4"/>
  <c r="BH19" i="4" s="1"/>
  <c r="D20" i="4"/>
  <c r="D21" i="4"/>
  <c r="AE21" i="4" s="1"/>
  <c r="D22" i="4"/>
  <c r="BH22" i="4" s="1"/>
  <c r="D23" i="4"/>
  <c r="BH23" i="4" s="1"/>
  <c r="D24" i="4"/>
  <c r="BH24" i="4" s="1"/>
  <c r="D25" i="4"/>
  <c r="BH25" i="4" s="1"/>
  <c r="D26" i="4"/>
  <c r="D27" i="4"/>
  <c r="D28" i="4"/>
  <c r="AE28" i="4" s="1"/>
  <c r="CI28" i="4" s="1"/>
  <c r="D29" i="4"/>
  <c r="BH29" i="4" s="1"/>
  <c r="D30" i="4"/>
  <c r="BH30" i="4" s="1"/>
  <c r="D31" i="4"/>
  <c r="BH31" i="4" s="1"/>
  <c r="D32" i="4"/>
  <c r="D33" i="4"/>
  <c r="AE33" i="4" s="1"/>
  <c r="D34" i="4"/>
  <c r="BH34" i="4" s="1"/>
  <c r="D35" i="4"/>
  <c r="BH35" i="4" s="1"/>
  <c r="D36" i="4"/>
  <c r="BH36" i="4" s="1"/>
  <c r="D37" i="4"/>
  <c r="D38" i="4"/>
  <c r="D39" i="4"/>
  <c r="D40" i="4"/>
  <c r="BH40" i="4" s="1"/>
  <c r="D41" i="4"/>
  <c r="BH41" i="4" s="1"/>
  <c r="D42" i="4"/>
  <c r="BH42" i="4" s="1"/>
  <c r="D43" i="4"/>
  <c r="D44" i="4"/>
  <c r="D45" i="4"/>
  <c r="AE45" i="4" s="1"/>
  <c r="D46" i="4"/>
  <c r="BH46" i="4" s="1"/>
  <c r="D47" i="4"/>
  <c r="BH47" i="4" s="1"/>
  <c r="D48" i="4"/>
  <c r="BH48" i="4" s="1"/>
  <c r="D4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9" i="3"/>
  <c r="W13" i="3"/>
  <c r="W15" i="3"/>
  <c r="W18" i="3"/>
  <c r="W20" i="3"/>
  <c r="W21" i="3"/>
  <c r="W24" i="3"/>
  <c r="W27" i="3"/>
  <c r="W38" i="3"/>
  <c r="W39" i="3"/>
  <c r="W42" i="3"/>
  <c r="W45" i="3"/>
  <c r="W49" i="3"/>
  <c r="V9" i="3"/>
  <c r="V12" i="3"/>
  <c r="V14" i="3"/>
  <c r="V15" i="3"/>
  <c r="V18" i="3"/>
  <c r="V2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E10" i="3"/>
  <c r="W10" i="3" s="1"/>
  <c r="E11" i="3"/>
  <c r="W11" i="3" s="1"/>
  <c r="E12" i="3"/>
  <c r="W12" i="3" s="1"/>
  <c r="E13" i="3"/>
  <c r="E14" i="3"/>
  <c r="W14" i="3" s="1"/>
  <c r="E15" i="3"/>
  <c r="E16" i="3"/>
  <c r="W16" i="3" s="1"/>
  <c r="E17" i="3"/>
  <c r="W17" i="3" s="1"/>
  <c r="E18" i="3"/>
  <c r="E19" i="3"/>
  <c r="W19" i="3" s="1"/>
  <c r="E20" i="3"/>
  <c r="E21" i="3"/>
  <c r="E22" i="3"/>
  <c r="W22" i="3" s="1"/>
  <c r="E23" i="3"/>
  <c r="W23" i="3" s="1"/>
  <c r="E24" i="3"/>
  <c r="E25" i="3"/>
  <c r="W25" i="3" s="1"/>
  <c r="E26" i="3"/>
  <c r="W26" i="3" s="1"/>
  <c r="E27" i="3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E39" i="3"/>
  <c r="E40" i="3"/>
  <c r="W40" i="3" s="1"/>
  <c r="E41" i="3"/>
  <c r="W41" i="3" s="1"/>
  <c r="E42" i="3"/>
  <c r="E43" i="3"/>
  <c r="W43" i="3" s="1"/>
  <c r="E44" i="3"/>
  <c r="W44" i="3" s="1"/>
  <c r="E45" i="3"/>
  <c r="E46" i="3"/>
  <c r="W46" i="3" s="1"/>
  <c r="E47" i="3"/>
  <c r="W47" i="3" s="1"/>
  <c r="E48" i="3"/>
  <c r="W48" i="3" s="1"/>
  <c r="E49" i="3"/>
  <c r="D8" i="3"/>
  <c r="V8" i="3" s="1"/>
  <c r="D9" i="3"/>
  <c r="D10" i="3"/>
  <c r="V10" i="3" s="1"/>
  <c r="D11" i="3"/>
  <c r="V11" i="3" s="1"/>
  <c r="D12" i="3"/>
  <c r="D13" i="3"/>
  <c r="V13" i="3" s="1"/>
  <c r="D14" i="3"/>
  <c r="D15" i="3"/>
  <c r="D16" i="3"/>
  <c r="V16" i="3" s="1"/>
  <c r="D17" i="3"/>
  <c r="V17" i="3" s="1"/>
  <c r="D18" i="3"/>
  <c r="D19" i="3"/>
  <c r="V19" i="3" s="1"/>
  <c r="D20" i="3"/>
  <c r="V20" i="3" s="1"/>
  <c r="D21" i="3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0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Q10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3" i="2"/>
  <c r="BZ8" i="2"/>
  <c r="DB8" i="2" s="1"/>
  <c r="BZ9" i="2"/>
  <c r="BZ10" i="2"/>
  <c r="DB10" i="2" s="1"/>
  <c r="BZ11" i="2"/>
  <c r="DB11" i="2" s="1"/>
  <c r="BZ12" i="2"/>
  <c r="BZ13" i="2"/>
  <c r="BZ14" i="2"/>
  <c r="DB14" i="2" s="1"/>
  <c r="BU8" i="2"/>
  <c r="BU9" i="2"/>
  <c r="CW9" i="2" s="1"/>
  <c r="BU10" i="2"/>
  <c r="BU11" i="2"/>
  <c r="BU12" i="2"/>
  <c r="BU13" i="2"/>
  <c r="BU14" i="2"/>
  <c r="BP8" i="2"/>
  <c r="CR8" i="2" s="1"/>
  <c r="BP9" i="2"/>
  <c r="CR9" i="2" s="1"/>
  <c r="BP10" i="2"/>
  <c r="BP11" i="2"/>
  <c r="BO11" i="2" s="1"/>
  <c r="BP12" i="2"/>
  <c r="CR12" i="2" s="1"/>
  <c r="BP13" i="2"/>
  <c r="CR13" i="2" s="1"/>
  <c r="BP14" i="2"/>
  <c r="CR14" i="2" s="1"/>
  <c r="BO10" i="2"/>
  <c r="CH10" i="2" s="1"/>
  <c r="BH8" i="2"/>
  <c r="BH9" i="2"/>
  <c r="BH10" i="2"/>
  <c r="BH11" i="2"/>
  <c r="CJ11" i="2" s="1"/>
  <c r="BH12" i="2"/>
  <c r="CJ12" i="2" s="1"/>
  <c r="BH13" i="2"/>
  <c r="BG13" i="2" s="1"/>
  <c r="BH14" i="2"/>
  <c r="BG8" i="2"/>
  <c r="BG10" i="2"/>
  <c r="CI10" i="2" s="1"/>
  <c r="BG11" i="2"/>
  <c r="CI11" i="2" s="1"/>
  <c r="BG14" i="2"/>
  <c r="AX8" i="2"/>
  <c r="AX9" i="2"/>
  <c r="AX10" i="2"/>
  <c r="AX11" i="2"/>
  <c r="AX12" i="2"/>
  <c r="AX13" i="2"/>
  <c r="AX14" i="2"/>
  <c r="AS8" i="2"/>
  <c r="CW8" i="2" s="1"/>
  <c r="AS9" i="2"/>
  <c r="AS10" i="2"/>
  <c r="AS11" i="2"/>
  <c r="AS12" i="2"/>
  <c r="AS13" i="2"/>
  <c r="AS14" i="2"/>
  <c r="CW14" i="2" s="1"/>
  <c r="AN8" i="2"/>
  <c r="AM8" i="2" s="1"/>
  <c r="AN9" i="2"/>
  <c r="AN10" i="2"/>
  <c r="AM10" i="2" s="1"/>
  <c r="BF10" i="2" s="1"/>
  <c r="DJ10" i="2" s="1"/>
  <c r="AN11" i="2"/>
  <c r="AN12" i="2"/>
  <c r="AN13" i="2"/>
  <c r="AM13" i="2" s="1"/>
  <c r="BF13" i="2" s="1"/>
  <c r="AN14" i="2"/>
  <c r="AM14" i="2" s="1"/>
  <c r="AM9" i="2"/>
  <c r="BF9" i="2" s="1"/>
  <c r="AF8" i="2"/>
  <c r="AF9" i="2"/>
  <c r="AF10" i="2"/>
  <c r="AF11" i="2"/>
  <c r="AE11" i="2" s="1"/>
  <c r="AF12" i="2"/>
  <c r="AE12" i="2" s="1"/>
  <c r="AF13" i="2"/>
  <c r="AF14" i="2"/>
  <c r="AE9" i="2"/>
  <c r="AE10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11" i="2"/>
  <c r="W14" i="2"/>
  <c r="N8" i="2"/>
  <c r="N9" i="2"/>
  <c r="N10" i="2"/>
  <c r="N11" i="2"/>
  <c r="N12" i="2"/>
  <c r="N13" i="2"/>
  <c r="M13" i="2" s="1"/>
  <c r="N14" i="2"/>
  <c r="M8" i="2"/>
  <c r="V8" i="2" s="1"/>
  <c r="M10" i="2"/>
  <c r="M11" i="2"/>
  <c r="M14" i="2"/>
  <c r="V14" i="2" s="1"/>
  <c r="E8" i="2"/>
  <c r="E9" i="2"/>
  <c r="E10" i="2"/>
  <c r="E11" i="2"/>
  <c r="D11" i="2" s="1"/>
  <c r="V11" i="2" s="1"/>
  <c r="E12" i="2"/>
  <c r="E13" i="2"/>
  <c r="E14" i="2"/>
  <c r="D8" i="2"/>
  <c r="D9" i="2"/>
  <c r="D12" i="2"/>
  <c r="D1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W21" i="1"/>
  <c r="CW3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9" i="1"/>
  <c r="CR11" i="1"/>
  <c r="CR21" i="1"/>
  <c r="CR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10" i="1"/>
  <c r="CJ11" i="1"/>
  <c r="CJ19" i="1"/>
  <c r="CJ28" i="1"/>
  <c r="CJ29" i="1"/>
  <c r="CI11" i="1"/>
  <c r="CI37" i="1"/>
  <c r="CH15" i="1"/>
  <c r="CH33" i="1"/>
  <c r="BZ8" i="1"/>
  <c r="BZ9" i="1"/>
  <c r="DB9" i="1" s="1"/>
  <c r="BZ10" i="1"/>
  <c r="BZ11" i="1"/>
  <c r="BZ12" i="1"/>
  <c r="BZ13" i="1"/>
  <c r="DB13" i="1" s="1"/>
  <c r="BZ14" i="1"/>
  <c r="BZ15" i="1"/>
  <c r="DB15" i="1" s="1"/>
  <c r="BZ16" i="1"/>
  <c r="BZ17" i="1"/>
  <c r="BZ18" i="1"/>
  <c r="BZ19" i="1"/>
  <c r="DB19" i="1" s="1"/>
  <c r="BZ20" i="1"/>
  <c r="BZ21" i="1"/>
  <c r="DB21" i="1" s="1"/>
  <c r="BZ22" i="1"/>
  <c r="BZ23" i="1"/>
  <c r="BZ24" i="1"/>
  <c r="BZ25" i="1"/>
  <c r="BZ26" i="1"/>
  <c r="BZ27" i="1"/>
  <c r="DB27" i="1" s="1"/>
  <c r="BZ28" i="1"/>
  <c r="BZ29" i="1"/>
  <c r="BZ30" i="1"/>
  <c r="BZ31" i="1"/>
  <c r="DB31" i="1" s="1"/>
  <c r="BZ32" i="1"/>
  <c r="BZ33" i="1"/>
  <c r="DB33" i="1" s="1"/>
  <c r="BZ34" i="1"/>
  <c r="BZ35" i="1"/>
  <c r="BZ36" i="1"/>
  <c r="BZ37" i="1"/>
  <c r="DB37" i="1" s="1"/>
  <c r="BZ38" i="1"/>
  <c r="BZ39" i="1"/>
  <c r="DB39" i="1" s="1"/>
  <c r="BZ40" i="1"/>
  <c r="DB40" i="1" s="1"/>
  <c r="BZ41" i="1"/>
  <c r="BZ42" i="1"/>
  <c r="BU8" i="1"/>
  <c r="BU9" i="1"/>
  <c r="CW9" i="1" s="1"/>
  <c r="BU10" i="1"/>
  <c r="CW10" i="1" s="1"/>
  <c r="BU11" i="1"/>
  <c r="BU12" i="1"/>
  <c r="BU13" i="1"/>
  <c r="BU14" i="1"/>
  <c r="BU15" i="1"/>
  <c r="BO15" i="1" s="1"/>
  <c r="BU16" i="1"/>
  <c r="CW16" i="1" s="1"/>
  <c r="BU17" i="1"/>
  <c r="BU18" i="1"/>
  <c r="BU19" i="1"/>
  <c r="BU20" i="1"/>
  <c r="BU21" i="1"/>
  <c r="BO21" i="1" s="1"/>
  <c r="BU22" i="1"/>
  <c r="CW22" i="1" s="1"/>
  <c r="BU23" i="1"/>
  <c r="BU24" i="1"/>
  <c r="BU25" i="1"/>
  <c r="BU26" i="1"/>
  <c r="BU27" i="1"/>
  <c r="CW27" i="1" s="1"/>
  <c r="BU28" i="1"/>
  <c r="CW28" i="1" s="1"/>
  <c r="BU29" i="1"/>
  <c r="BU30" i="1"/>
  <c r="BU31" i="1"/>
  <c r="BU32" i="1"/>
  <c r="BU33" i="1"/>
  <c r="BO33" i="1" s="1"/>
  <c r="BU34" i="1"/>
  <c r="CW34" i="1" s="1"/>
  <c r="BU35" i="1"/>
  <c r="BU36" i="1"/>
  <c r="BU37" i="1"/>
  <c r="CW37" i="1" s="1"/>
  <c r="BU38" i="1"/>
  <c r="BU39" i="1"/>
  <c r="BO39" i="1" s="1"/>
  <c r="BU40" i="1"/>
  <c r="CW40" i="1" s="1"/>
  <c r="BU41" i="1"/>
  <c r="BU42" i="1"/>
  <c r="BP8" i="1"/>
  <c r="BO8" i="1" s="1"/>
  <c r="BP9" i="1"/>
  <c r="BP10" i="1"/>
  <c r="BP11" i="1"/>
  <c r="BP12" i="1"/>
  <c r="BP13" i="1"/>
  <c r="BP14" i="1"/>
  <c r="CR14" i="1" s="1"/>
  <c r="BP15" i="1"/>
  <c r="CR15" i="1" s="1"/>
  <c r="BP16" i="1"/>
  <c r="BP17" i="1"/>
  <c r="BP18" i="1"/>
  <c r="BP19" i="1"/>
  <c r="BP20" i="1"/>
  <c r="BO20" i="1" s="1"/>
  <c r="CQ20" i="1" s="1"/>
  <c r="BP21" i="1"/>
  <c r="BP22" i="1"/>
  <c r="BP23" i="1"/>
  <c r="CR23" i="1" s="1"/>
  <c r="BP24" i="1"/>
  <c r="BP25" i="1"/>
  <c r="BP26" i="1"/>
  <c r="CR26" i="1" s="1"/>
  <c r="BP27" i="1"/>
  <c r="CR27" i="1" s="1"/>
  <c r="BP28" i="1"/>
  <c r="BP29" i="1"/>
  <c r="BP30" i="1"/>
  <c r="BP31" i="1"/>
  <c r="BP32" i="1"/>
  <c r="BO32" i="1" s="1"/>
  <c r="CQ32" i="1" s="1"/>
  <c r="BP33" i="1"/>
  <c r="BP34" i="1"/>
  <c r="BP35" i="1"/>
  <c r="BP36" i="1"/>
  <c r="BP37" i="1"/>
  <c r="BP38" i="1"/>
  <c r="CR38" i="1" s="1"/>
  <c r="BP39" i="1"/>
  <c r="CR39" i="1" s="1"/>
  <c r="BP40" i="1"/>
  <c r="BP41" i="1"/>
  <c r="BP42" i="1"/>
  <c r="BO12" i="1"/>
  <c r="BO13" i="1"/>
  <c r="BO18" i="1"/>
  <c r="BO19" i="1"/>
  <c r="BO25" i="1"/>
  <c r="BO30" i="1"/>
  <c r="BO31" i="1"/>
  <c r="BO36" i="1"/>
  <c r="BO37" i="1"/>
  <c r="BH8" i="1"/>
  <c r="BH9" i="1"/>
  <c r="BH10" i="1"/>
  <c r="BG10" i="1" s="1"/>
  <c r="CI10" i="1" s="1"/>
  <c r="BH11" i="1"/>
  <c r="BH12" i="1"/>
  <c r="BH13" i="1"/>
  <c r="BH14" i="1"/>
  <c r="BH15" i="1"/>
  <c r="BH16" i="1"/>
  <c r="BG16" i="1" s="1"/>
  <c r="CI16" i="1" s="1"/>
  <c r="BH17" i="1"/>
  <c r="CJ17" i="1" s="1"/>
  <c r="BH18" i="1"/>
  <c r="BH19" i="1"/>
  <c r="BG19" i="1" s="1"/>
  <c r="BH20" i="1"/>
  <c r="BG20" i="1" s="1"/>
  <c r="CI20" i="1" s="1"/>
  <c r="BH21" i="1"/>
  <c r="BH22" i="1"/>
  <c r="CJ22" i="1" s="1"/>
  <c r="BH23" i="1"/>
  <c r="CJ23" i="1" s="1"/>
  <c r="BH24" i="1"/>
  <c r="BH25" i="1"/>
  <c r="BH26" i="1"/>
  <c r="BH27" i="1"/>
  <c r="BH28" i="1"/>
  <c r="BG28" i="1" s="1"/>
  <c r="CI28" i="1" s="1"/>
  <c r="BH29" i="1"/>
  <c r="BH30" i="1"/>
  <c r="BH31" i="1"/>
  <c r="BH32" i="1"/>
  <c r="BH33" i="1"/>
  <c r="BH34" i="1"/>
  <c r="BG34" i="1" s="1"/>
  <c r="CI34" i="1" s="1"/>
  <c r="BH35" i="1"/>
  <c r="CJ35" i="1" s="1"/>
  <c r="BH36" i="1"/>
  <c r="BH37" i="1"/>
  <c r="BG37" i="1" s="1"/>
  <c r="BH38" i="1"/>
  <c r="BH39" i="1"/>
  <c r="BH40" i="1"/>
  <c r="CJ40" i="1" s="1"/>
  <c r="BH41" i="1"/>
  <c r="CJ41" i="1" s="1"/>
  <c r="BH42" i="1"/>
  <c r="BG8" i="1"/>
  <c r="BG9" i="1"/>
  <c r="BG11" i="1"/>
  <c r="BG14" i="1"/>
  <c r="CI14" i="1" s="1"/>
  <c r="BG15" i="1"/>
  <c r="BG17" i="1"/>
  <c r="BG21" i="1"/>
  <c r="CI21" i="1" s="1"/>
  <c r="BG23" i="1"/>
  <c r="CI23" i="1" s="1"/>
  <c r="BG26" i="1"/>
  <c r="CI26" i="1" s="1"/>
  <c r="BG27" i="1"/>
  <c r="BG29" i="1"/>
  <c r="BG33" i="1"/>
  <c r="BG35" i="1"/>
  <c r="CI35" i="1" s="1"/>
  <c r="BG38" i="1"/>
  <c r="CI38" i="1" s="1"/>
  <c r="BG39" i="1"/>
  <c r="BG41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DB22" i="1" s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S8" i="1"/>
  <c r="AS9" i="1"/>
  <c r="AS10" i="1"/>
  <c r="AS11" i="1"/>
  <c r="AS12" i="1"/>
  <c r="AS13" i="1"/>
  <c r="AS14" i="1"/>
  <c r="AS15" i="1"/>
  <c r="AS16" i="1"/>
  <c r="AS17" i="1"/>
  <c r="AS18" i="1"/>
  <c r="CW18" i="1" s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CW36" i="1" s="1"/>
  <c r="AS37" i="1"/>
  <c r="AS38" i="1"/>
  <c r="AS39" i="1"/>
  <c r="AS40" i="1"/>
  <c r="AS41" i="1"/>
  <c r="AS42" i="1"/>
  <c r="AN8" i="1"/>
  <c r="AN9" i="1"/>
  <c r="AM9" i="1" s="1"/>
  <c r="AN10" i="1"/>
  <c r="AN11" i="1"/>
  <c r="AN12" i="1"/>
  <c r="AN13" i="1"/>
  <c r="AM13" i="1" s="1"/>
  <c r="BF13" i="1" s="1"/>
  <c r="AN14" i="1"/>
  <c r="AN15" i="1"/>
  <c r="AM15" i="1" s="1"/>
  <c r="AN16" i="1"/>
  <c r="AN17" i="1"/>
  <c r="AN18" i="1"/>
  <c r="AN19" i="1"/>
  <c r="AM19" i="1" s="1"/>
  <c r="BF19" i="1" s="1"/>
  <c r="AN20" i="1"/>
  <c r="AN21" i="1"/>
  <c r="AM21" i="1" s="1"/>
  <c r="AN22" i="1"/>
  <c r="AN23" i="1"/>
  <c r="AN24" i="1"/>
  <c r="AN25" i="1"/>
  <c r="AM25" i="1" s="1"/>
  <c r="BF25" i="1" s="1"/>
  <c r="AN26" i="1"/>
  <c r="AN27" i="1"/>
  <c r="AM27" i="1" s="1"/>
  <c r="AN28" i="1"/>
  <c r="AN29" i="1"/>
  <c r="AN30" i="1"/>
  <c r="AN31" i="1"/>
  <c r="AM31" i="1" s="1"/>
  <c r="BF31" i="1" s="1"/>
  <c r="AN32" i="1"/>
  <c r="AN33" i="1"/>
  <c r="AM33" i="1" s="1"/>
  <c r="AN34" i="1"/>
  <c r="AN35" i="1"/>
  <c r="AN36" i="1"/>
  <c r="AN37" i="1"/>
  <c r="AM37" i="1" s="1"/>
  <c r="BF37" i="1" s="1"/>
  <c r="AN38" i="1"/>
  <c r="AN39" i="1"/>
  <c r="AM39" i="1" s="1"/>
  <c r="AN40" i="1"/>
  <c r="AN41" i="1"/>
  <c r="AN42" i="1"/>
  <c r="AM8" i="1"/>
  <c r="BF8" i="1" s="1"/>
  <c r="AM14" i="1"/>
  <c r="AM20" i="1"/>
  <c r="AM26" i="1"/>
  <c r="BF26" i="1" s="1"/>
  <c r="AM32" i="1"/>
  <c r="AM38" i="1"/>
  <c r="AF8" i="1"/>
  <c r="AE8" i="1" s="1"/>
  <c r="AF9" i="1"/>
  <c r="AE9" i="1" s="1"/>
  <c r="BF9" i="1" s="1"/>
  <c r="AF10" i="1"/>
  <c r="AF11" i="1"/>
  <c r="AE11" i="1" s="1"/>
  <c r="AF12" i="1"/>
  <c r="AF13" i="1"/>
  <c r="AE13" i="1" s="1"/>
  <c r="AF14" i="1"/>
  <c r="AE14" i="1" s="1"/>
  <c r="AF15" i="1"/>
  <c r="AE15" i="1" s="1"/>
  <c r="BF15" i="1" s="1"/>
  <c r="AF16" i="1"/>
  <c r="AF17" i="1"/>
  <c r="AE17" i="1" s="1"/>
  <c r="AF18" i="1"/>
  <c r="AF19" i="1"/>
  <c r="AE19" i="1" s="1"/>
  <c r="AF20" i="1"/>
  <c r="AE20" i="1" s="1"/>
  <c r="AF21" i="1"/>
  <c r="AE21" i="1" s="1"/>
  <c r="BF21" i="1" s="1"/>
  <c r="AF22" i="1"/>
  <c r="AF23" i="1"/>
  <c r="AE23" i="1" s="1"/>
  <c r="AF24" i="1"/>
  <c r="AF25" i="1"/>
  <c r="AE25" i="1" s="1"/>
  <c r="AF26" i="1"/>
  <c r="AE26" i="1" s="1"/>
  <c r="AF27" i="1"/>
  <c r="AE27" i="1" s="1"/>
  <c r="BF27" i="1" s="1"/>
  <c r="AF28" i="1"/>
  <c r="AF29" i="1"/>
  <c r="AE29" i="1" s="1"/>
  <c r="CI29" i="1" s="1"/>
  <c r="AF30" i="1"/>
  <c r="AF31" i="1"/>
  <c r="AE31" i="1" s="1"/>
  <c r="AF32" i="1"/>
  <c r="AE32" i="1" s="1"/>
  <c r="AF33" i="1"/>
  <c r="AE33" i="1" s="1"/>
  <c r="BF33" i="1" s="1"/>
  <c r="AF34" i="1"/>
  <c r="AF35" i="1"/>
  <c r="AE35" i="1" s="1"/>
  <c r="AF36" i="1"/>
  <c r="AF37" i="1"/>
  <c r="AE37" i="1" s="1"/>
  <c r="AF38" i="1"/>
  <c r="AE38" i="1" s="1"/>
  <c r="AF39" i="1"/>
  <c r="AE39" i="1" s="1"/>
  <c r="BF39" i="1" s="1"/>
  <c r="AF40" i="1"/>
  <c r="AF41" i="1"/>
  <c r="AE41" i="1" s="1"/>
  <c r="AF42" i="1"/>
  <c r="AE10" i="1"/>
  <c r="AE12" i="1"/>
  <c r="AE16" i="1"/>
  <c r="AE18" i="1"/>
  <c r="AE22" i="1"/>
  <c r="AE24" i="1"/>
  <c r="AE28" i="1"/>
  <c r="AE30" i="1"/>
  <c r="AE34" i="1"/>
  <c r="AE36" i="1"/>
  <c r="AE40" i="1"/>
  <c r="AE4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8" i="1"/>
  <c r="W24" i="1"/>
  <c r="W26" i="1"/>
  <c r="W40" i="1"/>
  <c r="N8" i="1"/>
  <c r="M8" i="1" s="1"/>
  <c r="N9" i="1"/>
  <c r="M9" i="1" s="1"/>
  <c r="N10" i="1"/>
  <c r="N11" i="1"/>
  <c r="N12" i="1"/>
  <c r="M12" i="1" s="1"/>
  <c r="N13" i="1"/>
  <c r="M13" i="1" s="1"/>
  <c r="N14" i="1"/>
  <c r="M14" i="1" s="1"/>
  <c r="N15" i="1"/>
  <c r="M15" i="1" s="1"/>
  <c r="N16" i="1"/>
  <c r="N17" i="1"/>
  <c r="N18" i="1"/>
  <c r="M18" i="1" s="1"/>
  <c r="N19" i="1"/>
  <c r="M19" i="1" s="1"/>
  <c r="V19" i="1" s="1"/>
  <c r="N20" i="1"/>
  <c r="M20" i="1" s="1"/>
  <c r="N21" i="1"/>
  <c r="M21" i="1" s="1"/>
  <c r="N22" i="1"/>
  <c r="N23" i="1"/>
  <c r="N24" i="1"/>
  <c r="M24" i="1" s="1"/>
  <c r="N25" i="1"/>
  <c r="M25" i="1" s="1"/>
  <c r="V25" i="1" s="1"/>
  <c r="N26" i="1"/>
  <c r="M26" i="1" s="1"/>
  <c r="N27" i="1"/>
  <c r="M27" i="1" s="1"/>
  <c r="N28" i="1"/>
  <c r="N29" i="1"/>
  <c r="N30" i="1"/>
  <c r="M30" i="1" s="1"/>
  <c r="N31" i="1"/>
  <c r="M31" i="1" s="1"/>
  <c r="V31" i="1" s="1"/>
  <c r="N32" i="1"/>
  <c r="W32" i="1" s="1"/>
  <c r="N33" i="1"/>
  <c r="M33" i="1" s="1"/>
  <c r="N34" i="1"/>
  <c r="N35" i="1"/>
  <c r="N36" i="1"/>
  <c r="M36" i="1" s="1"/>
  <c r="N37" i="1"/>
  <c r="M37" i="1" s="1"/>
  <c r="V37" i="1" s="1"/>
  <c r="N38" i="1"/>
  <c r="M38" i="1" s="1"/>
  <c r="N39" i="1"/>
  <c r="W39" i="1" s="1"/>
  <c r="N40" i="1"/>
  <c r="N41" i="1"/>
  <c r="N42" i="1"/>
  <c r="M42" i="1" s="1"/>
  <c r="M10" i="1"/>
  <c r="M11" i="1"/>
  <c r="M16" i="1"/>
  <c r="M17" i="1"/>
  <c r="M22" i="1"/>
  <c r="M23" i="1"/>
  <c r="M28" i="1"/>
  <c r="M29" i="1"/>
  <c r="M34" i="1"/>
  <c r="M35" i="1"/>
  <c r="M40" i="1"/>
  <c r="M41" i="1"/>
  <c r="E8" i="1"/>
  <c r="D8" i="1" s="1"/>
  <c r="E9" i="1"/>
  <c r="D9" i="1" s="1"/>
  <c r="E10" i="1"/>
  <c r="D10" i="1" s="1"/>
  <c r="V10" i="1" s="1"/>
  <c r="E11" i="1"/>
  <c r="D11" i="1" s="1"/>
  <c r="V11" i="1" s="1"/>
  <c r="E12" i="1"/>
  <c r="W12" i="1" s="1"/>
  <c r="E13" i="1"/>
  <c r="E14" i="1"/>
  <c r="W14" i="1" s="1"/>
  <c r="E15" i="1"/>
  <c r="W15" i="1" s="1"/>
  <c r="E16" i="1"/>
  <c r="W16" i="1" s="1"/>
  <c r="E17" i="1"/>
  <c r="D17" i="1" s="1"/>
  <c r="V17" i="1" s="1"/>
  <c r="E18" i="1"/>
  <c r="E19" i="1"/>
  <c r="E20" i="1"/>
  <c r="D20" i="1" s="1"/>
  <c r="E21" i="1"/>
  <c r="W21" i="1" s="1"/>
  <c r="E22" i="1"/>
  <c r="D22" i="1" s="1"/>
  <c r="V22" i="1" s="1"/>
  <c r="E23" i="1"/>
  <c r="W23" i="1" s="1"/>
  <c r="E24" i="1"/>
  <c r="E25" i="1"/>
  <c r="E26" i="1"/>
  <c r="D26" i="1" s="1"/>
  <c r="E27" i="1"/>
  <c r="D27" i="1" s="1"/>
  <c r="E28" i="1"/>
  <c r="W28" i="1" s="1"/>
  <c r="E29" i="1"/>
  <c r="W29" i="1" s="1"/>
  <c r="E30" i="1"/>
  <c r="W30" i="1" s="1"/>
  <c r="E31" i="1"/>
  <c r="E32" i="1"/>
  <c r="D32" i="1" s="1"/>
  <c r="E33" i="1"/>
  <c r="D33" i="1" s="1"/>
  <c r="E34" i="1"/>
  <c r="D34" i="1" s="1"/>
  <c r="V34" i="1" s="1"/>
  <c r="E35" i="1"/>
  <c r="W35" i="1" s="1"/>
  <c r="E36" i="1"/>
  <c r="W36" i="1" s="1"/>
  <c r="E37" i="1"/>
  <c r="E38" i="1"/>
  <c r="D38" i="1" s="1"/>
  <c r="E39" i="1"/>
  <c r="D39" i="1" s="1"/>
  <c r="E40" i="1"/>
  <c r="D40" i="1" s="1"/>
  <c r="V40" i="1" s="1"/>
  <c r="E41" i="1"/>
  <c r="D41" i="1" s="1"/>
  <c r="V41" i="1" s="1"/>
  <c r="E42" i="1"/>
  <c r="W42" i="1" s="1"/>
  <c r="D12" i="1"/>
  <c r="V12" i="1" s="1"/>
  <c r="D13" i="1"/>
  <c r="V13" i="1" s="1"/>
  <c r="D18" i="1"/>
  <c r="D19" i="1"/>
  <c r="D24" i="1"/>
  <c r="D25" i="1"/>
  <c r="D30" i="1"/>
  <c r="V30" i="1" s="1"/>
  <c r="D31" i="1"/>
  <c r="D36" i="1"/>
  <c r="D37" i="1"/>
  <c r="D42" i="1"/>
  <c r="V42" i="1" l="1"/>
  <c r="V24" i="1"/>
  <c r="V36" i="1"/>
  <c r="V18" i="1"/>
  <c r="V39" i="1"/>
  <c r="V33" i="1"/>
  <c r="V27" i="1"/>
  <c r="V9" i="1"/>
  <c r="V38" i="1"/>
  <c r="V32" i="1"/>
  <c r="V26" i="1"/>
  <c r="V20" i="1"/>
  <c r="V8" i="1"/>
  <c r="W11" i="1"/>
  <c r="CQ13" i="1"/>
  <c r="CH13" i="1"/>
  <c r="DJ13" i="1" s="1"/>
  <c r="D23" i="1"/>
  <c r="V23" i="1" s="1"/>
  <c r="M39" i="1"/>
  <c r="W17" i="1"/>
  <c r="W41" i="1"/>
  <c r="W34" i="1"/>
  <c r="W27" i="1"/>
  <c r="W20" i="1"/>
  <c r="CI39" i="1"/>
  <c r="CI27" i="1"/>
  <c r="CI15" i="1"/>
  <c r="CQ18" i="1"/>
  <c r="CH18" i="1"/>
  <c r="DJ18" i="1" s="1"/>
  <c r="CH39" i="1"/>
  <c r="DJ39" i="1" s="1"/>
  <c r="CH21" i="1"/>
  <c r="DJ21" i="1" s="1"/>
  <c r="CJ20" i="1"/>
  <c r="CH20" i="1"/>
  <c r="DJ20" i="1" s="1"/>
  <c r="D35" i="1"/>
  <c r="V35" i="1" s="1"/>
  <c r="AM42" i="1"/>
  <c r="BF42" i="1" s="1"/>
  <c r="AM36" i="1"/>
  <c r="BF36" i="1" s="1"/>
  <c r="AM30" i="1"/>
  <c r="BF30" i="1" s="1"/>
  <c r="AM24" i="1"/>
  <c r="BF24" i="1" s="1"/>
  <c r="AM18" i="1"/>
  <c r="BF18" i="1" s="1"/>
  <c r="AM12" i="1"/>
  <c r="BF12" i="1" s="1"/>
  <c r="CQ30" i="1"/>
  <c r="CW42" i="1"/>
  <c r="CW30" i="1"/>
  <c r="CW24" i="1"/>
  <c r="CW12" i="1"/>
  <c r="DJ33" i="1"/>
  <c r="DJ15" i="1"/>
  <c r="CJ38" i="1"/>
  <c r="V9" i="2"/>
  <c r="D10" i="2"/>
  <c r="V10" i="2" s="1"/>
  <c r="W10" i="2"/>
  <c r="W9" i="2"/>
  <c r="M9" i="2"/>
  <c r="CI45" i="4"/>
  <c r="CI33" i="4"/>
  <c r="D29" i="1"/>
  <c r="V29" i="1" s="1"/>
  <c r="D16" i="1"/>
  <c r="V16" i="1" s="1"/>
  <c r="W38" i="1"/>
  <c r="W9" i="1"/>
  <c r="BF38" i="1"/>
  <c r="BF20" i="1"/>
  <c r="AM41" i="1"/>
  <c r="BF41" i="1" s="1"/>
  <c r="AM35" i="1"/>
  <c r="BF35" i="1" s="1"/>
  <c r="AM29" i="1"/>
  <c r="BF29" i="1" s="1"/>
  <c r="AM23" i="1"/>
  <c r="BF23" i="1" s="1"/>
  <c r="AM17" i="1"/>
  <c r="BF17" i="1" s="1"/>
  <c r="AM11" i="1"/>
  <c r="BF11" i="1" s="1"/>
  <c r="AM40" i="1"/>
  <c r="BF40" i="1" s="1"/>
  <c r="AM34" i="1"/>
  <c r="BF34" i="1" s="1"/>
  <c r="AM28" i="1"/>
  <c r="BF28" i="1" s="1"/>
  <c r="AM22" i="1"/>
  <c r="BF22" i="1" s="1"/>
  <c r="AM16" i="1"/>
  <c r="BF16" i="1" s="1"/>
  <c r="AM10" i="1"/>
  <c r="BF10" i="1" s="1"/>
  <c r="CI33" i="1"/>
  <c r="CI9" i="1"/>
  <c r="CJ32" i="1"/>
  <c r="CJ26" i="1"/>
  <c r="CJ14" i="1"/>
  <c r="CJ8" i="1"/>
  <c r="CQ25" i="1"/>
  <c r="CR42" i="1"/>
  <c r="CR36" i="1"/>
  <c r="CR30" i="1"/>
  <c r="CR24" i="1"/>
  <c r="CR18" i="1"/>
  <c r="CR12" i="1"/>
  <c r="CW41" i="1"/>
  <c r="CW35" i="1"/>
  <c r="CW29" i="1"/>
  <c r="CW23" i="1"/>
  <c r="CW17" i="1"/>
  <c r="CW11" i="1"/>
  <c r="DB34" i="1"/>
  <c r="DB28" i="1"/>
  <c r="DB16" i="1"/>
  <c r="DB10" i="1"/>
  <c r="CJ37" i="1"/>
  <c r="W33" i="1"/>
  <c r="W10" i="1"/>
  <c r="D28" i="1"/>
  <c r="V28" i="1" s="1"/>
  <c r="M32" i="1"/>
  <c r="D15" i="1"/>
  <c r="V15" i="1" s="1"/>
  <c r="W22" i="1"/>
  <c r="W8" i="1"/>
  <c r="BG32" i="1"/>
  <c r="CI32" i="1" s="1"/>
  <c r="CI8" i="1"/>
  <c r="CJ31" i="1"/>
  <c r="BG31" i="1"/>
  <c r="CI31" i="1" s="1"/>
  <c r="CJ25" i="1"/>
  <c r="BG25" i="1"/>
  <c r="CI25" i="1" s="1"/>
  <c r="CI19" i="1"/>
  <c r="CJ13" i="1"/>
  <c r="BG13" i="1"/>
  <c r="CI13" i="1" s="1"/>
  <c r="BO42" i="1"/>
  <c r="BO24" i="1"/>
  <c r="CR41" i="1"/>
  <c r="BO41" i="1"/>
  <c r="BO35" i="1"/>
  <c r="CR29" i="1"/>
  <c r="BO29" i="1"/>
  <c r="BO23" i="1"/>
  <c r="CR17" i="1"/>
  <c r="BO17" i="1"/>
  <c r="BO11" i="1"/>
  <c r="CQ36" i="1"/>
  <c r="CR35" i="1"/>
  <c r="CQ31" i="1"/>
  <c r="CH31" i="1"/>
  <c r="DJ31" i="1" s="1"/>
  <c r="CQ8" i="1"/>
  <c r="D21" i="1"/>
  <c r="V21" i="1" s="1"/>
  <c r="D14" i="1"/>
  <c r="V14" i="1" s="1"/>
  <c r="W37" i="1"/>
  <c r="W31" i="1"/>
  <c r="W25" i="1"/>
  <c r="W19" i="1"/>
  <c r="W13" i="1"/>
  <c r="BF32" i="1"/>
  <c r="BF14" i="1"/>
  <c r="CI41" i="1"/>
  <c r="CI17" i="1"/>
  <c r="CQ37" i="1"/>
  <c r="CH37" i="1"/>
  <c r="DJ37" i="1" s="1"/>
  <c r="CQ19" i="1"/>
  <c r="CH19" i="1"/>
  <c r="DJ19" i="1" s="1"/>
  <c r="CQ39" i="1"/>
  <c r="CQ33" i="1"/>
  <c r="CQ21" i="1"/>
  <c r="CQ15" i="1"/>
  <c r="CH8" i="1"/>
  <c r="DJ8" i="1" s="1"/>
  <c r="CJ14" i="2"/>
  <c r="AE14" i="2"/>
  <c r="CI14" i="2" s="1"/>
  <c r="CJ8" i="2"/>
  <c r="AE8" i="2"/>
  <c r="AM11" i="2"/>
  <c r="BF11" i="2" s="1"/>
  <c r="CW11" i="2"/>
  <c r="DB12" i="2"/>
  <c r="AM12" i="2"/>
  <c r="BF12" i="2" s="1"/>
  <c r="CI16" i="4"/>
  <c r="CJ42" i="1"/>
  <c r="CJ36" i="1"/>
  <c r="CJ30" i="1"/>
  <c r="CJ24" i="1"/>
  <c r="CJ18" i="1"/>
  <c r="CJ12" i="1"/>
  <c r="CR40" i="1"/>
  <c r="CR34" i="1"/>
  <c r="CR28" i="1"/>
  <c r="CR22" i="1"/>
  <c r="CR16" i="1"/>
  <c r="CR10" i="1"/>
  <c r="DB38" i="1"/>
  <c r="DB32" i="1"/>
  <c r="DB26" i="1"/>
  <c r="DB20" i="1"/>
  <c r="DB14" i="1"/>
  <c r="DB8" i="1"/>
  <c r="CR32" i="1"/>
  <c r="CR20" i="1"/>
  <c r="CR8" i="1"/>
  <c r="CW33" i="1"/>
  <c r="CW15" i="1"/>
  <c r="BF14" i="2"/>
  <c r="BF8" i="2"/>
  <c r="BG45" i="4"/>
  <c r="BG39" i="4"/>
  <c r="BG33" i="4"/>
  <c r="BG27" i="4"/>
  <c r="BG21" i="4"/>
  <c r="CI21" i="4" s="1"/>
  <c r="BG15" i="4"/>
  <c r="BG9" i="4"/>
  <c r="CI9" i="4" s="1"/>
  <c r="BG42" i="1"/>
  <c r="CI42" i="1" s="1"/>
  <c r="BG36" i="1"/>
  <c r="CI36" i="1" s="1"/>
  <c r="BG30" i="1"/>
  <c r="CI30" i="1" s="1"/>
  <c r="BG24" i="1"/>
  <c r="CI24" i="1" s="1"/>
  <c r="BG18" i="1"/>
  <c r="CI18" i="1" s="1"/>
  <c r="BG12" i="1"/>
  <c r="CI12" i="1" s="1"/>
  <c r="BO40" i="1"/>
  <c r="BO34" i="1"/>
  <c r="BO28" i="1"/>
  <c r="BO22" i="1"/>
  <c r="BO16" i="1"/>
  <c r="BO10" i="1"/>
  <c r="CW38" i="1"/>
  <c r="CW32" i="1"/>
  <c r="CW26" i="1"/>
  <c r="CW20" i="1"/>
  <c r="CW14" i="1"/>
  <c r="CW8" i="1"/>
  <c r="CJ34" i="1"/>
  <c r="CJ16" i="1"/>
  <c r="CI8" i="2"/>
  <c r="CJ9" i="2"/>
  <c r="BG9" i="2"/>
  <c r="CI9" i="2" s="1"/>
  <c r="CH11" i="2"/>
  <c r="DJ11" i="2" s="1"/>
  <c r="CQ11" i="2"/>
  <c r="CW12" i="2"/>
  <c r="BO12" i="2"/>
  <c r="BO13" i="2"/>
  <c r="DB13" i="2"/>
  <c r="BO27" i="1"/>
  <c r="BO9" i="1"/>
  <c r="CW31" i="1"/>
  <c r="CW25" i="1"/>
  <c r="CW19" i="1"/>
  <c r="CW13" i="1"/>
  <c r="DB42" i="1"/>
  <c r="DB36" i="1"/>
  <c r="DB30" i="1"/>
  <c r="DB24" i="1"/>
  <c r="DB18" i="1"/>
  <c r="DB12" i="1"/>
  <c r="W13" i="2"/>
  <c r="D13" i="2"/>
  <c r="V13" i="2" s="1"/>
  <c r="M12" i="2"/>
  <c r="V12" i="2" s="1"/>
  <c r="W12" i="2"/>
  <c r="CR10" i="2"/>
  <c r="BG40" i="1"/>
  <c r="CI40" i="1" s="1"/>
  <c r="BG22" i="1"/>
  <c r="CI22" i="1" s="1"/>
  <c r="CJ39" i="1"/>
  <c r="CJ33" i="1"/>
  <c r="CJ27" i="1"/>
  <c r="CJ21" i="1"/>
  <c r="CJ15" i="1"/>
  <c r="CJ9" i="1"/>
  <c r="BO38" i="1"/>
  <c r="BO26" i="1"/>
  <c r="BO14" i="1"/>
  <c r="CR37" i="1"/>
  <c r="CR31" i="1"/>
  <c r="CR25" i="1"/>
  <c r="CR19" i="1"/>
  <c r="CR13" i="1"/>
  <c r="DB41" i="1"/>
  <c r="DB35" i="1"/>
  <c r="DB29" i="1"/>
  <c r="DB23" i="1"/>
  <c r="DB17" i="1"/>
  <c r="DB11" i="1"/>
  <c r="CI13" i="2"/>
  <c r="BH49" i="4"/>
  <c r="BH43" i="4"/>
  <c r="BH37" i="4"/>
  <c r="AE49" i="4"/>
  <c r="AE37" i="4"/>
  <c r="CI37" i="4" s="1"/>
  <c r="AE25" i="4"/>
  <c r="CI25" i="4" s="1"/>
  <c r="AE13" i="4"/>
  <c r="CI13" i="4" s="1"/>
  <c r="BO9" i="2"/>
  <c r="BG12" i="2"/>
  <c r="CI12" i="2" s="1"/>
  <c r="BO14" i="2"/>
  <c r="BO8" i="2"/>
  <c r="CI43" i="4"/>
  <c r="BG49" i="4"/>
  <c r="BG43" i="4"/>
  <c r="BG37" i="4"/>
  <c r="BH16" i="4"/>
  <c r="BH45" i="4"/>
  <c r="BH39" i="4"/>
  <c r="BH33" i="4"/>
  <c r="BH27" i="4"/>
  <c r="BH21" i="4"/>
  <c r="BH15" i="4"/>
  <c r="BH9" i="4"/>
  <c r="BI45" i="4"/>
  <c r="BI39" i="4"/>
  <c r="BI33" i="4"/>
  <c r="BI27" i="4"/>
  <c r="BI21" i="4"/>
  <c r="BI15" i="4"/>
  <c r="BI9" i="4"/>
  <c r="BP45" i="4"/>
  <c r="BP39" i="4"/>
  <c r="BP33" i="4"/>
  <c r="BP27" i="4"/>
  <c r="BP21" i="4"/>
  <c r="BP15" i="4"/>
  <c r="BP9" i="4"/>
  <c r="BQ45" i="4"/>
  <c r="BQ39" i="4"/>
  <c r="BQ33" i="4"/>
  <c r="BQ27" i="4"/>
  <c r="BQ21" i="4"/>
  <c r="BQ15" i="4"/>
  <c r="BQ9" i="4"/>
  <c r="BV45" i="4"/>
  <c r="BV39" i="4"/>
  <c r="BV33" i="4"/>
  <c r="BV27" i="4"/>
  <c r="AE40" i="4"/>
  <c r="CI40" i="4" s="1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AE39" i="4"/>
  <c r="CI39" i="4" s="1"/>
  <c r="AE27" i="4"/>
  <c r="AE15" i="4"/>
  <c r="CI15" i="4" s="1"/>
  <c r="AE47" i="4"/>
  <c r="CI47" i="4" s="1"/>
  <c r="AE41" i="4"/>
  <c r="CI41" i="4" s="1"/>
  <c r="AE35" i="4"/>
  <c r="CI35" i="4" s="1"/>
  <c r="AE29" i="4"/>
  <c r="CI29" i="4" s="1"/>
  <c r="AE23" i="4"/>
  <c r="CI23" i="4" s="1"/>
  <c r="AE17" i="4"/>
  <c r="CI17" i="4" s="1"/>
  <c r="AE11" i="4"/>
  <c r="CI11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C1" i="8"/>
  <c r="B1" i="8"/>
  <c r="CH22" i="1" l="1"/>
  <c r="DJ22" i="1" s="1"/>
  <c r="CQ22" i="1"/>
  <c r="CQ14" i="1"/>
  <c r="CH14" i="1"/>
  <c r="DJ14" i="1" s="1"/>
  <c r="CQ41" i="1"/>
  <c r="CH41" i="1"/>
  <c r="DJ41" i="1" s="1"/>
  <c r="CQ14" i="2"/>
  <c r="CH14" i="2"/>
  <c r="DJ14" i="2" s="1"/>
  <c r="CQ9" i="1"/>
  <c r="CH9" i="1"/>
  <c r="DJ9" i="1" s="1"/>
  <c r="CH24" i="1"/>
  <c r="DJ24" i="1" s="1"/>
  <c r="CQ24" i="1"/>
  <c r="CH10" i="1"/>
  <c r="DJ10" i="1" s="1"/>
  <c r="CQ10" i="1"/>
  <c r="CQ29" i="1"/>
  <c r="CH29" i="1"/>
  <c r="DJ29" i="1" s="1"/>
  <c r="CQ42" i="1"/>
  <c r="CH42" i="1"/>
  <c r="DJ42" i="1" s="1"/>
  <c r="CH32" i="1"/>
  <c r="DJ32" i="1" s="1"/>
  <c r="CH12" i="1"/>
  <c r="DJ12" i="1" s="1"/>
  <c r="CQ9" i="2"/>
  <c r="CH9" i="2"/>
  <c r="DJ9" i="2" s="1"/>
  <c r="CH16" i="1"/>
  <c r="DJ16" i="1" s="1"/>
  <c r="CQ16" i="1"/>
  <c r="CH30" i="1"/>
  <c r="DJ30" i="1" s="1"/>
  <c r="CQ13" i="2"/>
  <c r="CH13" i="2"/>
  <c r="DJ13" i="2" s="1"/>
  <c r="CH28" i="1"/>
  <c r="DJ28" i="1" s="1"/>
  <c r="CQ28" i="1"/>
  <c r="CQ17" i="1"/>
  <c r="CH17" i="1"/>
  <c r="DJ17" i="1" s="1"/>
  <c r="CI27" i="4"/>
  <c r="CQ8" i="2"/>
  <c r="CH8" i="2"/>
  <c r="DJ8" i="2" s="1"/>
  <c r="CQ12" i="1"/>
  <c r="CH36" i="1"/>
  <c r="DJ36" i="1" s="1"/>
  <c r="CQ35" i="1"/>
  <c r="CH35" i="1"/>
  <c r="DJ35" i="1" s="1"/>
  <c r="CQ12" i="2"/>
  <c r="CH12" i="2"/>
  <c r="DJ12" i="2" s="1"/>
  <c r="CH34" i="1"/>
  <c r="DJ34" i="1" s="1"/>
  <c r="CQ34" i="1"/>
  <c r="CH40" i="1"/>
  <c r="DJ40" i="1" s="1"/>
  <c r="CQ40" i="1"/>
  <c r="CH25" i="1"/>
  <c r="DJ25" i="1" s="1"/>
  <c r="CQ11" i="1"/>
  <c r="CH11" i="1"/>
  <c r="DJ11" i="1" s="1"/>
  <c r="CQ26" i="1"/>
  <c r="CH26" i="1"/>
  <c r="DJ26" i="1" s="1"/>
  <c r="CI49" i="4"/>
  <c r="CQ38" i="1"/>
  <c r="CH38" i="1"/>
  <c r="DJ38" i="1" s="1"/>
  <c r="CQ23" i="1"/>
  <c r="CH23" i="1"/>
  <c r="DJ23" i="1" s="1"/>
  <c r="CQ27" i="1"/>
  <c r="CH27" i="1"/>
  <c r="DJ2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N7" i="1" s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CU7" i="1"/>
  <c r="CM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X7" i="1"/>
  <c r="AD7" i="1"/>
  <c r="DF7" i="1"/>
  <c r="AB7" i="1"/>
  <c r="DH7" i="2" l="1"/>
  <c r="DD7" i="2"/>
  <c r="CX7" i="2"/>
  <c r="E7" i="6"/>
  <c r="Z7" i="2"/>
  <c r="Y7" i="2"/>
  <c r="CT7" i="2"/>
  <c r="BP7" i="2"/>
  <c r="BU7" i="2"/>
  <c r="CW7" i="2" s="1"/>
  <c r="BL7" i="4"/>
  <c r="CB7" i="4"/>
  <c r="BK7" i="4"/>
  <c r="N7" i="2"/>
  <c r="M7" i="2" s="1"/>
  <c r="CS7" i="2"/>
  <c r="CY7" i="2"/>
  <c r="AA7" i="2"/>
  <c r="DC7" i="2"/>
  <c r="DA7" i="2"/>
  <c r="DI7" i="2"/>
  <c r="CM7" i="2"/>
  <c r="BZ7" i="2"/>
  <c r="D7" i="6"/>
  <c r="DI7" i="1"/>
  <c r="Y7" i="3"/>
  <c r="BO7" i="4"/>
  <c r="BX7" i="4"/>
  <c r="CO7" i="1"/>
  <c r="V7" i="5"/>
  <c r="BM7" i="4"/>
  <c r="AD7" i="5"/>
  <c r="BN7" i="4"/>
  <c r="BW7" i="4"/>
  <c r="CD7" i="4"/>
  <c r="AB7" i="3"/>
  <c r="CL7" i="1"/>
  <c r="Q7" i="5"/>
  <c r="W7" i="4"/>
  <c r="BJ7" i="4"/>
  <c r="BY7" i="4"/>
  <c r="CF7" i="4"/>
  <c r="AA7" i="3"/>
  <c r="AO7" i="4"/>
  <c r="CY7" i="1"/>
  <c r="BR7" i="4"/>
  <c r="E7" i="1"/>
  <c r="D7" i="1" s="1"/>
  <c r="BB7" i="5"/>
  <c r="Z7" i="3"/>
  <c r="H7" i="5"/>
  <c r="AG7" i="4"/>
  <c r="AF7" i="4" s="1"/>
  <c r="N7" i="5"/>
  <c r="BT7" i="4"/>
  <c r="CH7" i="4"/>
  <c r="AL7" i="5"/>
  <c r="BE7" i="5"/>
  <c r="R7" i="4"/>
  <c r="BZ7" i="4"/>
  <c r="CC7" i="4"/>
  <c r="CV7" i="1"/>
  <c r="N7" i="1"/>
  <c r="AT7" i="5"/>
  <c r="AT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R7" i="2"/>
  <c r="DB7" i="2"/>
  <c r="CI7" i="2"/>
  <c r="CJ7" i="2"/>
  <c r="W7" i="2"/>
  <c r="CH7" i="2"/>
  <c r="D7" i="2"/>
  <c r="V7" i="2" s="1"/>
  <c r="AM7" i="2"/>
  <c r="I7" i="5"/>
  <c r="W7" i="1"/>
  <c r="BI7" i="4"/>
  <c r="CA7" i="4"/>
  <c r="CW7" i="1"/>
  <c r="BV7" i="4"/>
  <c r="AM7" i="1"/>
  <c r="BF7" i="1" s="1"/>
  <c r="M7" i="1"/>
  <c r="V7" i="1" s="1"/>
  <c r="CI7" i="1"/>
  <c r="AN7" i="4"/>
  <c r="BG7" i="4" s="1"/>
  <c r="DB7" i="1"/>
  <c r="V7" i="3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Q7" i="1"/>
  <c r="CH7" i="1"/>
  <c r="DJ7" i="1" s="1"/>
  <c r="BP7" i="4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<sst xmlns="http://schemas.openxmlformats.org/spreadsheetml/2006/main" count="2265" uniqueCount="416">
  <si>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</si>
  <si>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</si>
  <si>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</si>
  <si>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</si>
  <si>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</si>
  <si>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</si>
  <si>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</si>
  <si>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</si>
  <si>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</si>
  <si>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</si>
  <si>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</si>
  <si>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</si>
  <si>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</si>
  <si>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</si>
  <si>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</si>
  <si>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</si>
  <si>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</si>
  <si>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</si>
  <si>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</si>
  <si>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</si>
  <si>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</si>
  <si>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</si>
  <si>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</si>
  <si>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</si>
  <si>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</si>
  <si>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</si>
  <si>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</si>
  <si>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</si>
  <si>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</si>
  <si>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</si>
  <si>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</si>
  <si>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</si>
  <si>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</si>
  <si>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</si>
  <si>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</si>
  <si>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</si>
  <si>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</si>
  <si>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</si>
  <si>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</si>
  <si>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</si>
  <si>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</si>
  <si>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</si>
  <si>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</si>
  <si>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</si>
  <si>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</si>
  <si>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</si>
  <si>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</si>
  <si>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</si>
  <si>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</si>
  <si>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</si>
  <si>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</si>
  <si>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</si>
  <si>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</si>
  <si>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</si>
  <si>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</si>
  <si>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</si>
  <si>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</si>
  <si>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</si>
  <si>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</si>
  <si>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</si>
  <si>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</si>
  <si>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</si>
  <si>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</si>
  <si>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</si>
  <si>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</si>
  <si>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</si>
  <si>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</si>
  <si>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</si>
  <si>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</si>
  <si>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</si>
  <si>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</si>
  <si>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</si>
  <si>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</si>
  <si>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</si>
  <si>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</si>
  <si>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</si>
  <si>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</si>
  <si>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</si>
  <si>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</si>
  <si>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</si>
  <si>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</si>
  <si>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</si>
  <si>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</si>
  <si>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</si>
  <si>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</si>
  <si>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</si>
  <si>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</si>
  <si>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</si>
  <si>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</si>
  <si>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</si>
  <si>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</si>
  <si>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</si>
  <si>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</si>
  <si>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</si>
  <si>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</si>
  <si>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</si>
  <si>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</si>
  <si>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</si>
  <si>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</si>
  <si>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</si>
  <si>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</si>
  <si>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</si>
  <si>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</si>
  <si>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</si>
  <si>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</si>
  <si>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</si>
  <si>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</si>
  <si>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</si>
  <si>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</si>
  <si>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</si>
  <si>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</si>
  <si>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</si>
  <si>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</si>
  <si>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</si>
  <si>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</si>
  <si>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</si>
  <si>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</si>
  <si>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</si>
  <si>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</si>
  <si>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</si>
  <si>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</si>
  <si>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</si>
  <si>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</si>
  <si>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</si>
  <si>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</si>
  <si>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</si>
  <si>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</si>
  <si>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</si>
  <si>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</si>
  <si>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</si>
  <si>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</si>
  <si>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</si>
  <si>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</si>
  <si>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</si>
  <si>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</si>
  <si>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</si>
  <si>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</si>
  <si>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</si>
  <si>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</si>
  <si>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</si>
  <si>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</si>
  <si>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</si>
  <si>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</si>
  <si>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</si>
  <si>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</si>
  <si>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</si>
  <si>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</si>
  <si>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</si>
  <si>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</si>
  <si>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</si>
  <si>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</si>
  <si>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</si>
  <si>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</si>
  <si>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</si>
  <si>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</si>
  <si>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</si>
  <si>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</si>
  <si>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</si>
  <si>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</si>
  <si>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</si>
  <si>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</si>
  <si>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</si>
  <si>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</si>
  <si>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</si>
  <si>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</si>
  <si>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</si>
  <si>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</si>
  <si>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</si>
  <si>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</si>
  <si>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</si>
  <si>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</si>
  <si>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</si>
  <si>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</si>
  <si>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</si>
  <si>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</si>
  <si>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</si>
  <si>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</si>
  <si>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</si>
  <si>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</si>
  <si>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</si>
  <si>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</si>
  <si>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</si>
  <si>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</si>
  <si>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</si>
  <si>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</si>
  <si>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</si>
  <si>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</si>
  <si>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</si>
  <si>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</si>
  <si>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</si>
  <si>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</si>
  <si>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</si>
  <si>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</si>
  <si>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</si>
  <si>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</si>
  <si>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</si>
  <si>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</si>
  <si>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</si>
  <si>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</si>
  <si>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</si>
  <si>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</si>
  <si>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</si>
  <si>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</si>
  <si>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</si>
  <si>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</si>
  <si>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</si>
  <si>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</si>
  <si>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</si>
  <si>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</si>
  <si>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</si>
  <si>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</si>
  <si>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</si>
  <si>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</si>
  <si>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</si>
  <si>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</si>
  <si>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</si>
  <si>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</si>
  <si>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</si>
  <si>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</si>
  <si>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</si>
  <si>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</si>
  <si>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</si>
  <si>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</si>
  <si>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</si>
  <si>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</si>
  <si>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</si>
  <si>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</si>
  <si>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</si>
  <si>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</si>
  <si>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</si>
  <si>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</si>
  <si>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</si>
  <si>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</si>
  <si>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</si>
  <si>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</si>
  <si>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</si>
  <si>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</si>
  <si>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</si>
  <si>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</si>
  <si>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</si>
  <si>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</si>
  <si>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</si>
  <si>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</si>
  <si>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</si>
  <si>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</si>
  <si>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</si>
  <si>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</si>
  <si>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</si>
  <si>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</si>
  <si>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</si>
  <si>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</si>
  <si>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</si>
  <si>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</si>
  <si>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</si>
  <si>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</si>
  <si>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</si>
  <si>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</si>
  <si>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</si>
  <si>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</si>
  <si>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</si>
  <si>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</si>
  <si>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</si>
  <si>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</si>
  <si>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</si>
  <si>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</si>
  <si>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</si>
  <si>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</si>
  <si>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</si>
  <si>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</si>
  <si>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</si>
  <si>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</si>
  <si>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</si>
  <si>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</si>
  <si>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</si>
  <si>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</si>
  <si>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</si>
  <si>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</si>
  <si>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</si>
  <si>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</si>
  <si>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</si>
  <si>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</si>
  <si>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</si>
  <si>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</si>
  <si>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</si>
  <si>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</si>
  <si>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</si>
  <si>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</si>
  <si>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</si>
  <si>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</si>
  <si>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</si>
  <si>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</si>
  <si>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</si>
  <si>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</si>
  <si>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</si>
  <si>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</si>
  <si>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</si>
  <si>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</si>
  <si>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</si>
  <si>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</si>
  <si>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</si>
  <si>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</si>
  <si>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</si>
  <si>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</si>
  <si>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</si>
  <si>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</si>
  <si>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</si>
  <si>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</si>
  <si>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</si>
  <si>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</si>
  <si>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</si>
  <si>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</si>
  <si>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</si>
  <si>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</si>
  <si>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</si>
  <si>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</si>
  <si>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</si>
  <si>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</si>
  <si>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04000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</si>
  <si>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</si>
  <si>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</si>
  <si>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</si>
  <si>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</si>
  <si>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</si>
  <si>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</si>
  <si>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04100</t>
  </si>
  <si>
    <t>仙台市</t>
  </si>
  <si>
    <t/>
  </si>
  <si>
    <t>04202</t>
  </si>
  <si>
    <t>石巻市</t>
  </si>
  <si>
    <t>04928</t>
  </si>
  <si>
    <t>石巻地区広域行政事務組合</t>
  </si>
  <si>
    <t>04203</t>
  </si>
  <si>
    <t>塩竈市</t>
  </si>
  <si>
    <t>04966</t>
  </si>
  <si>
    <t>塩釜地区消防事務組合</t>
  </si>
  <si>
    <t>04205</t>
  </si>
  <si>
    <t>気仙沼市</t>
  </si>
  <si>
    <t>04206</t>
  </si>
  <si>
    <t>白石市</t>
  </si>
  <si>
    <t>04932</t>
  </si>
  <si>
    <t>仙南地域広域行政事務組合</t>
  </si>
  <si>
    <t>04207</t>
  </si>
  <si>
    <t>名取市</t>
  </si>
  <si>
    <t>04869</t>
  </si>
  <si>
    <t>亘理名取共立衛生処理組合</t>
  </si>
  <si>
    <t>04208</t>
  </si>
  <si>
    <t>角田市</t>
  </si>
  <si>
    <t>仙南広域</t>
  </si>
  <si>
    <t>04209</t>
  </si>
  <si>
    <t>多賀城市</t>
  </si>
  <si>
    <t>04872</t>
  </si>
  <si>
    <t>宮城東部衛生処理組合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</si>
  <si>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</si>
  <si>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</si>
  <si>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</si>
  <si>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</si>
  <si>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</si>
  <si>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</si>
  <si>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</si>
  <si>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</si>
  <si>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石巻広域行政事務組合</t>
  </si>
  <si>
    <t>04215</t>
  </si>
  <si>
    <t>大崎市</t>
  </si>
  <si>
    <t>04936</t>
  </si>
  <si>
    <t>大崎地域広域行政事務組合</t>
  </si>
  <si>
    <t>04216</t>
  </si>
  <si>
    <t>富谷市</t>
  </si>
  <si>
    <t>04867</t>
  </si>
  <si>
    <t>黒川地域行政事務組合</t>
  </si>
  <si>
    <t>04301</t>
  </si>
  <si>
    <t>蔵王町</t>
  </si>
  <si>
    <t>仙南広域行政事務組合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</si>
  <si>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</si>
  <si>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</si>
  <si>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</si>
  <si>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</si>
  <si>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</si>
  <si>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</si>
  <si>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</si>
  <si>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</si>
  <si>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仙南地域広域行政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</si>
  <si>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</si>
  <si>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</si>
  <si>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</si>
  <si>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</si>
  <si>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</si>
  <si>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</si>
  <si>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</si>
  <si>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</si>
  <si>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</si>
  <si>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</si>
  <si>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</si>
  <si>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</si>
  <si>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塩釜地区環境センター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</si>
  <si>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</si>
  <si>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</si>
  <si>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</si>
  <si>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</si>
  <si>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</si>
  <si>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</si>
  <si>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</si>
  <si>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</si>
  <si>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</si>
  <si>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</si>
  <si>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</si>
  <si>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</si>
  <si>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</si>
  <si>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</si>
  <si>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大崎広域行政事務組合</t>
  </si>
  <si>
    <t>04505</t>
  </si>
  <si>
    <t>美里町</t>
  </si>
  <si>
    <t>04581</t>
  </si>
  <si>
    <t>女川町</t>
  </si>
  <si>
    <t>04606</t>
  </si>
  <si>
    <t>南三陸町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</si>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</sst>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6</v>
      </c>
      <c r="B7" s="154" t="s">
        <v>317</v>
      </c>
      <c r="C7" s="138" t="s">
        <v>33</v>
      </c>
      <c r="D7" s="140">
        <f>SUM(E7,+L7)</f>
        <v>33581432</v>
      </c>
      <c r="E7" s="140">
        <f>SUM(F7:I7,K7)</f>
        <v>9135251</v>
      </c>
      <c r="F7" s="140">
        <f>SUM(F$8:F$207)</f>
        <v>2176127</v>
      </c>
      <c r="G7" s="140">
        <f>SUM(G$8:G$207)</f>
        <v>22960</v>
      </c>
      <c r="H7" s="140">
        <f>SUM(H$8:H$207)</f>
        <v>1433700</v>
      </c>
      <c r="I7" s="140">
        <f>SUM(I$8:I$207)</f>
        <v>4449834</v>
      </c>
      <c r="J7" s="143" t="s">
        <v>314</v>
      </c>
      <c r="K7" s="140">
        <f>SUM(K$8:K$207)</f>
        <v>1052630</v>
      </c>
      <c r="L7" s="140">
        <f>SUM(L$8:L$207)</f>
        <v>24446181</v>
      </c>
      <c r="M7" s="140">
        <f>SUM(N7,+U7)</f>
        <v>4483448</v>
      </c>
      <c r="N7" s="140">
        <f>SUM(O7:R7,T7)</f>
        <v>602238</v>
      </c>
      <c r="O7" s="140">
        <f>SUM(O$8:O$207)</f>
        <v>22641</v>
      </c>
      <c r="P7" s="140">
        <f>SUM(P$8:P$207)</f>
        <v>87</v>
      </c>
      <c r="Q7" s="140">
        <f>SUM(Q$8:Q$207)</f>
        <v>4600</v>
      </c>
      <c r="R7" s="140">
        <f>SUM(R$8:R$207)</f>
        <v>573099</v>
      </c>
      <c r="S7" s="143" t="s">
        <v>314</v>
      </c>
      <c r="T7" s="140">
        <f>SUM(T$8:T$207)</f>
        <v>1811</v>
      </c>
      <c r="U7" s="140">
        <f>SUM(U$8:U$207)</f>
        <v>3881210</v>
      </c>
      <c r="V7" s="140">
        <f t="shared" ref="V7:AA7" si="0">+SUM(D7,M7)</f>
        <v>38064880</v>
      </c>
      <c r="W7" s="140">
        <f t="shared" si="0"/>
        <v>9737489</v>
      </c>
      <c r="X7" s="140">
        <f t="shared" si="0"/>
        <v>2198768</v>
      </c>
      <c r="Y7" s="140">
        <f t="shared" si="0"/>
        <v>23047</v>
      </c>
      <c r="Z7" s="140">
        <f t="shared" si="0"/>
        <v>1438300</v>
      </c>
      <c r="AA7" s="140">
        <f t="shared" si="0"/>
        <v>5022933</v>
      </c>
      <c r="AB7" s="142" t="str">
        <f>IF(+SUM(J7,S7)=0,"-",+SUM(J7,S7))</f>
        <v>-</v>
      </c>
      <c r="AC7" s="140">
        <f>+SUM(K7,T7)</f>
        <v>1054441</v>
      </c>
      <c r="AD7" s="140">
        <f>+SUM(L7,U7)</f>
        <v>28327391</v>
      </c>
      <c r="AE7" s="140">
        <f>SUM(AF7,+AK7)</f>
        <v>8584340</v>
      </c>
      <c r="AF7" s="140">
        <f>SUM(AG7:AJ7)</f>
        <v>8582634</v>
      </c>
      <c r="AG7" s="140">
        <f t="shared" ref="AG7:AL7" si="1">SUM(AG$8:AG$207)</f>
        <v>0</v>
      </c>
      <c r="AH7" s="140">
        <f t="shared" si="1"/>
        <v>1852742</v>
      </c>
      <c r="AI7" s="140">
        <f t="shared" si="1"/>
        <v>6729892</v>
      </c>
      <c r="AJ7" s="140">
        <f t="shared" si="1"/>
        <v>0</v>
      </c>
      <c r="AK7" s="140">
        <f t="shared" si="1"/>
        <v>1706</v>
      </c>
      <c r="AL7" s="140">
        <f t="shared" si="1"/>
        <v>3252389</v>
      </c>
      <c r="AM7" s="140">
        <f>SUM(AN7,AS7,AW7,AX7,BD7)</f>
        <v>16071946</v>
      </c>
      <c r="AN7" s="140">
        <f>SUM(AO7:AR7)</f>
        <v>2516695</v>
      </c>
      <c r="AO7" s="140">
        <f>SUM(AO$8:AO$207)</f>
        <v>1576312</v>
      </c>
      <c r="AP7" s="140">
        <f>SUM(AP$8:AP$207)</f>
        <v>549553</v>
      </c>
      <c r="AQ7" s="140">
        <f>SUM(AQ$8:AQ$207)</f>
        <v>291787</v>
      </c>
      <c r="AR7" s="140">
        <f>SUM(AR$8:AR$207)</f>
        <v>99043</v>
      </c>
      <c r="AS7" s="140">
        <f>SUM(AT7:AV7)</f>
        <v>2254824</v>
      </c>
      <c r="AT7" s="140">
        <f>SUM(AT$8:AT$207)</f>
        <v>737149</v>
      </c>
      <c r="AU7" s="140">
        <f>SUM(AU$8:AU$207)</f>
        <v>1225945</v>
      </c>
      <c r="AV7" s="140">
        <f>SUM(AV$8:AV$207)</f>
        <v>291730</v>
      </c>
      <c r="AW7" s="140">
        <f>SUM(AW$8:AW$207)</f>
        <v>8970</v>
      </c>
      <c r="AX7" s="140">
        <f>SUM(AY7:BB7)</f>
        <v>11291457</v>
      </c>
      <c r="AY7" s="140">
        <f t="shared" ref="AY7:BE7" si="2">SUM(AY$8:AY$207)</f>
        <v>6122098</v>
      </c>
      <c r="AZ7" s="140">
        <f t="shared" si="2"/>
        <v>4780585</v>
      </c>
      <c r="BA7" s="140">
        <f t="shared" si="2"/>
        <v>300931</v>
      </c>
      <c r="BB7" s="140">
        <f t="shared" si="2"/>
        <v>87843</v>
      </c>
      <c r="BC7" s="140">
        <f t="shared" si="2"/>
        <v>5567779</v>
      </c>
      <c r="BD7" s="140">
        <f t="shared" si="2"/>
        <v>0</v>
      </c>
      <c r="BE7" s="140">
        <f t="shared" si="2"/>
        <v>104978</v>
      </c>
      <c r="BF7" s="140">
        <f>SUM(AE7,+AM7,+BE7)</f>
        <v>24761264</v>
      </c>
      <c r="BG7" s="140">
        <f>SUM(BH7,+BM7)</f>
        <v>61622</v>
      </c>
      <c r="BH7" s="140">
        <f>SUM(BI7:BL7)</f>
        <v>61622</v>
      </c>
      <c r="BI7" s="140">
        <f t="shared" ref="BI7:BN7" si="3">SUM(BI$8:BI$207)</f>
        <v>0</v>
      </c>
      <c r="BJ7" s="140">
        <f t="shared" si="3"/>
        <v>46065</v>
      </c>
      <c r="BK7" s="140">
        <f t="shared" si="3"/>
        <v>0</v>
      </c>
      <c r="BL7" s="140">
        <f t="shared" si="3"/>
        <v>15557</v>
      </c>
      <c r="BM7" s="140">
        <f t="shared" si="3"/>
        <v>0</v>
      </c>
      <c r="BN7" s="140">
        <f t="shared" si="3"/>
        <v>0</v>
      </c>
      <c r="BO7" s="140">
        <f>SUM(BP7,BU7,BY7,BZ7,CF7)</f>
        <v>1594545</v>
      </c>
      <c r="BP7" s="140">
        <f>SUM(BQ7:BT7)</f>
        <v>145539</v>
      </c>
      <c r="BQ7" s="140">
        <f>SUM(BQ$8:BQ$207)</f>
        <v>137072</v>
      </c>
      <c r="BR7" s="140">
        <f>SUM(BR$8:BR$207)</f>
        <v>0</v>
      </c>
      <c r="BS7" s="140">
        <f>SUM(BS$8:BS$207)</f>
        <v>8467</v>
      </c>
      <c r="BT7" s="140">
        <f>SUM(BT$8:BT$207)</f>
        <v>0</v>
      </c>
      <c r="BU7" s="140">
        <f>SUM(BV7:BX7)</f>
        <v>436198</v>
      </c>
      <c r="BV7" s="140">
        <f>SUM(BV$8:BV$207)</f>
        <v>4568</v>
      </c>
      <c r="BW7" s="140">
        <f>SUM(BW$8:BW$207)</f>
        <v>429809</v>
      </c>
      <c r="BX7" s="140">
        <f>SUM(BX$8:BX$207)</f>
        <v>1821</v>
      </c>
      <c r="BY7" s="140">
        <f>SUM(BY$8:BY$207)</f>
        <v>0</v>
      </c>
      <c r="BZ7" s="140">
        <f>SUM(CA7:CD7)</f>
        <v>1012808</v>
      </c>
      <c r="CA7" s="140">
        <f t="shared" ref="CA7:CG7" si="4">SUM(CA$8:CA$207)</f>
        <v>598353</v>
      </c>
      <c r="CB7" s="140">
        <f t="shared" si="4"/>
        <v>411220</v>
      </c>
      <c r="CC7" s="140">
        <f t="shared" si="4"/>
        <v>0</v>
      </c>
      <c r="CD7" s="140">
        <f t="shared" si="4"/>
        <v>3235</v>
      </c>
      <c r="CE7" s="140">
        <f t="shared" si="4"/>
        <v>2788450</v>
      </c>
      <c r="CF7" s="140">
        <f t="shared" si="4"/>
        <v>0</v>
      </c>
      <c r="CG7" s="140">
        <f t="shared" si="4"/>
        <v>38831</v>
      </c>
      <c r="CH7" s="140">
        <f>SUM(BG7,+BO7,+CG7)</f>
        <v>1694998</v>
      </c>
      <c r="CI7" s="140">
        <f t="shared" ref="CI7:DJ7" si="5">SUM(AE7,+BG7)</f>
        <v>8645962</v>
      </c>
      <c r="CJ7" s="140">
        <f t="shared" si="5"/>
        <v>8644256</v>
      </c>
      <c r="CK7" s="140">
        <f t="shared" si="5"/>
        <v>0</v>
      </c>
      <c r="CL7" s="140">
        <f t="shared" si="5"/>
        <v>1898807</v>
      </c>
      <c r="CM7" s="140">
        <f t="shared" si="5"/>
        <v>6729892</v>
      </c>
      <c r="CN7" s="140">
        <f t="shared" si="5"/>
        <v>15557</v>
      </c>
      <c r="CO7" s="140">
        <f t="shared" si="5"/>
        <v>1706</v>
      </c>
      <c r="CP7" s="140">
        <f t="shared" si="5"/>
        <v>3252389</v>
      </c>
      <c r="CQ7" s="140">
        <f t="shared" si="5"/>
        <v>17666491</v>
      </c>
      <c r="CR7" s="140">
        <f t="shared" si="5"/>
        <v>2662234</v>
      </c>
      <c r="CS7" s="140">
        <f t="shared" si="5"/>
        <v>1713384</v>
      </c>
      <c r="CT7" s="140">
        <f t="shared" si="5"/>
        <v>549553</v>
      </c>
      <c r="CU7" s="140">
        <f t="shared" si="5"/>
        <v>300254</v>
      </c>
      <c r="CV7" s="140">
        <f t="shared" si="5"/>
        <v>99043</v>
      </c>
      <c r="CW7" s="140">
        <f t="shared" si="5"/>
        <v>2691022</v>
      </c>
      <c r="CX7" s="140">
        <f t="shared" si="5"/>
        <v>741717</v>
      </c>
      <c r="CY7" s="140">
        <f t="shared" si="5"/>
        <v>1655754</v>
      </c>
      <c r="CZ7" s="140">
        <f t="shared" si="5"/>
        <v>293551</v>
      </c>
      <c r="DA7" s="140">
        <f t="shared" si="5"/>
        <v>8970</v>
      </c>
      <c r="DB7" s="140">
        <f t="shared" si="5"/>
        <v>12304265</v>
      </c>
      <c r="DC7" s="140">
        <f t="shared" si="5"/>
        <v>6720451</v>
      </c>
      <c r="DD7" s="140">
        <f t="shared" si="5"/>
        <v>5191805</v>
      </c>
      <c r="DE7" s="140">
        <f t="shared" si="5"/>
        <v>300931</v>
      </c>
      <c r="DF7" s="140">
        <f t="shared" si="5"/>
        <v>91078</v>
      </c>
      <c r="DG7" s="140">
        <f t="shared" si="5"/>
        <v>8356229</v>
      </c>
      <c r="DH7" s="140">
        <f t="shared" si="5"/>
        <v>0</v>
      </c>
      <c r="DI7" s="140">
        <f t="shared" si="5"/>
        <v>143809</v>
      </c>
      <c r="DJ7" s="140">
        <f t="shared" si="5"/>
        <v>26456262</v>
      </c>
    </row>
    <row r="8" spans="1:114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SUM(E8,+L8)</f>
        <v>11741555</v>
      </c>
      <c r="E8" s="121">
        <f>SUM(F8:I8,K8)</f>
        <v>5760369</v>
      </c>
      <c r="F8" s="121">
        <v>15613</v>
      </c>
      <c r="G8" s="121">
        <v>0</v>
      </c>
      <c r="H8" s="121">
        <v>1134700</v>
      </c>
      <c r="I8" s="121">
        <v>3819274</v>
      </c>
      <c r="J8" s="122" t="s">
        <v>415</v>
      </c>
      <c r="K8" s="121">
        <v>790782</v>
      </c>
      <c r="L8" s="121">
        <v>5981186</v>
      </c>
      <c r="M8" s="121">
        <f>SUM(N8,+U8)</f>
        <v>211086</v>
      </c>
      <c r="N8" s="121">
        <f>SUM(O8:R8,T8)</f>
        <v>23598</v>
      </c>
      <c r="O8" s="121">
        <v>0</v>
      </c>
      <c r="P8" s="121">
        <v>0</v>
      </c>
      <c r="Q8" s="121">
        <v>0</v>
      </c>
      <c r="R8" s="121">
        <v>23596</v>
      </c>
      <c r="S8" s="122" t="s">
        <v>415</v>
      </c>
      <c r="T8" s="121">
        <v>2</v>
      </c>
      <c r="U8" s="121">
        <v>187488</v>
      </c>
      <c r="V8" s="121">
        <f>+SUM(D8,M8)</f>
        <v>11952641</v>
      </c>
      <c r="W8" s="121">
        <f>+SUM(E8,N8)</f>
        <v>5783967</v>
      </c>
      <c r="X8" s="121">
        <f>+SUM(F8,O8)</f>
        <v>15613</v>
      </c>
      <c r="Y8" s="121">
        <f>+SUM(G8,P8)</f>
        <v>0</v>
      </c>
      <c r="Z8" s="121">
        <f>+SUM(H8,Q8)</f>
        <v>1134700</v>
      </c>
      <c r="AA8" s="121">
        <f>+SUM(I8,R8)</f>
        <v>3842870</v>
      </c>
      <c r="AB8" s="122" t="str">
        <f>IF(+SUM(J8,S8)=0,"-",+SUM(J8,S8))</f>
        <v>-</v>
      </c>
      <c r="AC8" s="121">
        <f>+SUM(K8,T8)</f>
        <v>790784</v>
      </c>
      <c r="AD8" s="121">
        <f>+SUM(L8,U8)</f>
        <v>6168674</v>
      </c>
      <c r="AE8" s="121">
        <f>SUM(AF8,+AK8)</f>
        <v>1534451</v>
      </c>
      <c r="AF8" s="121">
        <f>SUM(AG8:AJ8)</f>
        <v>1534451</v>
      </c>
      <c r="AG8" s="121">
        <v>0</v>
      </c>
      <c r="AH8" s="121">
        <v>1482142</v>
      </c>
      <c r="AI8" s="121">
        <v>52309</v>
      </c>
      <c r="AJ8" s="121">
        <v>0</v>
      </c>
      <c r="AK8" s="121">
        <v>0</v>
      </c>
      <c r="AL8" s="121">
        <v>0</v>
      </c>
      <c r="AM8" s="121">
        <f>SUM(AN8,AS8,AW8,AX8,BD8)</f>
        <v>10204992</v>
      </c>
      <c r="AN8" s="121">
        <f>SUM(AO8:AR8)</f>
        <v>1801265</v>
      </c>
      <c r="AO8" s="121">
        <v>1146689</v>
      </c>
      <c r="AP8" s="121">
        <v>497575</v>
      </c>
      <c r="AQ8" s="121">
        <v>133105</v>
      </c>
      <c r="AR8" s="121">
        <v>23896</v>
      </c>
      <c r="AS8" s="121">
        <f>SUM(AT8:AV8)</f>
        <v>1420161</v>
      </c>
      <c r="AT8" s="121">
        <v>399924</v>
      </c>
      <c r="AU8" s="121">
        <v>858332</v>
      </c>
      <c r="AV8" s="121">
        <v>161905</v>
      </c>
      <c r="AW8" s="121">
        <v>8059</v>
      </c>
      <c r="AX8" s="121">
        <f>SUM(AY8:BB8)</f>
        <v>6975507</v>
      </c>
      <c r="AY8" s="121">
        <v>3515670</v>
      </c>
      <c r="AZ8" s="121">
        <v>3360734</v>
      </c>
      <c r="BA8" s="121">
        <v>99103</v>
      </c>
      <c r="BB8" s="121">
        <v>0</v>
      </c>
      <c r="BC8" s="121">
        <v>0</v>
      </c>
      <c r="BD8" s="121">
        <v>0</v>
      </c>
      <c r="BE8" s="121">
        <v>2112</v>
      </c>
      <c r="BF8" s="121">
        <f>SUM(AE8,+AM8,+BE8)</f>
        <v>11741555</v>
      </c>
      <c r="BG8" s="121">
        <f>SUM(BH8,+BM8)</f>
        <v>5970</v>
      </c>
      <c r="BH8" s="121">
        <f>SUM(BI8:BL8)</f>
        <v>5970</v>
      </c>
      <c r="BI8" s="121">
        <v>0</v>
      </c>
      <c r="BJ8" s="121">
        <v>5970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205116</v>
      </c>
      <c r="BP8" s="121">
        <f>SUM(BQ8:BT8)</f>
        <v>11754</v>
      </c>
      <c r="BQ8" s="121">
        <v>11754</v>
      </c>
      <c r="BR8" s="121">
        <v>0</v>
      </c>
      <c r="BS8" s="121">
        <v>0</v>
      </c>
      <c r="BT8" s="121">
        <v>0</v>
      </c>
      <c r="BU8" s="121">
        <f>SUM(BV8:BX8)</f>
        <v>27373</v>
      </c>
      <c r="BV8" s="121">
        <v>2993</v>
      </c>
      <c r="BW8" s="121">
        <v>24380</v>
      </c>
      <c r="BX8" s="121">
        <v>0</v>
      </c>
      <c r="BY8" s="121">
        <v>0</v>
      </c>
      <c r="BZ8" s="121">
        <f>SUM(CA8:CD8)</f>
        <v>165989</v>
      </c>
      <c r="CA8" s="121">
        <v>110517</v>
      </c>
      <c r="CB8" s="121">
        <v>55472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211086</v>
      </c>
      <c r="CI8" s="121">
        <f>SUM(AE8,+BG8)</f>
        <v>1540421</v>
      </c>
      <c r="CJ8" s="121">
        <f>SUM(AF8,+BH8)</f>
        <v>1540421</v>
      </c>
      <c r="CK8" s="121">
        <f>SUM(AG8,+BI8)</f>
        <v>0</v>
      </c>
      <c r="CL8" s="121">
        <f>SUM(AH8,+BJ8)</f>
        <v>1488112</v>
      </c>
      <c r="CM8" s="121">
        <f>SUM(AI8,+BK8)</f>
        <v>52309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10410108</v>
      </c>
      <c r="CR8" s="121">
        <f>SUM(AN8,+BP8)</f>
        <v>1813019</v>
      </c>
      <c r="CS8" s="121">
        <f>SUM(AO8,+BQ8)</f>
        <v>1158443</v>
      </c>
      <c r="CT8" s="121">
        <f>SUM(AP8,+BR8)</f>
        <v>497575</v>
      </c>
      <c r="CU8" s="121">
        <f>SUM(AQ8,+BS8)</f>
        <v>133105</v>
      </c>
      <c r="CV8" s="121">
        <f>SUM(AR8,+BT8)</f>
        <v>23896</v>
      </c>
      <c r="CW8" s="121">
        <f>SUM(AS8,+BU8)</f>
        <v>1447534</v>
      </c>
      <c r="CX8" s="121">
        <f>SUM(AT8,+BV8)</f>
        <v>402917</v>
      </c>
      <c r="CY8" s="121">
        <f>SUM(AU8,+BW8)</f>
        <v>882712</v>
      </c>
      <c r="CZ8" s="121">
        <f>SUM(AV8,+BX8)</f>
        <v>161905</v>
      </c>
      <c r="DA8" s="121">
        <f>SUM(AW8,+BY8)</f>
        <v>8059</v>
      </c>
      <c r="DB8" s="121">
        <f>SUM(AX8,+BZ8)</f>
        <v>7141496</v>
      </c>
      <c r="DC8" s="121">
        <f>SUM(AY8,+CA8)</f>
        <v>3626187</v>
      </c>
      <c r="DD8" s="121">
        <f>SUM(AZ8,+CB8)</f>
        <v>3416206</v>
      </c>
      <c r="DE8" s="121">
        <f>SUM(BA8,+CC8)</f>
        <v>99103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2112</v>
      </c>
      <c r="DJ8" s="121">
        <f>SUM(BF8,+CH8)</f>
        <v>11952641</v>
      </c>
    </row>
    <row r="9" spans="1:114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SUM(E9,+L9)</f>
        <v>5693114</v>
      </c>
      <c r="E9" s="121">
        <f>SUM(F9:I9,K9)</f>
        <v>1500358</v>
      </c>
      <c r="F9" s="121">
        <v>1213674</v>
      </c>
      <c r="G9" s="121">
        <v>0</v>
      </c>
      <c r="H9" s="121">
        <v>256300</v>
      </c>
      <c r="I9" s="121">
        <v>30384</v>
      </c>
      <c r="J9" s="122" t="s">
        <v>415</v>
      </c>
      <c r="K9" s="121">
        <v>0</v>
      </c>
      <c r="L9" s="121">
        <v>4192756</v>
      </c>
      <c r="M9" s="121">
        <f>SUM(N9,+U9)</f>
        <v>823369</v>
      </c>
      <c r="N9" s="121">
        <f>SUM(O9:R9,T9)</f>
        <v>14030</v>
      </c>
      <c r="O9" s="121">
        <v>9430</v>
      </c>
      <c r="P9" s="121">
        <v>0</v>
      </c>
      <c r="Q9" s="121">
        <v>4600</v>
      </c>
      <c r="R9" s="121">
        <v>0</v>
      </c>
      <c r="S9" s="122" t="s">
        <v>415</v>
      </c>
      <c r="T9" s="121">
        <v>0</v>
      </c>
      <c r="U9" s="121">
        <v>809339</v>
      </c>
      <c r="V9" s="121">
        <f>+SUM(D9,M9)</f>
        <v>6516483</v>
      </c>
      <c r="W9" s="121">
        <f>+SUM(E9,N9)</f>
        <v>1514388</v>
      </c>
      <c r="X9" s="121">
        <f>+SUM(F9,O9)</f>
        <v>1223104</v>
      </c>
      <c r="Y9" s="121">
        <f>+SUM(G9,P9)</f>
        <v>0</v>
      </c>
      <c r="Z9" s="121">
        <f>+SUM(H9,Q9)</f>
        <v>260900</v>
      </c>
      <c r="AA9" s="121">
        <f>+SUM(I9,R9)</f>
        <v>30384</v>
      </c>
      <c r="AB9" s="122" t="str">
        <f>IF(+SUM(J9,S9)=0,"-",+SUM(J9,S9))</f>
        <v>-</v>
      </c>
      <c r="AC9" s="121">
        <f>+SUM(K9,T9)</f>
        <v>0</v>
      </c>
      <c r="AD9" s="121">
        <f>+SUM(L9,U9)</f>
        <v>5002095</v>
      </c>
      <c r="AE9" s="121">
        <f>SUM(AF9,+AK9)</f>
        <v>3911210</v>
      </c>
      <c r="AF9" s="121">
        <f>SUM(AG9:AJ9)</f>
        <v>3911210</v>
      </c>
      <c r="AG9" s="121">
        <v>0</v>
      </c>
      <c r="AH9" s="121">
        <v>145970</v>
      </c>
      <c r="AI9" s="121">
        <v>3765240</v>
      </c>
      <c r="AJ9" s="121">
        <v>0</v>
      </c>
      <c r="AK9" s="121">
        <v>0</v>
      </c>
      <c r="AL9" s="121">
        <v>0</v>
      </c>
      <c r="AM9" s="121">
        <f>SUM(AN9,AS9,AW9,AX9,BD9)</f>
        <v>995205</v>
      </c>
      <c r="AN9" s="121">
        <f>SUM(AO9:AR9)</f>
        <v>158179</v>
      </c>
      <c r="AO9" s="121">
        <v>60343</v>
      </c>
      <c r="AP9" s="121">
        <v>38338</v>
      </c>
      <c r="AQ9" s="121">
        <v>0</v>
      </c>
      <c r="AR9" s="121">
        <v>59498</v>
      </c>
      <c r="AS9" s="121">
        <f>SUM(AT9:AV9)</f>
        <v>65884</v>
      </c>
      <c r="AT9" s="121">
        <v>5676</v>
      </c>
      <c r="AU9" s="121">
        <v>9309</v>
      </c>
      <c r="AV9" s="121">
        <v>50899</v>
      </c>
      <c r="AW9" s="121">
        <v>0</v>
      </c>
      <c r="AX9" s="121">
        <f>SUM(AY9:BB9)</f>
        <v>771142</v>
      </c>
      <c r="AY9" s="121">
        <v>542890</v>
      </c>
      <c r="AZ9" s="121">
        <v>213042</v>
      </c>
      <c r="BA9" s="121">
        <v>15210</v>
      </c>
      <c r="BB9" s="121">
        <v>0</v>
      </c>
      <c r="BC9" s="121">
        <v>776912</v>
      </c>
      <c r="BD9" s="121">
        <v>0</v>
      </c>
      <c r="BE9" s="121">
        <v>9787</v>
      </c>
      <c r="BF9" s="121">
        <f>SUM(AE9,+AM9,+BE9)</f>
        <v>4916202</v>
      </c>
      <c r="BG9" s="121">
        <f>SUM(BH9,+BM9)</f>
        <v>7594</v>
      </c>
      <c r="BH9" s="121">
        <f>SUM(BI9:BL9)</f>
        <v>7594</v>
      </c>
      <c r="BI9" s="121">
        <v>0</v>
      </c>
      <c r="BJ9" s="121">
        <v>0</v>
      </c>
      <c r="BK9" s="121">
        <v>0</v>
      </c>
      <c r="BL9" s="121">
        <v>7594</v>
      </c>
      <c r="BM9" s="121">
        <v>0</v>
      </c>
      <c r="BN9" s="121">
        <v>0</v>
      </c>
      <c r="BO9" s="121">
        <f>SUM(BP9,BU9,BY9,BZ9,CF9)</f>
        <v>26271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22660</v>
      </c>
      <c r="BV9" s="121">
        <v>0</v>
      </c>
      <c r="BW9" s="121">
        <v>22660</v>
      </c>
      <c r="BX9" s="121">
        <v>0</v>
      </c>
      <c r="BY9" s="121">
        <v>0</v>
      </c>
      <c r="BZ9" s="121">
        <f>SUM(CA9:CD9)</f>
        <v>3611</v>
      </c>
      <c r="CA9" s="121">
        <v>0</v>
      </c>
      <c r="CB9" s="121">
        <v>3611</v>
      </c>
      <c r="CC9" s="121">
        <v>0</v>
      </c>
      <c r="CD9" s="121">
        <v>0</v>
      </c>
      <c r="CE9" s="121">
        <v>762628</v>
      </c>
      <c r="CF9" s="121">
        <v>0</v>
      </c>
      <c r="CG9" s="121">
        <v>26876</v>
      </c>
      <c r="CH9" s="121">
        <f>SUM(BG9,+BO9,+CG9)</f>
        <v>60741</v>
      </c>
      <c r="CI9" s="121">
        <f>SUM(AE9,+BG9)</f>
        <v>3918804</v>
      </c>
      <c r="CJ9" s="121">
        <f>SUM(AF9,+BH9)</f>
        <v>3918804</v>
      </c>
      <c r="CK9" s="121">
        <f>SUM(AG9,+BI9)</f>
        <v>0</v>
      </c>
      <c r="CL9" s="121">
        <f>SUM(AH9,+BJ9)</f>
        <v>145970</v>
      </c>
      <c r="CM9" s="121">
        <f>SUM(AI9,+BK9)</f>
        <v>3765240</v>
      </c>
      <c r="CN9" s="121">
        <f>SUM(AJ9,+BL9)</f>
        <v>7594</v>
      </c>
      <c r="CO9" s="121">
        <f>SUM(AK9,+BM9)</f>
        <v>0</v>
      </c>
      <c r="CP9" s="121">
        <f>SUM(AL9,+BN9)</f>
        <v>0</v>
      </c>
      <c r="CQ9" s="121">
        <f>SUM(AM9,+BO9)</f>
        <v>1021476</v>
      </c>
      <c r="CR9" s="121">
        <f>SUM(AN9,+BP9)</f>
        <v>158179</v>
      </c>
      <c r="CS9" s="121">
        <f>SUM(AO9,+BQ9)</f>
        <v>60343</v>
      </c>
      <c r="CT9" s="121">
        <f>SUM(AP9,+BR9)</f>
        <v>38338</v>
      </c>
      <c r="CU9" s="121">
        <f>SUM(AQ9,+BS9)</f>
        <v>0</v>
      </c>
      <c r="CV9" s="121">
        <f>SUM(AR9,+BT9)</f>
        <v>59498</v>
      </c>
      <c r="CW9" s="121">
        <f>SUM(AS9,+BU9)</f>
        <v>88544</v>
      </c>
      <c r="CX9" s="121">
        <f>SUM(AT9,+BV9)</f>
        <v>5676</v>
      </c>
      <c r="CY9" s="121">
        <f>SUM(AU9,+BW9)</f>
        <v>31969</v>
      </c>
      <c r="CZ9" s="121">
        <f>SUM(AV9,+BX9)</f>
        <v>50899</v>
      </c>
      <c r="DA9" s="121">
        <f>SUM(AW9,+BY9)</f>
        <v>0</v>
      </c>
      <c r="DB9" s="121">
        <f>SUM(AX9,+BZ9)</f>
        <v>774753</v>
      </c>
      <c r="DC9" s="121">
        <f>SUM(AY9,+CA9)</f>
        <v>542890</v>
      </c>
      <c r="DD9" s="121">
        <f>SUM(AZ9,+CB9)</f>
        <v>216653</v>
      </c>
      <c r="DE9" s="121">
        <f>SUM(BA9,+CC9)</f>
        <v>15210</v>
      </c>
      <c r="DF9" s="121">
        <f>SUM(BB9,+CD9)</f>
        <v>0</v>
      </c>
      <c r="DG9" s="121">
        <f>SUM(BC9,+CE9)</f>
        <v>1539540</v>
      </c>
      <c r="DH9" s="121">
        <f>SUM(BD9,+CF9)</f>
        <v>0</v>
      </c>
      <c r="DI9" s="121">
        <f>SUM(BE9,+CG9)</f>
        <v>36663</v>
      </c>
      <c r="DJ9" s="121">
        <f>SUM(BF9,+CH9)</f>
        <v>4976943</v>
      </c>
    </row>
    <row r="10" spans="1:114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SUM(E10,+L10)</f>
        <v>569616</v>
      </c>
      <c r="E10" s="121">
        <f>SUM(F10:I10,K10)</f>
        <v>135118</v>
      </c>
      <c r="F10" s="121">
        <v>502</v>
      </c>
      <c r="G10" s="121">
        <v>0</v>
      </c>
      <c r="H10" s="121">
        <v>42700</v>
      </c>
      <c r="I10" s="121">
        <v>67774</v>
      </c>
      <c r="J10" s="122" t="s">
        <v>415</v>
      </c>
      <c r="K10" s="121">
        <v>24142</v>
      </c>
      <c r="L10" s="121">
        <v>434498</v>
      </c>
      <c r="M10" s="121">
        <f>SUM(N10,+U10)</f>
        <v>22470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415</v>
      </c>
      <c r="T10" s="121">
        <v>0</v>
      </c>
      <c r="U10" s="121">
        <v>22470</v>
      </c>
      <c r="V10" s="121">
        <f>+SUM(D10,M10)</f>
        <v>592086</v>
      </c>
      <c r="W10" s="121">
        <f>+SUM(E10,N10)</f>
        <v>135118</v>
      </c>
      <c r="X10" s="121">
        <f>+SUM(F10,O10)</f>
        <v>502</v>
      </c>
      <c r="Y10" s="121">
        <f>+SUM(G10,P10)</f>
        <v>0</v>
      </c>
      <c r="Z10" s="121">
        <f>+SUM(H10,Q10)</f>
        <v>42700</v>
      </c>
      <c r="AA10" s="121">
        <f>+SUM(I10,R10)</f>
        <v>67774</v>
      </c>
      <c r="AB10" s="122" t="str">
        <f>IF(+SUM(J10,S10)=0,"-",+SUM(J10,S10))</f>
        <v>-</v>
      </c>
      <c r="AC10" s="121">
        <f>+SUM(K10,T10)</f>
        <v>24142</v>
      </c>
      <c r="AD10" s="121">
        <f>+SUM(L10,U10)</f>
        <v>456968</v>
      </c>
      <c r="AE10" s="121">
        <f>SUM(AF10,+AK10)</f>
        <v>52526</v>
      </c>
      <c r="AF10" s="121">
        <f>SUM(AG10:AJ10)</f>
        <v>52526</v>
      </c>
      <c r="AG10" s="121">
        <v>0</v>
      </c>
      <c r="AH10" s="121">
        <v>16500</v>
      </c>
      <c r="AI10" s="121">
        <v>36026</v>
      </c>
      <c r="AJ10" s="121">
        <v>0</v>
      </c>
      <c r="AK10" s="121">
        <v>0</v>
      </c>
      <c r="AL10" s="121">
        <v>0</v>
      </c>
      <c r="AM10" s="121">
        <f>SUM(AN10,AS10,AW10,AX10,BD10)</f>
        <v>517090</v>
      </c>
      <c r="AN10" s="121">
        <f>SUM(AO10:AR10)</f>
        <v>52576</v>
      </c>
      <c r="AO10" s="121">
        <v>0</v>
      </c>
      <c r="AP10" s="121">
        <v>2245</v>
      </c>
      <c r="AQ10" s="121">
        <v>50331</v>
      </c>
      <c r="AR10" s="121">
        <v>0</v>
      </c>
      <c r="AS10" s="121">
        <f>SUM(AT10:AV10)</f>
        <v>78986</v>
      </c>
      <c r="AT10" s="121">
        <v>2529</v>
      </c>
      <c r="AU10" s="121">
        <v>70213</v>
      </c>
      <c r="AV10" s="121">
        <v>6244</v>
      </c>
      <c r="AW10" s="121">
        <v>0</v>
      </c>
      <c r="AX10" s="121">
        <f>SUM(AY10:BB10)</f>
        <v>385528</v>
      </c>
      <c r="AY10" s="121">
        <v>176487</v>
      </c>
      <c r="AZ10" s="121">
        <v>185646</v>
      </c>
      <c r="BA10" s="121">
        <v>23395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569616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22470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52526</v>
      </c>
      <c r="CJ10" s="121">
        <f>SUM(AF10,+BH10)</f>
        <v>52526</v>
      </c>
      <c r="CK10" s="121">
        <f>SUM(AG10,+BI10)</f>
        <v>0</v>
      </c>
      <c r="CL10" s="121">
        <f>SUM(AH10,+BJ10)</f>
        <v>16500</v>
      </c>
      <c r="CM10" s="121">
        <f>SUM(AI10,+BK10)</f>
        <v>36026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517090</v>
      </c>
      <c r="CR10" s="121">
        <f>SUM(AN10,+BP10)</f>
        <v>52576</v>
      </c>
      <c r="CS10" s="121">
        <f>SUM(AO10,+BQ10)</f>
        <v>0</v>
      </c>
      <c r="CT10" s="121">
        <f>SUM(AP10,+BR10)</f>
        <v>2245</v>
      </c>
      <c r="CU10" s="121">
        <f>SUM(AQ10,+BS10)</f>
        <v>50331</v>
      </c>
      <c r="CV10" s="121">
        <f>SUM(AR10,+BT10)</f>
        <v>0</v>
      </c>
      <c r="CW10" s="121">
        <f>SUM(AS10,+BU10)</f>
        <v>78986</v>
      </c>
      <c r="CX10" s="121">
        <f>SUM(AT10,+BV10)</f>
        <v>2529</v>
      </c>
      <c r="CY10" s="121">
        <f>SUM(AU10,+BW10)</f>
        <v>70213</v>
      </c>
      <c r="CZ10" s="121">
        <f>SUM(AV10,+BX10)</f>
        <v>6244</v>
      </c>
      <c r="DA10" s="121">
        <f>SUM(AW10,+BY10)</f>
        <v>0</v>
      </c>
      <c r="DB10" s="121">
        <f>SUM(AX10,+BZ10)</f>
        <v>385528</v>
      </c>
      <c r="DC10" s="121">
        <f>SUM(AY10,+CA10)</f>
        <v>176487</v>
      </c>
      <c r="DD10" s="121">
        <f>SUM(AZ10,+CB10)</f>
        <v>185646</v>
      </c>
      <c r="DE10" s="121">
        <f>SUM(BA10,+CC10)</f>
        <v>23395</v>
      </c>
      <c r="DF10" s="121">
        <f>SUM(BB10,+CD10)</f>
        <v>0</v>
      </c>
      <c r="DG10" s="121">
        <f>SUM(BC10,+CE10)</f>
        <v>22470</v>
      </c>
      <c r="DH10" s="121">
        <f>SUM(BD10,+CF10)</f>
        <v>0</v>
      </c>
      <c r="DI10" s="121">
        <f>SUM(BE10,+CG10)</f>
        <v>0</v>
      </c>
      <c r="DJ10" s="121">
        <f>SUM(BF10,+CH10)</f>
        <v>569616</v>
      </c>
    </row>
    <row r="11" spans="1:114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SUM(E11,+L11)</f>
        <v>3757106</v>
      </c>
      <c r="E11" s="121">
        <f>SUM(F11:I11,K11)</f>
        <v>1036351</v>
      </c>
      <c r="F11" s="121">
        <v>907418</v>
      </c>
      <c r="G11" s="121">
        <v>18576</v>
      </c>
      <c r="H11" s="121">
        <v>0</v>
      </c>
      <c r="I11" s="121">
        <v>44309</v>
      </c>
      <c r="J11" s="122" t="s">
        <v>415</v>
      </c>
      <c r="K11" s="121">
        <v>66048</v>
      </c>
      <c r="L11" s="121">
        <v>2720755</v>
      </c>
      <c r="M11" s="121">
        <f>SUM(N11,+U11)</f>
        <v>338692</v>
      </c>
      <c r="N11" s="121">
        <f>SUM(O11:R11,T11)</f>
        <v>168717</v>
      </c>
      <c r="O11" s="121">
        <v>0</v>
      </c>
      <c r="P11" s="121">
        <v>0</v>
      </c>
      <c r="Q11" s="121">
        <v>0</v>
      </c>
      <c r="R11" s="121">
        <v>168480</v>
      </c>
      <c r="S11" s="122" t="s">
        <v>415</v>
      </c>
      <c r="T11" s="121">
        <v>237</v>
      </c>
      <c r="U11" s="121">
        <v>169975</v>
      </c>
      <c r="V11" s="121">
        <f>+SUM(D11,M11)</f>
        <v>4095798</v>
      </c>
      <c r="W11" s="121">
        <f>+SUM(E11,N11)</f>
        <v>1205068</v>
      </c>
      <c r="X11" s="121">
        <f>+SUM(F11,O11)</f>
        <v>907418</v>
      </c>
      <c r="Y11" s="121">
        <f>+SUM(G11,P11)</f>
        <v>18576</v>
      </c>
      <c r="Z11" s="121">
        <f>+SUM(H11,Q11)</f>
        <v>0</v>
      </c>
      <c r="AA11" s="121">
        <f>+SUM(I11,R11)</f>
        <v>212789</v>
      </c>
      <c r="AB11" s="122" t="str">
        <f>IF(+SUM(J11,S11)=0,"-",+SUM(J11,S11))</f>
        <v>-</v>
      </c>
      <c r="AC11" s="121">
        <f>+SUM(K11,T11)</f>
        <v>66285</v>
      </c>
      <c r="AD11" s="121">
        <f>+SUM(L11,U11)</f>
        <v>2890730</v>
      </c>
      <c r="AE11" s="121">
        <f>SUM(AF11,+AK11)</f>
        <v>2921489</v>
      </c>
      <c r="AF11" s="121">
        <f>SUM(AG11:AJ11)</f>
        <v>2919783</v>
      </c>
      <c r="AG11" s="121">
        <v>0</v>
      </c>
      <c r="AH11" s="121">
        <v>73384</v>
      </c>
      <c r="AI11" s="121">
        <v>2846399</v>
      </c>
      <c r="AJ11" s="121">
        <v>0</v>
      </c>
      <c r="AK11" s="121">
        <v>1706</v>
      </c>
      <c r="AL11" s="121">
        <v>0</v>
      </c>
      <c r="AM11" s="121">
        <f>SUM(AN11,AS11,AW11,AX11,BD11)</f>
        <v>822950</v>
      </c>
      <c r="AN11" s="121">
        <f>SUM(AO11:AR11)</f>
        <v>225591</v>
      </c>
      <c r="AO11" s="121">
        <v>112868</v>
      </c>
      <c r="AP11" s="121">
        <v>11395</v>
      </c>
      <c r="AQ11" s="121">
        <v>85679</v>
      </c>
      <c r="AR11" s="121">
        <v>15649</v>
      </c>
      <c r="AS11" s="121">
        <f>SUM(AT11:AV11)</f>
        <v>138840</v>
      </c>
      <c r="AT11" s="121">
        <v>5781</v>
      </c>
      <c r="AU11" s="121">
        <v>114573</v>
      </c>
      <c r="AV11" s="121">
        <v>18486</v>
      </c>
      <c r="AW11" s="121">
        <v>0</v>
      </c>
      <c r="AX11" s="121">
        <f>SUM(AY11:BB11)</f>
        <v>458519</v>
      </c>
      <c r="AY11" s="121">
        <v>284950</v>
      </c>
      <c r="AZ11" s="121">
        <v>167804</v>
      </c>
      <c r="BA11" s="121">
        <v>4252</v>
      </c>
      <c r="BB11" s="121">
        <v>1513</v>
      </c>
      <c r="BC11" s="121">
        <v>0</v>
      </c>
      <c r="BD11" s="121">
        <v>0</v>
      </c>
      <c r="BE11" s="121">
        <v>12667</v>
      </c>
      <c r="BF11" s="121">
        <f>SUM(AE11,+AM11,+BE11)</f>
        <v>3757106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338540</v>
      </c>
      <c r="BP11" s="121">
        <f>SUM(BQ11:BT11)</f>
        <v>17564</v>
      </c>
      <c r="BQ11" s="121">
        <v>9097</v>
      </c>
      <c r="BR11" s="121">
        <v>0</v>
      </c>
      <c r="BS11" s="121">
        <v>8467</v>
      </c>
      <c r="BT11" s="121">
        <v>0</v>
      </c>
      <c r="BU11" s="121">
        <f>SUM(BV11:BX11)</f>
        <v>140151</v>
      </c>
      <c r="BV11" s="121">
        <v>717</v>
      </c>
      <c r="BW11" s="121">
        <v>139434</v>
      </c>
      <c r="BX11" s="121">
        <v>0</v>
      </c>
      <c r="BY11" s="121">
        <v>0</v>
      </c>
      <c r="BZ11" s="121">
        <f>SUM(CA11:CD11)</f>
        <v>180825</v>
      </c>
      <c r="CA11" s="121">
        <v>135598</v>
      </c>
      <c r="CB11" s="121">
        <v>44861</v>
      </c>
      <c r="CC11" s="121">
        <v>0</v>
      </c>
      <c r="CD11" s="121">
        <v>366</v>
      </c>
      <c r="CE11" s="121">
        <v>0</v>
      </c>
      <c r="CF11" s="121">
        <v>0</v>
      </c>
      <c r="CG11" s="121">
        <v>152</v>
      </c>
      <c r="CH11" s="121">
        <f>SUM(BG11,+BO11,+CG11)</f>
        <v>338692</v>
      </c>
      <c r="CI11" s="121">
        <f>SUM(AE11,+BG11)</f>
        <v>2921489</v>
      </c>
      <c r="CJ11" s="121">
        <f>SUM(AF11,+BH11)</f>
        <v>2919783</v>
      </c>
      <c r="CK11" s="121">
        <f>SUM(AG11,+BI11)</f>
        <v>0</v>
      </c>
      <c r="CL11" s="121">
        <f>SUM(AH11,+BJ11)</f>
        <v>73384</v>
      </c>
      <c r="CM11" s="121">
        <f>SUM(AI11,+BK11)</f>
        <v>2846399</v>
      </c>
      <c r="CN11" s="121">
        <f>SUM(AJ11,+BL11)</f>
        <v>0</v>
      </c>
      <c r="CO11" s="121">
        <f>SUM(AK11,+BM11)</f>
        <v>1706</v>
      </c>
      <c r="CP11" s="121">
        <f>SUM(AL11,+BN11)</f>
        <v>0</v>
      </c>
      <c r="CQ11" s="121">
        <f>SUM(AM11,+BO11)</f>
        <v>1161490</v>
      </c>
      <c r="CR11" s="121">
        <f>SUM(AN11,+BP11)</f>
        <v>243155</v>
      </c>
      <c r="CS11" s="121">
        <f>SUM(AO11,+BQ11)</f>
        <v>121965</v>
      </c>
      <c r="CT11" s="121">
        <f>SUM(AP11,+BR11)</f>
        <v>11395</v>
      </c>
      <c r="CU11" s="121">
        <f>SUM(AQ11,+BS11)</f>
        <v>94146</v>
      </c>
      <c r="CV11" s="121">
        <f>SUM(AR11,+BT11)</f>
        <v>15649</v>
      </c>
      <c r="CW11" s="121">
        <f>SUM(AS11,+BU11)</f>
        <v>278991</v>
      </c>
      <c r="CX11" s="121">
        <f>SUM(AT11,+BV11)</f>
        <v>6498</v>
      </c>
      <c r="CY11" s="121">
        <f>SUM(AU11,+BW11)</f>
        <v>254007</v>
      </c>
      <c r="CZ11" s="121">
        <f>SUM(AV11,+BX11)</f>
        <v>18486</v>
      </c>
      <c r="DA11" s="121">
        <f>SUM(AW11,+BY11)</f>
        <v>0</v>
      </c>
      <c r="DB11" s="121">
        <f>SUM(AX11,+BZ11)</f>
        <v>639344</v>
      </c>
      <c r="DC11" s="121">
        <f>SUM(AY11,+CA11)</f>
        <v>420548</v>
      </c>
      <c r="DD11" s="121">
        <f>SUM(AZ11,+CB11)</f>
        <v>212665</v>
      </c>
      <c r="DE11" s="121">
        <f>SUM(BA11,+CC11)</f>
        <v>4252</v>
      </c>
      <c r="DF11" s="121">
        <f>SUM(BB11,+CD11)</f>
        <v>1879</v>
      </c>
      <c r="DG11" s="121">
        <f>SUM(BC11,+CE11)</f>
        <v>0</v>
      </c>
      <c r="DH11" s="121">
        <f>SUM(BD11,+CF11)</f>
        <v>0</v>
      </c>
      <c r="DI11" s="121">
        <f>SUM(BE11,+CG11)</f>
        <v>12819</v>
      </c>
      <c r="DJ11" s="121">
        <f>SUM(BF11,+CH11)</f>
        <v>4095798</v>
      </c>
    </row>
    <row r="12" spans="1:114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SUM(E12,+L12)</f>
        <v>116560</v>
      </c>
      <c r="E12" s="121">
        <f>SUM(F12:I12,K12)</f>
        <v>1942</v>
      </c>
      <c r="F12" s="121">
        <v>0</v>
      </c>
      <c r="G12" s="121">
        <v>0</v>
      </c>
      <c r="H12" s="121">
        <v>0</v>
      </c>
      <c r="I12" s="121">
        <v>0</v>
      </c>
      <c r="J12" s="122" t="s">
        <v>415</v>
      </c>
      <c r="K12" s="121">
        <v>1942</v>
      </c>
      <c r="L12" s="121">
        <v>114618</v>
      </c>
      <c r="M12" s="121">
        <f>SUM(N12,+U12)</f>
        <v>65880</v>
      </c>
      <c r="N12" s="121">
        <f>SUM(O12:R12,T12)</f>
        <v>2827</v>
      </c>
      <c r="O12" s="121">
        <v>2667</v>
      </c>
      <c r="P12" s="121">
        <v>0</v>
      </c>
      <c r="Q12" s="121">
        <v>0</v>
      </c>
      <c r="R12" s="121">
        <v>0</v>
      </c>
      <c r="S12" s="122" t="s">
        <v>415</v>
      </c>
      <c r="T12" s="121">
        <v>160</v>
      </c>
      <c r="U12" s="121">
        <v>63053</v>
      </c>
      <c r="V12" s="121">
        <f>+SUM(D12,M12)</f>
        <v>182440</v>
      </c>
      <c r="W12" s="121">
        <f>+SUM(E12,N12)</f>
        <v>4769</v>
      </c>
      <c r="X12" s="121">
        <f>+SUM(F12,O12)</f>
        <v>2667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2102</v>
      </c>
      <c r="AD12" s="121">
        <f>+SUM(L12,U12)</f>
        <v>177671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82387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82387</v>
      </c>
      <c r="AY12" s="121">
        <v>82387</v>
      </c>
      <c r="AZ12" s="121">
        <v>0</v>
      </c>
      <c r="BA12" s="121">
        <v>0</v>
      </c>
      <c r="BB12" s="121">
        <v>0</v>
      </c>
      <c r="BC12" s="121">
        <v>34173</v>
      </c>
      <c r="BD12" s="121">
        <v>0</v>
      </c>
      <c r="BE12" s="121">
        <v>0</v>
      </c>
      <c r="BF12" s="121">
        <f>SUM(AE12,+AM12,+BE12)</f>
        <v>82387</v>
      </c>
      <c r="BG12" s="121">
        <f>SUM(BH12,+BM12)</f>
        <v>2667</v>
      </c>
      <c r="BH12" s="121">
        <f>SUM(BI12:BL12)</f>
        <v>2667</v>
      </c>
      <c r="BI12" s="121">
        <v>0</v>
      </c>
      <c r="BJ12" s="121">
        <v>0</v>
      </c>
      <c r="BK12" s="121">
        <v>0</v>
      </c>
      <c r="BL12" s="121">
        <v>2667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63213</v>
      </c>
      <c r="CF12" s="121">
        <v>0</v>
      </c>
      <c r="CG12" s="121">
        <v>0</v>
      </c>
      <c r="CH12" s="121">
        <f>SUM(BG12,+BO12,+CG12)</f>
        <v>2667</v>
      </c>
      <c r="CI12" s="121">
        <f>SUM(AE12,+BG12)</f>
        <v>2667</v>
      </c>
      <c r="CJ12" s="121">
        <f>SUM(AF12,+BH12)</f>
        <v>2667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2667</v>
      </c>
      <c r="CO12" s="121">
        <f>SUM(AK12,+BM12)</f>
        <v>0</v>
      </c>
      <c r="CP12" s="121">
        <f>SUM(AL12,+BN12)</f>
        <v>0</v>
      </c>
      <c r="CQ12" s="121">
        <f>SUM(AM12,+BO12)</f>
        <v>82387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82387</v>
      </c>
      <c r="DC12" s="121">
        <f>SUM(AY12,+CA12)</f>
        <v>82387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97386</v>
      </c>
      <c r="DH12" s="121">
        <f>SUM(BD12,+CF12)</f>
        <v>0</v>
      </c>
      <c r="DI12" s="121">
        <f>SUM(BE12,+CG12)</f>
        <v>0</v>
      </c>
      <c r="DJ12" s="121">
        <f>SUM(BF12,+CH12)</f>
        <v>85054</v>
      </c>
    </row>
    <row r="13" spans="1:114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SUM(E13,+L13)</f>
        <v>808161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415</v>
      </c>
      <c r="K13" s="121">
        <v>0</v>
      </c>
      <c r="L13" s="121">
        <v>808161</v>
      </c>
      <c r="M13" s="121">
        <f>SUM(N13,+U13)</f>
        <v>82837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415</v>
      </c>
      <c r="T13" s="121">
        <v>0</v>
      </c>
      <c r="U13" s="121">
        <v>82837</v>
      </c>
      <c r="V13" s="121">
        <f>+SUM(D13,M13)</f>
        <v>890998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890998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25507</v>
      </c>
      <c r="AN13" s="121">
        <f>SUM(AO13:AR13)</f>
        <v>23228</v>
      </c>
      <c r="AO13" s="121">
        <v>23228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2279</v>
      </c>
      <c r="AY13" s="121">
        <v>2279</v>
      </c>
      <c r="AZ13" s="121">
        <v>0</v>
      </c>
      <c r="BA13" s="121">
        <v>0</v>
      </c>
      <c r="BB13" s="121">
        <v>0</v>
      </c>
      <c r="BC13" s="121">
        <v>782441</v>
      </c>
      <c r="BD13" s="121">
        <v>0</v>
      </c>
      <c r="BE13" s="121">
        <v>213</v>
      </c>
      <c r="BF13" s="121">
        <f>SUM(AE13,+AM13,+BE13)</f>
        <v>25720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82837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25507</v>
      </c>
      <c r="CR13" s="121">
        <f>SUM(AN13,+BP13)</f>
        <v>23228</v>
      </c>
      <c r="CS13" s="121">
        <f>SUM(AO13,+BQ13)</f>
        <v>23228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2279</v>
      </c>
      <c r="DC13" s="121">
        <f>SUM(AY13,+CA13)</f>
        <v>2279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865278</v>
      </c>
      <c r="DH13" s="121">
        <f>SUM(BD13,+CF13)</f>
        <v>0</v>
      </c>
      <c r="DI13" s="121">
        <f>SUM(BE13,+CG13)</f>
        <v>213</v>
      </c>
      <c r="DJ13" s="121">
        <f>SUM(BF13,+CH13)</f>
        <v>25720</v>
      </c>
    </row>
    <row r="14" spans="1:114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SUM(E14,+L14)</f>
        <v>92752</v>
      </c>
      <c r="E14" s="121">
        <f>SUM(F14:I14,K14)</f>
        <v>1931</v>
      </c>
      <c r="F14" s="121">
        <v>0</v>
      </c>
      <c r="G14" s="121">
        <v>0</v>
      </c>
      <c r="H14" s="121">
        <v>0</v>
      </c>
      <c r="I14" s="121">
        <v>0</v>
      </c>
      <c r="J14" s="122" t="s">
        <v>415</v>
      </c>
      <c r="K14" s="121">
        <v>1931</v>
      </c>
      <c r="L14" s="121">
        <v>90821</v>
      </c>
      <c r="M14" s="121">
        <f>SUM(N14,+U14)</f>
        <v>77875</v>
      </c>
      <c r="N14" s="121">
        <f>SUM(O14:R14,T14)</f>
        <v>6985</v>
      </c>
      <c r="O14" s="121">
        <v>6900</v>
      </c>
      <c r="P14" s="121">
        <v>0</v>
      </c>
      <c r="Q14" s="121">
        <v>0</v>
      </c>
      <c r="R14" s="121">
        <v>0</v>
      </c>
      <c r="S14" s="122" t="s">
        <v>415</v>
      </c>
      <c r="T14" s="121">
        <v>85</v>
      </c>
      <c r="U14" s="121">
        <v>70890</v>
      </c>
      <c r="V14" s="121">
        <f>+SUM(D14,M14)</f>
        <v>170627</v>
      </c>
      <c r="W14" s="121">
        <f>+SUM(E14,N14)</f>
        <v>8916</v>
      </c>
      <c r="X14" s="121">
        <f>+SUM(F14,O14)</f>
        <v>6900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2016</v>
      </c>
      <c r="AD14" s="121">
        <f>+SUM(L14,U14)</f>
        <v>161711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62885</v>
      </c>
      <c r="AN14" s="121">
        <f>SUM(AO14:AR14)</f>
        <v>8974</v>
      </c>
      <c r="AO14" s="121">
        <v>8974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53911</v>
      </c>
      <c r="AY14" s="121">
        <v>53911</v>
      </c>
      <c r="AZ14" s="121">
        <v>0</v>
      </c>
      <c r="BA14" s="121">
        <v>0</v>
      </c>
      <c r="BB14" s="121">
        <v>0</v>
      </c>
      <c r="BC14" s="121">
        <v>29867</v>
      </c>
      <c r="BD14" s="121">
        <v>0</v>
      </c>
      <c r="BE14" s="121">
        <v>0</v>
      </c>
      <c r="BF14" s="121">
        <f>SUM(AE14,+AM14,+BE14)</f>
        <v>62885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8974</v>
      </c>
      <c r="BP14" s="121">
        <f>SUM(BQ14:BT14)</f>
        <v>8974</v>
      </c>
      <c r="BQ14" s="121">
        <v>8974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68901</v>
      </c>
      <c r="CF14" s="121">
        <v>0</v>
      </c>
      <c r="CG14" s="121">
        <v>0</v>
      </c>
      <c r="CH14" s="121">
        <f>SUM(BG14,+BO14,+CG14)</f>
        <v>8974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71859</v>
      </c>
      <c r="CR14" s="121">
        <f>SUM(AN14,+BP14)</f>
        <v>17948</v>
      </c>
      <c r="CS14" s="121">
        <f>SUM(AO14,+BQ14)</f>
        <v>17948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53911</v>
      </c>
      <c r="DC14" s="121">
        <f>SUM(AY14,+CA14)</f>
        <v>53911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98768</v>
      </c>
      <c r="DH14" s="121">
        <f>SUM(BD14,+CF14)</f>
        <v>0</v>
      </c>
      <c r="DI14" s="121">
        <f>SUM(BE14,+CG14)</f>
        <v>0</v>
      </c>
      <c r="DJ14" s="121">
        <f>SUM(BF14,+CH14)</f>
        <v>71859</v>
      </c>
    </row>
    <row r="15" spans="1:114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SUM(E15,+L15)</f>
        <v>540285</v>
      </c>
      <c r="E15" s="121">
        <f>SUM(F15:I15,K15)</f>
        <v>61563</v>
      </c>
      <c r="F15" s="121">
        <v>0</v>
      </c>
      <c r="G15" s="121">
        <v>0</v>
      </c>
      <c r="H15" s="121">
        <v>0</v>
      </c>
      <c r="I15" s="121">
        <v>61493</v>
      </c>
      <c r="J15" s="122" t="s">
        <v>415</v>
      </c>
      <c r="K15" s="121">
        <v>70</v>
      </c>
      <c r="L15" s="121">
        <v>478722</v>
      </c>
      <c r="M15" s="121">
        <f>SUM(N15,+U15)</f>
        <v>19563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415</v>
      </c>
      <c r="T15" s="121">
        <v>0</v>
      </c>
      <c r="U15" s="121">
        <v>19563</v>
      </c>
      <c r="V15" s="121">
        <f>+SUM(D15,M15)</f>
        <v>559848</v>
      </c>
      <c r="W15" s="121">
        <f>+SUM(E15,N15)</f>
        <v>61563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61493</v>
      </c>
      <c r="AB15" s="122" t="str">
        <f>IF(+SUM(J15,S15)=0,"-",+SUM(J15,S15))</f>
        <v>-</v>
      </c>
      <c r="AC15" s="121">
        <f>+SUM(K15,T15)</f>
        <v>70</v>
      </c>
      <c r="AD15" s="121">
        <f>+SUM(L15,U15)</f>
        <v>498285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164929</v>
      </c>
      <c r="AN15" s="121">
        <f>SUM(AO15:AR15)</f>
        <v>16825</v>
      </c>
      <c r="AO15" s="121">
        <v>16825</v>
      </c>
      <c r="AP15" s="121">
        <v>0</v>
      </c>
      <c r="AQ15" s="121">
        <v>0</v>
      </c>
      <c r="AR15" s="121">
        <v>0</v>
      </c>
      <c r="AS15" s="121">
        <f>SUM(AT15:AV15)</f>
        <v>148104</v>
      </c>
      <c r="AT15" s="121">
        <v>148104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375356</v>
      </c>
      <c r="BD15" s="121">
        <v>0</v>
      </c>
      <c r="BE15" s="121">
        <v>0</v>
      </c>
      <c r="BF15" s="121">
        <f>SUM(AE15,+AM15,+BE15)</f>
        <v>164929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19563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164929</v>
      </c>
      <c r="CR15" s="121">
        <f>SUM(AN15,+BP15)</f>
        <v>16825</v>
      </c>
      <c r="CS15" s="121">
        <f>SUM(AO15,+BQ15)</f>
        <v>16825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148104</v>
      </c>
      <c r="CX15" s="121">
        <f>SUM(AT15,+BV15)</f>
        <v>148104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394919</v>
      </c>
      <c r="DH15" s="121">
        <f>SUM(BD15,+CF15)</f>
        <v>0</v>
      </c>
      <c r="DI15" s="121">
        <f>SUM(BE15,+CG15)</f>
        <v>0</v>
      </c>
      <c r="DJ15" s="121">
        <f>SUM(BF15,+CH15)</f>
        <v>164929</v>
      </c>
    </row>
    <row r="16" spans="1:114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SUM(E16,+L16)</f>
        <v>454296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415</v>
      </c>
      <c r="K16" s="121">
        <v>0</v>
      </c>
      <c r="L16" s="121">
        <v>454296</v>
      </c>
      <c r="M16" s="121">
        <f>SUM(N16,+U16)</f>
        <v>51677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415</v>
      </c>
      <c r="T16" s="121">
        <v>0</v>
      </c>
      <c r="U16" s="121">
        <v>51677</v>
      </c>
      <c r="V16" s="121">
        <f>+SUM(D16,M16)</f>
        <v>505973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505973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454296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51677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505973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SUM(E17,+L17)</f>
        <v>641438</v>
      </c>
      <c r="E17" s="121">
        <f>SUM(F17:I17,K17)</f>
        <v>184399</v>
      </c>
      <c r="F17" s="121">
        <v>132</v>
      </c>
      <c r="G17" s="121">
        <v>0</v>
      </c>
      <c r="H17" s="121">
        <v>0</v>
      </c>
      <c r="I17" s="121">
        <v>144863</v>
      </c>
      <c r="J17" s="122" t="s">
        <v>415</v>
      </c>
      <c r="K17" s="121">
        <v>39404</v>
      </c>
      <c r="L17" s="121">
        <v>457039</v>
      </c>
      <c r="M17" s="121">
        <f>SUM(N17,+U17)</f>
        <v>414075</v>
      </c>
      <c r="N17" s="121">
        <f>SUM(O17:R17,T17)</f>
        <v>156139</v>
      </c>
      <c r="O17" s="121">
        <v>0</v>
      </c>
      <c r="P17" s="121">
        <v>0</v>
      </c>
      <c r="Q17" s="121">
        <v>0</v>
      </c>
      <c r="R17" s="121">
        <v>154822</v>
      </c>
      <c r="S17" s="122" t="s">
        <v>415</v>
      </c>
      <c r="T17" s="121">
        <v>1317</v>
      </c>
      <c r="U17" s="121">
        <v>257936</v>
      </c>
      <c r="V17" s="121">
        <f>+SUM(D17,M17)</f>
        <v>1055513</v>
      </c>
      <c r="W17" s="121">
        <f>+SUM(E17,N17)</f>
        <v>340538</v>
      </c>
      <c r="X17" s="121">
        <f>+SUM(F17,O17)</f>
        <v>132</v>
      </c>
      <c r="Y17" s="121">
        <f>+SUM(G17,P17)</f>
        <v>0</v>
      </c>
      <c r="Z17" s="121">
        <f>+SUM(H17,Q17)</f>
        <v>0</v>
      </c>
      <c r="AA17" s="121">
        <f>+SUM(I17,R17)</f>
        <v>299685</v>
      </c>
      <c r="AB17" s="122" t="str">
        <f>IF(+SUM(J17,S17)=0,"-",+SUM(J17,S17))</f>
        <v>-</v>
      </c>
      <c r="AC17" s="121">
        <f>+SUM(K17,T17)</f>
        <v>40721</v>
      </c>
      <c r="AD17" s="121">
        <f>+SUM(L17,U17)</f>
        <v>714975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641438</v>
      </c>
      <c r="AN17" s="121">
        <f>SUM(AO17:AR17)</f>
        <v>37436</v>
      </c>
      <c r="AO17" s="121">
        <v>37436</v>
      </c>
      <c r="AP17" s="121">
        <v>0</v>
      </c>
      <c r="AQ17" s="121">
        <v>0</v>
      </c>
      <c r="AR17" s="121">
        <v>0</v>
      </c>
      <c r="AS17" s="121">
        <f>SUM(AT17:AV17)</f>
        <v>5649</v>
      </c>
      <c r="AT17" s="121">
        <v>0</v>
      </c>
      <c r="AU17" s="121">
        <v>5508</v>
      </c>
      <c r="AV17" s="121">
        <v>141</v>
      </c>
      <c r="AW17" s="121">
        <v>0</v>
      </c>
      <c r="AX17" s="121">
        <f>SUM(AY17:BB17)</f>
        <v>598353</v>
      </c>
      <c r="AY17" s="121">
        <v>104914</v>
      </c>
      <c r="AZ17" s="121">
        <v>481447</v>
      </c>
      <c r="BA17" s="121">
        <v>11992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641438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414075</v>
      </c>
      <c r="BP17" s="121">
        <f>SUM(BQ17:BT17)</f>
        <v>41757</v>
      </c>
      <c r="BQ17" s="121">
        <v>41757</v>
      </c>
      <c r="BR17" s="121">
        <v>0</v>
      </c>
      <c r="BS17" s="121">
        <v>0</v>
      </c>
      <c r="BT17" s="121">
        <v>0</v>
      </c>
      <c r="BU17" s="121">
        <f>SUM(BV17:BX17)</f>
        <v>35451</v>
      </c>
      <c r="BV17" s="121">
        <v>0</v>
      </c>
      <c r="BW17" s="121">
        <v>35451</v>
      </c>
      <c r="BX17" s="121">
        <v>0</v>
      </c>
      <c r="BY17" s="121">
        <v>0</v>
      </c>
      <c r="BZ17" s="121">
        <f>SUM(CA17:CD17)</f>
        <v>336867</v>
      </c>
      <c r="CA17" s="121">
        <v>149156</v>
      </c>
      <c r="CB17" s="121">
        <v>187711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414075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1055513</v>
      </c>
      <c r="CR17" s="121">
        <f>SUM(AN17,+BP17)</f>
        <v>79193</v>
      </c>
      <c r="CS17" s="121">
        <f>SUM(AO17,+BQ17)</f>
        <v>79193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41100</v>
      </c>
      <c r="CX17" s="121">
        <f>SUM(AT17,+BV17)</f>
        <v>0</v>
      </c>
      <c r="CY17" s="121">
        <f>SUM(AU17,+BW17)</f>
        <v>40959</v>
      </c>
      <c r="CZ17" s="121">
        <f>SUM(AV17,+BX17)</f>
        <v>141</v>
      </c>
      <c r="DA17" s="121">
        <f>SUM(AW17,+BY17)</f>
        <v>0</v>
      </c>
      <c r="DB17" s="121">
        <f>SUM(AX17,+BZ17)</f>
        <v>935220</v>
      </c>
      <c r="DC17" s="121">
        <f>SUM(AY17,+CA17)</f>
        <v>254070</v>
      </c>
      <c r="DD17" s="121">
        <f>SUM(AZ17,+CB17)</f>
        <v>669158</v>
      </c>
      <c r="DE17" s="121">
        <f>SUM(BA17,+CC17)</f>
        <v>11992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1055513</v>
      </c>
    </row>
    <row r="18" spans="1:114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SUM(E18,+L18)</f>
        <v>695763</v>
      </c>
      <c r="E18" s="121">
        <f>SUM(F18:I18,K18)</f>
        <v>64337</v>
      </c>
      <c r="F18" s="121">
        <v>0</v>
      </c>
      <c r="G18" s="121">
        <v>0</v>
      </c>
      <c r="H18" s="121">
        <v>0</v>
      </c>
      <c r="I18" s="121">
        <v>54644</v>
      </c>
      <c r="J18" s="122" t="s">
        <v>415</v>
      </c>
      <c r="K18" s="121">
        <v>9693</v>
      </c>
      <c r="L18" s="121">
        <v>631426</v>
      </c>
      <c r="M18" s="121">
        <f>SUM(N18,+U18)</f>
        <v>429379</v>
      </c>
      <c r="N18" s="121">
        <f>SUM(O18:R18,T18)</f>
        <v>158492</v>
      </c>
      <c r="O18" s="121">
        <v>0</v>
      </c>
      <c r="P18" s="121">
        <v>0</v>
      </c>
      <c r="Q18" s="121">
        <v>0</v>
      </c>
      <c r="R18" s="121">
        <v>158492</v>
      </c>
      <c r="S18" s="122" t="s">
        <v>415</v>
      </c>
      <c r="T18" s="121">
        <v>0</v>
      </c>
      <c r="U18" s="121">
        <v>270887</v>
      </c>
      <c r="V18" s="121">
        <f>+SUM(D18,M18)</f>
        <v>1125142</v>
      </c>
      <c r="W18" s="121">
        <f>+SUM(E18,N18)</f>
        <v>222829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213136</v>
      </c>
      <c r="AB18" s="122" t="str">
        <f>IF(+SUM(J18,S18)=0,"-",+SUM(J18,S18))</f>
        <v>-</v>
      </c>
      <c r="AC18" s="121">
        <f>+SUM(K18,T18)</f>
        <v>9693</v>
      </c>
      <c r="AD18" s="121">
        <f>+SUM(L18,U18)</f>
        <v>902313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694637</v>
      </c>
      <c r="AN18" s="121">
        <f>SUM(AO18:AR18)</f>
        <v>33361</v>
      </c>
      <c r="AO18" s="121">
        <v>33361</v>
      </c>
      <c r="AP18" s="121">
        <v>0</v>
      </c>
      <c r="AQ18" s="121">
        <v>0</v>
      </c>
      <c r="AR18" s="121">
        <v>0</v>
      </c>
      <c r="AS18" s="121">
        <f>SUM(AT18:AV18)</f>
        <v>184688</v>
      </c>
      <c r="AT18" s="121">
        <v>0</v>
      </c>
      <c r="AU18" s="121">
        <v>151301</v>
      </c>
      <c r="AV18" s="121">
        <v>33387</v>
      </c>
      <c r="AW18" s="121">
        <v>0</v>
      </c>
      <c r="AX18" s="121">
        <f>SUM(AY18:BB18)</f>
        <v>476588</v>
      </c>
      <c r="AY18" s="121">
        <v>252733</v>
      </c>
      <c r="AZ18" s="121">
        <v>194938</v>
      </c>
      <c r="BA18" s="121">
        <v>26404</v>
      </c>
      <c r="BB18" s="121">
        <v>2513</v>
      </c>
      <c r="BC18" s="121">
        <v>0</v>
      </c>
      <c r="BD18" s="121">
        <v>0</v>
      </c>
      <c r="BE18" s="121">
        <v>1126</v>
      </c>
      <c r="BF18" s="121">
        <f>SUM(AE18,+AM18,+BE18)</f>
        <v>695763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429179</v>
      </c>
      <c r="BP18" s="121">
        <f>SUM(BQ18:BT18)</f>
        <v>26214</v>
      </c>
      <c r="BQ18" s="121">
        <v>26214</v>
      </c>
      <c r="BR18" s="121">
        <v>0</v>
      </c>
      <c r="BS18" s="121">
        <v>0</v>
      </c>
      <c r="BT18" s="121">
        <v>0</v>
      </c>
      <c r="BU18" s="121">
        <f>SUM(BV18:BX18)</f>
        <v>207884</v>
      </c>
      <c r="BV18" s="121">
        <v>0</v>
      </c>
      <c r="BW18" s="121">
        <v>207884</v>
      </c>
      <c r="BX18" s="121">
        <v>0</v>
      </c>
      <c r="BY18" s="121">
        <v>0</v>
      </c>
      <c r="BZ18" s="121">
        <f>SUM(CA18:CD18)</f>
        <v>195081</v>
      </c>
      <c r="CA18" s="121">
        <v>148578</v>
      </c>
      <c r="CB18" s="121">
        <v>46503</v>
      </c>
      <c r="CC18" s="121">
        <v>0</v>
      </c>
      <c r="CD18" s="121">
        <v>0</v>
      </c>
      <c r="CE18" s="121">
        <v>0</v>
      </c>
      <c r="CF18" s="121">
        <v>0</v>
      </c>
      <c r="CG18" s="121">
        <v>200</v>
      </c>
      <c r="CH18" s="121">
        <f>SUM(BG18,+BO18,+CG18)</f>
        <v>429379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1123816</v>
      </c>
      <c r="CR18" s="121">
        <f>SUM(AN18,+BP18)</f>
        <v>59575</v>
      </c>
      <c r="CS18" s="121">
        <f>SUM(AO18,+BQ18)</f>
        <v>59575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392572</v>
      </c>
      <c r="CX18" s="121">
        <f>SUM(AT18,+BV18)</f>
        <v>0</v>
      </c>
      <c r="CY18" s="121">
        <f>SUM(AU18,+BW18)</f>
        <v>359185</v>
      </c>
      <c r="CZ18" s="121">
        <f>SUM(AV18,+BX18)</f>
        <v>33387</v>
      </c>
      <c r="DA18" s="121">
        <f>SUM(AW18,+BY18)</f>
        <v>0</v>
      </c>
      <c r="DB18" s="121">
        <f>SUM(AX18,+BZ18)</f>
        <v>671669</v>
      </c>
      <c r="DC18" s="121">
        <f>SUM(AY18,+CA18)</f>
        <v>401311</v>
      </c>
      <c r="DD18" s="121">
        <f>SUM(AZ18,+CB18)</f>
        <v>241441</v>
      </c>
      <c r="DE18" s="121">
        <f>SUM(BA18,+CC18)</f>
        <v>26404</v>
      </c>
      <c r="DF18" s="121">
        <f>SUM(BB18,+CD18)</f>
        <v>2513</v>
      </c>
      <c r="DG18" s="121">
        <f>SUM(BC18,+CE18)</f>
        <v>0</v>
      </c>
      <c r="DH18" s="121">
        <f>SUM(BD18,+CF18)</f>
        <v>0</v>
      </c>
      <c r="DI18" s="121">
        <f>SUM(BE18,+CG18)</f>
        <v>1326</v>
      </c>
      <c r="DJ18" s="121">
        <f>SUM(BF18,+CH18)</f>
        <v>1125142</v>
      </c>
    </row>
    <row r="19" spans="1:114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SUM(E19,+L19)</f>
        <v>396661</v>
      </c>
      <c r="E19" s="121">
        <f>SUM(F19:I19,K19)</f>
        <v>41600</v>
      </c>
      <c r="F19" s="121">
        <v>0</v>
      </c>
      <c r="G19" s="121">
        <v>0</v>
      </c>
      <c r="H19" s="121">
        <v>0</v>
      </c>
      <c r="I19" s="121">
        <v>6200</v>
      </c>
      <c r="J19" s="122" t="s">
        <v>415</v>
      </c>
      <c r="K19" s="121">
        <v>35400</v>
      </c>
      <c r="L19" s="121">
        <v>355061</v>
      </c>
      <c r="M19" s="121">
        <f>SUM(N19,+U19)</f>
        <v>136506</v>
      </c>
      <c r="N19" s="121">
        <f>SUM(O19:R19,T19)</f>
        <v>43</v>
      </c>
      <c r="O19" s="121">
        <v>0</v>
      </c>
      <c r="P19" s="121">
        <v>0</v>
      </c>
      <c r="Q19" s="121">
        <v>0</v>
      </c>
      <c r="R19" s="121">
        <v>43</v>
      </c>
      <c r="S19" s="122" t="s">
        <v>415</v>
      </c>
      <c r="T19" s="121">
        <v>0</v>
      </c>
      <c r="U19" s="121">
        <v>136463</v>
      </c>
      <c r="V19" s="121">
        <f>+SUM(D19,M19)</f>
        <v>533167</v>
      </c>
      <c r="W19" s="121">
        <f>+SUM(E19,N19)</f>
        <v>41643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6243</v>
      </c>
      <c r="AB19" s="122" t="str">
        <f>IF(+SUM(J19,S19)=0,"-",+SUM(J19,S19))</f>
        <v>-</v>
      </c>
      <c r="AC19" s="121">
        <f>+SUM(K19,T19)</f>
        <v>35400</v>
      </c>
      <c r="AD19" s="121">
        <f>+SUM(L19,U19)</f>
        <v>491524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185431</v>
      </c>
      <c r="AN19" s="121">
        <f>SUM(AO19:AR19)</f>
        <v>12555</v>
      </c>
      <c r="AO19" s="121">
        <v>12555</v>
      </c>
      <c r="AP19" s="121">
        <v>0</v>
      </c>
      <c r="AQ19" s="121">
        <v>0</v>
      </c>
      <c r="AR19" s="121">
        <v>0</v>
      </c>
      <c r="AS19" s="121">
        <f>SUM(AT19:AV19)</f>
        <v>10926</v>
      </c>
      <c r="AT19" s="121">
        <v>0</v>
      </c>
      <c r="AU19" s="121">
        <v>9048</v>
      </c>
      <c r="AV19" s="121">
        <v>1878</v>
      </c>
      <c r="AW19" s="121">
        <v>0</v>
      </c>
      <c r="AX19" s="121">
        <f>SUM(AY19:BB19)</f>
        <v>161950</v>
      </c>
      <c r="AY19" s="121">
        <v>111534</v>
      </c>
      <c r="AZ19" s="121">
        <v>13350</v>
      </c>
      <c r="BA19" s="121">
        <v>27834</v>
      </c>
      <c r="BB19" s="121">
        <v>9232</v>
      </c>
      <c r="BC19" s="121">
        <v>196228</v>
      </c>
      <c r="BD19" s="121">
        <v>0</v>
      </c>
      <c r="BE19" s="121">
        <v>15002</v>
      </c>
      <c r="BF19" s="121">
        <f>SUM(AE19,+AM19,+BE19)</f>
        <v>200433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5022</v>
      </c>
      <c r="BP19" s="121">
        <f>SUM(BQ19:BT19)</f>
        <v>5022</v>
      </c>
      <c r="BQ19" s="121">
        <v>5022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131484</v>
      </c>
      <c r="CF19" s="121">
        <v>0</v>
      </c>
      <c r="CG19" s="121">
        <v>0</v>
      </c>
      <c r="CH19" s="121">
        <f>SUM(BG19,+BO19,+CG19)</f>
        <v>5022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190453</v>
      </c>
      <c r="CR19" s="121">
        <f>SUM(AN19,+BP19)</f>
        <v>17577</v>
      </c>
      <c r="CS19" s="121">
        <f>SUM(AO19,+BQ19)</f>
        <v>17577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10926</v>
      </c>
      <c r="CX19" s="121">
        <f>SUM(AT19,+BV19)</f>
        <v>0</v>
      </c>
      <c r="CY19" s="121">
        <f>SUM(AU19,+BW19)</f>
        <v>9048</v>
      </c>
      <c r="CZ19" s="121">
        <f>SUM(AV19,+BX19)</f>
        <v>1878</v>
      </c>
      <c r="DA19" s="121">
        <f>SUM(AW19,+BY19)</f>
        <v>0</v>
      </c>
      <c r="DB19" s="121">
        <f>SUM(AX19,+BZ19)</f>
        <v>161950</v>
      </c>
      <c r="DC19" s="121">
        <f>SUM(AY19,+CA19)</f>
        <v>111534</v>
      </c>
      <c r="DD19" s="121">
        <f>SUM(AZ19,+CB19)</f>
        <v>13350</v>
      </c>
      <c r="DE19" s="121">
        <f>SUM(BA19,+CC19)</f>
        <v>27834</v>
      </c>
      <c r="DF19" s="121">
        <f>SUM(BB19,+CD19)</f>
        <v>9232</v>
      </c>
      <c r="DG19" s="121">
        <f>SUM(BC19,+CE19)</f>
        <v>327712</v>
      </c>
      <c r="DH19" s="121">
        <f>SUM(BD19,+CF19)</f>
        <v>0</v>
      </c>
      <c r="DI19" s="121">
        <f>SUM(BE19,+CG19)</f>
        <v>15002</v>
      </c>
      <c r="DJ19" s="121">
        <f>SUM(BF19,+CH19)</f>
        <v>205455</v>
      </c>
    </row>
    <row r="20" spans="1:114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SUM(E20,+L20)</f>
        <v>3021681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415</v>
      </c>
      <c r="K20" s="121">
        <v>0</v>
      </c>
      <c r="L20" s="121">
        <v>3021681</v>
      </c>
      <c r="M20" s="121">
        <f>SUM(N20,+U20)</f>
        <v>737502</v>
      </c>
      <c r="N20" s="121">
        <f>SUM(O20:R20,T20)</f>
        <v>4245</v>
      </c>
      <c r="O20" s="121">
        <v>0</v>
      </c>
      <c r="P20" s="121">
        <v>0</v>
      </c>
      <c r="Q20" s="121">
        <v>0</v>
      </c>
      <c r="R20" s="121">
        <v>4245</v>
      </c>
      <c r="S20" s="122" t="s">
        <v>415</v>
      </c>
      <c r="T20" s="121">
        <v>0</v>
      </c>
      <c r="U20" s="121">
        <v>733257</v>
      </c>
      <c r="V20" s="121">
        <f>+SUM(D20,M20)</f>
        <v>3759183</v>
      </c>
      <c r="W20" s="121">
        <f>+SUM(E20,N20)</f>
        <v>4245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4245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3754938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2118054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903627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4245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1821</v>
      </c>
      <c r="BV20" s="121">
        <v>0</v>
      </c>
      <c r="BW20" s="121">
        <v>0</v>
      </c>
      <c r="BX20" s="121">
        <v>1821</v>
      </c>
      <c r="BY20" s="121">
        <v>0</v>
      </c>
      <c r="BZ20" s="121">
        <f>SUM(CA20:CD20)</f>
        <v>2424</v>
      </c>
      <c r="CA20" s="121">
        <v>0</v>
      </c>
      <c r="CB20" s="121">
        <v>0</v>
      </c>
      <c r="CC20" s="121">
        <v>0</v>
      </c>
      <c r="CD20" s="121">
        <v>2424</v>
      </c>
      <c r="CE20" s="121">
        <v>733257</v>
      </c>
      <c r="CF20" s="121">
        <v>0</v>
      </c>
      <c r="CG20" s="121">
        <v>0</v>
      </c>
      <c r="CH20" s="121">
        <f>SUM(BG20,+BO20,+CG20)</f>
        <v>4245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2118054</v>
      </c>
      <c r="CQ20" s="121">
        <f>SUM(AM20,+BO20)</f>
        <v>4245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1821</v>
      </c>
      <c r="CX20" s="121">
        <f>SUM(AT20,+BV20)</f>
        <v>0</v>
      </c>
      <c r="CY20" s="121">
        <f>SUM(AU20,+BW20)</f>
        <v>0</v>
      </c>
      <c r="CZ20" s="121">
        <f>SUM(AV20,+BX20)</f>
        <v>1821</v>
      </c>
      <c r="DA20" s="121">
        <f>SUM(AW20,+BY20)</f>
        <v>0</v>
      </c>
      <c r="DB20" s="121">
        <f>SUM(AX20,+BZ20)</f>
        <v>2424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2424</v>
      </c>
      <c r="DG20" s="121">
        <f>SUM(BC20,+CE20)</f>
        <v>1636884</v>
      </c>
      <c r="DH20" s="121">
        <f>SUM(BD20,+CF20)</f>
        <v>0</v>
      </c>
      <c r="DI20" s="121">
        <f>SUM(BE20,+CG20)</f>
        <v>0</v>
      </c>
      <c r="DJ20" s="121">
        <f>SUM(BF20,+CH20)</f>
        <v>4245</v>
      </c>
    </row>
    <row r="21" spans="1:114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SUM(E21,+L21)</f>
        <v>601590</v>
      </c>
      <c r="E21" s="121">
        <f>SUM(F21:I21,K21)</f>
        <v>46079</v>
      </c>
      <c r="F21" s="121">
        <v>0</v>
      </c>
      <c r="G21" s="121">
        <v>0</v>
      </c>
      <c r="H21" s="121">
        <v>0</v>
      </c>
      <c r="I21" s="121">
        <v>14168</v>
      </c>
      <c r="J21" s="122" t="s">
        <v>415</v>
      </c>
      <c r="K21" s="121">
        <v>31911</v>
      </c>
      <c r="L21" s="121">
        <v>555511</v>
      </c>
      <c r="M21" s="121">
        <f>SUM(N21,+U21)</f>
        <v>20900</v>
      </c>
      <c r="N21" s="121">
        <f>SUM(O21:R21,T21)</f>
        <v>828</v>
      </c>
      <c r="O21" s="121">
        <v>828</v>
      </c>
      <c r="P21" s="121">
        <v>0</v>
      </c>
      <c r="Q21" s="121">
        <v>0</v>
      </c>
      <c r="R21" s="121">
        <v>0</v>
      </c>
      <c r="S21" s="122" t="s">
        <v>415</v>
      </c>
      <c r="T21" s="121">
        <v>0</v>
      </c>
      <c r="U21" s="121">
        <v>20072</v>
      </c>
      <c r="V21" s="121">
        <f>+SUM(D21,M21)</f>
        <v>622490</v>
      </c>
      <c r="W21" s="121">
        <f>+SUM(E21,N21)</f>
        <v>46907</v>
      </c>
      <c r="X21" s="121">
        <f>+SUM(F21,O21)</f>
        <v>828</v>
      </c>
      <c r="Y21" s="121">
        <f>+SUM(G21,P21)</f>
        <v>0</v>
      </c>
      <c r="Z21" s="121">
        <f>+SUM(H21,Q21)</f>
        <v>0</v>
      </c>
      <c r="AA21" s="121">
        <f>+SUM(I21,R21)</f>
        <v>14168</v>
      </c>
      <c r="AB21" s="122" t="str">
        <f>IF(+SUM(J21,S21)=0,"-",+SUM(J21,S21))</f>
        <v>-</v>
      </c>
      <c r="AC21" s="121">
        <f>+SUM(K21,T21)</f>
        <v>31911</v>
      </c>
      <c r="AD21" s="121">
        <f>+SUM(L21,U21)</f>
        <v>575583</v>
      </c>
      <c r="AE21" s="121">
        <f>SUM(AF21,+AK21)</f>
        <v>134746</v>
      </c>
      <c r="AF21" s="121">
        <f>SUM(AG21:AJ21)</f>
        <v>134746</v>
      </c>
      <c r="AG21" s="121">
        <v>0</v>
      </c>
      <c r="AH21" s="121">
        <v>134746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416851</v>
      </c>
      <c r="AN21" s="121">
        <f>SUM(AO21:AR21)</f>
        <v>65687</v>
      </c>
      <c r="AO21" s="121">
        <v>43015</v>
      </c>
      <c r="AP21" s="121">
        <v>0</v>
      </c>
      <c r="AQ21" s="121">
        <v>22672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351164</v>
      </c>
      <c r="AY21" s="121">
        <v>255981</v>
      </c>
      <c r="AZ21" s="121">
        <v>0</v>
      </c>
      <c r="BA21" s="121">
        <v>76172</v>
      </c>
      <c r="BB21" s="121">
        <v>19011</v>
      </c>
      <c r="BC21" s="121">
        <v>0</v>
      </c>
      <c r="BD21" s="121">
        <v>0</v>
      </c>
      <c r="BE21" s="121">
        <v>49993</v>
      </c>
      <c r="BF21" s="121">
        <f>SUM(AE21,+AM21,+BE21)</f>
        <v>601590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11061</v>
      </c>
      <c r="CF21" s="121">
        <v>0</v>
      </c>
      <c r="CG21" s="121">
        <v>9839</v>
      </c>
      <c r="CH21" s="121">
        <f>SUM(BG21,+BO21,+CG21)</f>
        <v>9839</v>
      </c>
      <c r="CI21" s="121">
        <f>SUM(AE21,+BG21)</f>
        <v>134746</v>
      </c>
      <c r="CJ21" s="121">
        <f>SUM(AF21,+BH21)</f>
        <v>134746</v>
      </c>
      <c r="CK21" s="121">
        <f>SUM(AG21,+BI21)</f>
        <v>0</v>
      </c>
      <c r="CL21" s="121">
        <f>SUM(AH21,+BJ21)</f>
        <v>134746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416851</v>
      </c>
      <c r="CR21" s="121">
        <f>SUM(AN21,+BP21)</f>
        <v>65687</v>
      </c>
      <c r="CS21" s="121">
        <f>SUM(AO21,+BQ21)</f>
        <v>43015</v>
      </c>
      <c r="CT21" s="121">
        <f>SUM(AP21,+BR21)</f>
        <v>0</v>
      </c>
      <c r="CU21" s="121">
        <f>SUM(AQ21,+BS21)</f>
        <v>22672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351164</v>
      </c>
      <c r="DC21" s="121">
        <f>SUM(AY21,+CA21)</f>
        <v>255981</v>
      </c>
      <c r="DD21" s="121">
        <f>SUM(AZ21,+CB21)</f>
        <v>0</v>
      </c>
      <c r="DE21" s="121">
        <f>SUM(BA21,+CC21)</f>
        <v>76172</v>
      </c>
      <c r="DF21" s="121">
        <f>SUM(BB21,+CD21)</f>
        <v>19011</v>
      </c>
      <c r="DG21" s="121">
        <f>SUM(BC21,+CE21)</f>
        <v>11061</v>
      </c>
      <c r="DH21" s="121">
        <f>SUM(BD21,+CF21)</f>
        <v>0</v>
      </c>
      <c r="DI21" s="121">
        <f>SUM(BE21,+CG21)</f>
        <v>59832</v>
      </c>
      <c r="DJ21" s="121">
        <f>SUM(BF21,+CH21)</f>
        <v>611429</v>
      </c>
    </row>
    <row r="22" spans="1:114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SUM(E22,+L22)</f>
        <v>63200</v>
      </c>
      <c r="E22" s="121">
        <f>SUM(F22:I22,K22)</f>
        <v>838</v>
      </c>
      <c r="F22" s="121">
        <v>0</v>
      </c>
      <c r="G22" s="121">
        <v>0</v>
      </c>
      <c r="H22" s="121">
        <v>0</v>
      </c>
      <c r="I22" s="121">
        <v>135</v>
      </c>
      <c r="J22" s="122" t="s">
        <v>415</v>
      </c>
      <c r="K22" s="121">
        <v>703</v>
      </c>
      <c r="L22" s="121">
        <v>62362</v>
      </c>
      <c r="M22" s="121">
        <f>SUM(N22,+U22)</f>
        <v>33905</v>
      </c>
      <c r="N22" s="121">
        <f>SUM(O22:R22,T22)</f>
        <v>2280</v>
      </c>
      <c r="O22" s="121">
        <v>2264</v>
      </c>
      <c r="P22" s="121">
        <v>0</v>
      </c>
      <c r="Q22" s="121">
        <v>0</v>
      </c>
      <c r="R22" s="121">
        <v>16</v>
      </c>
      <c r="S22" s="122" t="s">
        <v>415</v>
      </c>
      <c r="T22" s="121">
        <v>0</v>
      </c>
      <c r="U22" s="121">
        <v>31625</v>
      </c>
      <c r="V22" s="121">
        <f>+SUM(D22,M22)</f>
        <v>97105</v>
      </c>
      <c r="W22" s="121">
        <f>+SUM(E22,N22)</f>
        <v>3118</v>
      </c>
      <c r="X22" s="121">
        <f>+SUM(F22,O22)</f>
        <v>2264</v>
      </c>
      <c r="Y22" s="121">
        <f>+SUM(G22,P22)</f>
        <v>0</v>
      </c>
      <c r="Z22" s="121">
        <f>+SUM(H22,Q22)</f>
        <v>0</v>
      </c>
      <c r="AA22" s="121">
        <f>+SUM(I22,R22)</f>
        <v>151</v>
      </c>
      <c r="AB22" s="122" t="str">
        <f>IF(+SUM(J22,S22)=0,"-",+SUM(J22,S22))</f>
        <v>-</v>
      </c>
      <c r="AC22" s="121">
        <f>+SUM(K22,T22)</f>
        <v>703</v>
      </c>
      <c r="AD22" s="121">
        <f>+SUM(L22,U22)</f>
        <v>93987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49517</v>
      </c>
      <c r="AN22" s="121">
        <f>SUM(AO22:AR22)</f>
        <v>4637</v>
      </c>
      <c r="AO22" s="121">
        <v>4637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44880</v>
      </c>
      <c r="AY22" s="121">
        <v>44880</v>
      </c>
      <c r="AZ22" s="121">
        <v>0</v>
      </c>
      <c r="BA22" s="121">
        <v>0</v>
      </c>
      <c r="BB22" s="121">
        <v>0</v>
      </c>
      <c r="BC22" s="121">
        <v>13683</v>
      </c>
      <c r="BD22" s="121">
        <v>0</v>
      </c>
      <c r="BE22" s="121">
        <v>0</v>
      </c>
      <c r="BF22" s="121">
        <f>SUM(AE22,+AM22,+BE22)</f>
        <v>49517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33905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49517</v>
      </c>
      <c r="CR22" s="121">
        <f>SUM(AN22,+BP22)</f>
        <v>4637</v>
      </c>
      <c r="CS22" s="121">
        <f>SUM(AO22,+BQ22)</f>
        <v>4637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44880</v>
      </c>
      <c r="DC22" s="121">
        <f>SUM(AY22,+CA22)</f>
        <v>44880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47588</v>
      </c>
      <c r="DH22" s="121">
        <f>SUM(BD22,+CF22)</f>
        <v>0</v>
      </c>
      <c r="DI22" s="121">
        <f>SUM(BE22,+CG22)</f>
        <v>0</v>
      </c>
      <c r="DJ22" s="121">
        <f>SUM(BF22,+CH22)</f>
        <v>49517</v>
      </c>
    </row>
    <row r="23" spans="1:114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SUM(E23,+L23)</f>
        <v>12041</v>
      </c>
      <c r="E23" s="121">
        <f>SUM(F23:I23,K23)</f>
        <v>15</v>
      </c>
      <c r="F23" s="121">
        <v>0</v>
      </c>
      <c r="G23" s="121">
        <v>0</v>
      </c>
      <c r="H23" s="121">
        <v>0</v>
      </c>
      <c r="I23" s="121">
        <v>15</v>
      </c>
      <c r="J23" s="122" t="s">
        <v>415</v>
      </c>
      <c r="K23" s="121">
        <v>0</v>
      </c>
      <c r="L23" s="121">
        <v>12026</v>
      </c>
      <c r="M23" s="121">
        <f>SUM(N23,+U23)</f>
        <v>1745</v>
      </c>
      <c r="N23" s="121">
        <f>SUM(O23:R23,T23)</f>
        <v>6</v>
      </c>
      <c r="O23" s="121">
        <v>0</v>
      </c>
      <c r="P23" s="121">
        <v>0</v>
      </c>
      <c r="Q23" s="121">
        <v>0</v>
      </c>
      <c r="R23" s="121">
        <v>6</v>
      </c>
      <c r="S23" s="122" t="s">
        <v>415</v>
      </c>
      <c r="T23" s="121">
        <v>0</v>
      </c>
      <c r="U23" s="121">
        <v>1739</v>
      </c>
      <c r="V23" s="121">
        <f>+SUM(D23,M23)</f>
        <v>13786</v>
      </c>
      <c r="W23" s="121">
        <f>+SUM(E23,N23)</f>
        <v>21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21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13765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6930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6930</v>
      </c>
      <c r="AY23" s="121">
        <v>6930</v>
      </c>
      <c r="AZ23" s="121">
        <v>0</v>
      </c>
      <c r="BA23" s="121">
        <v>0</v>
      </c>
      <c r="BB23" s="121">
        <v>0</v>
      </c>
      <c r="BC23" s="121">
        <v>5111</v>
      </c>
      <c r="BD23" s="121">
        <v>0</v>
      </c>
      <c r="BE23" s="121">
        <v>0</v>
      </c>
      <c r="BF23" s="121">
        <f>SUM(AE23,+AM23,+BE23)</f>
        <v>6930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1745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6930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6930</v>
      </c>
      <c r="DC23" s="121">
        <f>SUM(AY23,+CA23)</f>
        <v>6930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6856</v>
      </c>
      <c r="DH23" s="121">
        <f>SUM(BD23,+CF23)</f>
        <v>0</v>
      </c>
      <c r="DI23" s="121">
        <f>SUM(BE23,+CG23)</f>
        <v>0</v>
      </c>
      <c r="DJ23" s="121">
        <f>SUM(BF23,+CH23)</f>
        <v>6930</v>
      </c>
    </row>
    <row r="24" spans="1:114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SUM(E24,+L24)</f>
        <v>97094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415</v>
      </c>
      <c r="K24" s="121">
        <v>0</v>
      </c>
      <c r="L24" s="121">
        <v>97094</v>
      </c>
      <c r="M24" s="121">
        <f>SUM(N24,+U24)</f>
        <v>28796</v>
      </c>
      <c r="N24" s="121">
        <f>SUM(O24:R24,T24)</f>
        <v>5715</v>
      </c>
      <c r="O24" s="121">
        <v>0</v>
      </c>
      <c r="P24" s="121">
        <v>0</v>
      </c>
      <c r="Q24" s="121">
        <v>0</v>
      </c>
      <c r="R24" s="121">
        <v>5715</v>
      </c>
      <c r="S24" s="122" t="s">
        <v>415</v>
      </c>
      <c r="T24" s="121">
        <v>0</v>
      </c>
      <c r="U24" s="121">
        <v>23081</v>
      </c>
      <c r="V24" s="121">
        <f>+SUM(D24,M24)</f>
        <v>125890</v>
      </c>
      <c r="W24" s="121">
        <f>+SUM(E24,N24)</f>
        <v>5715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5715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120175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71577</v>
      </c>
      <c r="AN24" s="121">
        <f>SUM(AO24:AR24)</f>
        <v>8160</v>
      </c>
      <c r="AO24" s="121">
        <v>8160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63417</v>
      </c>
      <c r="AY24" s="121">
        <v>63417</v>
      </c>
      <c r="AZ24" s="121">
        <v>0</v>
      </c>
      <c r="BA24" s="121">
        <v>0</v>
      </c>
      <c r="BB24" s="121">
        <v>0</v>
      </c>
      <c r="BC24" s="121">
        <v>25517</v>
      </c>
      <c r="BD24" s="121">
        <v>0</v>
      </c>
      <c r="BE24" s="121">
        <v>0</v>
      </c>
      <c r="BF24" s="121">
        <f>SUM(AE24,+AM24,+BE24)</f>
        <v>71577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8363</v>
      </c>
      <c r="BP24" s="121">
        <f>SUM(BQ24:BT24)</f>
        <v>8363</v>
      </c>
      <c r="BQ24" s="121">
        <v>8363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20433</v>
      </c>
      <c r="CF24" s="121">
        <v>0</v>
      </c>
      <c r="CG24" s="121">
        <v>0</v>
      </c>
      <c r="CH24" s="121">
        <f>SUM(BG24,+BO24,+CG24)</f>
        <v>8363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79940</v>
      </c>
      <c r="CR24" s="121">
        <f>SUM(AN24,+BP24)</f>
        <v>16523</v>
      </c>
      <c r="CS24" s="121">
        <f>SUM(AO24,+BQ24)</f>
        <v>16523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63417</v>
      </c>
      <c r="DC24" s="121">
        <f>SUM(AY24,+CA24)</f>
        <v>63417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45950</v>
      </c>
      <c r="DH24" s="121">
        <f>SUM(BD24,+CF24)</f>
        <v>0</v>
      </c>
      <c r="DI24" s="121">
        <f>SUM(BE24,+CG24)</f>
        <v>0</v>
      </c>
      <c r="DJ24" s="121">
        <f>SUM(BF24,+CH24)</f>
        <v>79940</v>
      </c>
    </row>
    <row r="25" spans="1:114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SUM(E25,+L25)</f>
        <v>45037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415</v>
      </c>
      <c r="K25" s="121">
        <v>0</v>
      </c>
      <c r="L25" s="121">
        <v>45037</v>
      </c>
      <c r="M25" s="121">
        <f>SUM(N25,+U25)</f>
        <v>29453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415</v>
      </c>
      <c r="T25" s="121">
        <v>0</v>
      </c>
      <c r="U25" s="121">
        <v>29453</v>
      </c>
      <c r="V25" s="121">
        <f>+SUM(D25,M25)</f>
        <v>74490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74490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30756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30756</v>
      </c>
      <c r="AY25" s="121">
        <v>30756</v>
      </c>
      <c r="AZ25" s="121">
        <v>0</v>
      </c>
      <c r="BA25" s="121">
        <v>0</v>
      </c>
      <c r="BB25" s="121">
        <v>0</v>
      </c>
      <c r="BC25" s="121">
        <v>14281</v>
      </c>
      <c r="BD25" s="121">
        <v>0</v>
      </c>
      <c r="BE25" s="121">
        <v>0</v>
      </c>
      <c r="BF25" s="121">
        <f>SUM(AE25,+AM25,+BE25)</f>
        <v>30756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29453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30756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30756</v>
      </c>
      <c r="DC25" s="121">
        <f>SUM(AY25,+CA25)</f>
        <v>30756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43734</v>
      </c>
      <c r="DH25" s="121">
        <f>SUM(BD25,+CF25)</f>
        <v>0</v>
      </c>
      <c r="DI25" s="121">
        <f>SUM(BE25,+CG25)</f>
        <v>0</v>
      </c>
      <c r="DJ25" s="121">
        <f>SUM(BF25,+CH25)</f>
        <v>30756</v>
      </c>
    </row>
    <row r="26" spans="1:114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SUM(E26,+L26)</f>
        <v>170579</v>
      </c>
      <c r="E26" s="121">
        <f>SUM(F26:I26,K26)</f>
        <v>5734</v>
      </c>
      <c r="F26" s="121">
        <v>0</v>
      </c>
      <c r="G26" s="121">
        <v>0</v>
      </c>
      <c r="H26" s="121">
        <v>0</v>
      </c>
      <c r="I26" s="121">
        <v>0</v>
      </c>
      <c r="J26" s="122" t="s">
        <v>415</v>
      </c>
      <c r="K26" s="121">
        <v>5734</v>
      </c>
      <c r="L26" s="121">
        <v>164845</v>
      </c>
      <c r="M26" s="121">
        <f>SUM(N26,+U26)</f>
        <v>89248</v>
      </c>
      <c r="N26" s="121">
        <f>SUM(O26:R26,T26)</f>
        <v>24837</v>
      </c>
      <c r="O26" s="121">
        <v>0</v>
      </c>
      <c r="P26" s="121">
        <v>0</v>
      </c>
      <c r="Q26" s="121">
        <v>0</v>
      </c>
      <c r="R26" s="121">
        <v>24837</v>
      </c>
      <c r="S26" s="122" t="s">
        <v>415</v>
      </c>
      <c r="T26" s="121">
        <v>0</v>
      </c>
      <c r="U26" s="121">
        <v>64411</v>
      </c>
      <c r="V26" s="121">
        <f>+SUM(D26,M26)</f>
        <v>259827</v>
      </c>
      <c r="W26" s="121">
        <f>+SUM(E26,N26)</f>
        <v>30571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24837</v>
      </c>
      <c r="AB26" s="122" t="str">
        <f>IF(+SUM(J26,S26)=0,"-",+SUM(J26,S26))</f>
        <v>-</v>
      </c>
      <c r="AC26" s="121">
        <f>+SUM(K26,T26)</f>
        <v>5734</v>
      </c>
      <c r="AD26" s="121">
        <f>+SUM(L26,U26)</f>
        <v>229256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130965</v>
      </c>
      <c r="AN26" s="121">
        <f>SUM(AO26:AR26)</f>
        <v>19890</v>
      </c>
      <c r="AO26" s="121">
        <v>19890</v>
      </c>
      <c r="AP26" s="121">
        <v>0</v>
      </c>
      <c r="AQ26" s="121">
        <v>0</v>
      </c>
      <c r="AR26" s="121">
        <v>0</v>
      </c>
      <c r="AS26" s="121">
        <f>SUM(AT26:AV26)</f>
        <v>511</v>
      </c>
      <c r="AT26" s="121">
        <v>511</v>
      </c>
      <c r="AU26" s="121">
        <v>0</v>
      </c>
      <c r="AV26" s="121">
        <v>0</v>
      </c>
      <c r="AW26" s="121">
        <v>911</v>
      </c>
      <c r="AX26" s="121">
        <f>SUM(AY26:BB26)</f>
        <v>109653</v>
      </c>
      <c r="AY26" s="121">
        <v>105774</v>
      </c>
      <c r="AZ26" s="121">
        <v>0</v>
      </c>
      <c r="BA26" s="121">
        <v>0</v>
      </c>
      <c r="BB26" s="121">
        <v>3879</v>
      </c>
      <c r="BC26" s="121">
        <v>36866</v>
      </c>
      <c r="BD26" s="121">
        <v>0</v>
      </c>
      <c r="BE26" s="121">
        <v>2748</v>
      </c>
      <c r="BF26" s="121">
        <f>SUM(AE26,+AM26,+BE26)</f>
        <v>133713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31899</v>
      </c>
      <c r="BP26" s="121">
        <f>SUM(BQ26:BT26)</f>
        <v>6630</v>
      </c>
      <c r="BQ26" s="121">
        <v>6630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25269</v>
      </c>
      <c r="CA26" s="121">
        <v>25269</v>
      </c>
      <c r="CB26" s="121">
        <v>0</v>
      </c>
      <c r="CC26" s="121">
        <v>0</v>
      </c>
      <c r="CD26" s="121">
        <v>0</v>
      </c>
      <c r="CE26" s="121">
        <v>56156</v>
      </c>
      <c r="CF26" s="121">
        <v>0</v>
      </c>
      <c r="CG26" s="121">
        <v>1193</v>
      </c>
      <c r="CH26" s="121">
        <f>SUM(BG26,+BO26,+CG26)</f>
        <v>33092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162864</v>
      </c>
      <c r="CR26" s="121">
        <f>SUM(AN26,+BP26)</f>
        <v>26520</v>
      </c>
      <c r="CS26" s="121">
        <f>SUM(AO26,+BQ26)</f>
        <v>26520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511</v>
      </c>
      <c r="CX26" s="121">
        <f>SUM(AT26,+BV26)</f>
        <v>511</v>
      </c>
      <c r="CY26" s="121">
        <f>SUM(AU26,+BW26)</f>
        <v>0</v>
      </c>
      <c r="CZ26" s="121">
        <f>SUM(AV26,+BX26)</f>
        <v>0</v>
      </c>
      <c r="DA26" s="121">
        <f>SUM(AW26,+BY26)</f>
        <v>911</v>
      </c>
      <c r="DB26" s="121">
        <f>SUM(AX26,+BZ26)</f>
        <v>134922</v>
      </c>
      <c r="DC26" s="121">
        <f>SUM(AY26,+CA26)</f>
        <v>131043</v>
      </c>
      <c r="DD26" s="121">
        <f>SUM(AZ26,+CB26)</f>
        <v>0</v>
      </c>
      <c r="DE26" s="121">
        <f>SUM(BA26,+CC26)</f>
        <v>0</v>
      </c>
      <c r="DF26" s="121">
        <f>SUM(BB26,+CD26)</f>
        <v>3879</v>
      </c>
      <c r="DG26" s="121">
        <f>SUM(BC26,+CE26)</f>
        <v>93022</v>
      </c>
      <c r="DH26" s="121">
        <f>SUM(BD26,+CF26)</f>
        <v>0</v>
      </c>
      <c r="DI26" s="121">
        <f>SUM(BE26,+CG26)</f>
        <v>3941</v>
      </c>
      <c r="DJ26" s="121">
        <f>SUM(BF26,+CH26)</f>
        <v>166805</v>
      </c>
    </row>
    <row r="27" spans="1:114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SUM(E27,+L27)</f>
        <v>50007</v>
      </c>
      <c r="E27" s="121">
        <f>SUM(F27:I27,K27)</f>
        <v>425</v>
      </c>
      <c r="F27" s="121">
        <v>0</v>
      </c>
      <c r="G27" s="121">
        <v>0</v>
      </c>
      <c r="H27" s="121">
        <v>0</v>
      </c>
      <c r="I27" s="121">
        <v>416</v>
      </c>
      <c r="J27" s="122" t="s">
        <v>415</v>
      </c>
      <c r="K27" s="121">
        <v>9</v>
      </c>
      <c r="L27" s="121">
        <v>49582</v>
      </c>
      <c r="M27" s="121">
        <f>SUM(N27,+U27)</f>
        <v>33341</v>
      </c>
      <c r="N27" s="121">
        <f>SUM(O27:R27,T27)</f>
        <v>8663</v>
      </c>
      <c r="O27" s="121">
        <v>0</v>
      </c>
      <c r="P27" s="121">
        <v>0</v>
      </c>
      <c r="Q27" s="121">
        <v>0</v>
      </c>
      <c r="R27" s="121">
        <v>8663</v>
      </c>
      <c r="S27" s="122" t="s">
        <v>415</v>
      </c>
      <c r="T27" s="121">
        <v>0</v>
      </c>
      <c r="U27" s="121">
        <v>24678</v>
      </c>
      <c r="V27" s="121">
        <f>+SUM(D27,M27)</f>
        <v>83348</v>
      </c>
      <c r="W27" s="121">
        <f>+SUM(E27,N27)</f>
        <v>9088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9079</v>
      </c>
      <c r="AB27" s="122" t="str">
        <f>IF(+SUM(J27,S27)=0,"-",+SUM(J27,S27))</f>
        <v>-</v>
      </c>
      <c r="AC27" s="121">
        <f>+SUM(K27,T27)</f>
        <v>9</v>
      </c>
      <c r="AD27" s="121">
        <f>+SUM(L27,U27)</f>
        <v>74260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37652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37652</v>
      </c>
      <c r="AY27" s="121">
        <v>37652</v>
      </c>
      <c r="AZ27" s="121">
        <v>0</v>
      </c>
      <c r="BA27" s="121">
        <v>0</v>
      </c>
      <c r="BB27" s="121">
        <v>0</v>
      </c>
      <c r="BC27" s="121">
        <v>11325</v>
      </c>
      <c r="BD27" s="121">
        <v>0</v>
      </c>
      <c r="BE27" s="121">
        <v>1030</v>
      </c>
      <c r="BF27" s="121">
        <f>SUM(AE27,+AM27,+BE27)</f>
        <v>38682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8633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8633</v>
      </c>
      <c r="CA27" s="121">
        <v>8633</v>
      </c>
      <c r="CB27" s="121">
        <v>0</v>
      </c>
      <c r="CC27" s="121">
        <v>0</v>
      </c>
      <c r="CD27" s="121">
        <v>0</v>
      </c>
      <c r="CE27" s="121">
        <v>24448</v>
      </c>
      <c r="CF27" s="121">
        <v>0</v>
      </c>
      <c r="CG27" s="121">
        <v>260</v>
      </c>
      <c r="CH27" s="121">
        <f>SUM(BG27,+BO27,+CG27)</f>
        <v>8893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46285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46285</v>
      </c>
      <c r="DC27" s="121">
        <f>SUM(AY27,+CA27)</f>
        <v>46285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35773</v>
      </c>
      <c r="DH27" s="121">
        <f>SUM(BD27,+CF27)</f>
        <v>0</v>
      </c>
      <c r="DI27" s="121">
        <f>SUM(BE27,+CG27)</f>
        <v>1290</v>
      </c>
      <c r="DJ27" s="121">
        <f>SUM(BF27,+CH27)</f>
        <v>47575</v>
      </c>
    </row>
    <row r="28" spans="1:114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SUM(E28,+L28)</f>
        <v>50664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415</v>
      </c>
      <c r="K28" s="121">
        <v>0</v>
      </c>
      <c r="L28" s="121">
        <v>50664</v>
      </c>
      <c r="M28" s="121">
        <f>SUM(N28,+U28)</f>
        <v>43263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415</v>
      </c>
      <c r="T28" s="121">
        <v>0</v>
      </c>
      <c r="U28" s="121">
        <v>43263</v>
      </c>
      <c r="V28" s="121">
        <f>+SUM(D28,M28)</f>
        <v>93927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93927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36256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36256</v>
      </c>
      <c r="AY28" s="121">
        <v>36256</v>
      </c>
      <c r="AZ28" s="121">
        <v>0</v>
      </c>
      <c r="BA28" s="121">
        <v>0</v>
      </c>
      <c r="BB28" s="121">
        <v>0</v>
      </c>
      <c r="BC28" s="121">
        <v>14408</v>
      </c>
      <c r="BD28" s="121">
        <v>0</v>
      </c>
      <c r="BE28" s="121">
        <v>0</v>
      </c>
      <c r="BF28" s="121">
        <f>SUM(AE28,+AM28,+BE28)</f>
        <v>36256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43263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36256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36256</v>
      </c>
      <c r="DC28" s="121">
        <f>SUM(AY28,+CA28)</f>
        <v>36256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57671</v>
      </c>
      <c r="DH28" s="121">
        <f>SUM(BD28,+CF28)</f>
        <v>0</v>
      </c>
      <c r="DI28" s="121">
        <f>SUM(BE28,+CG28)</f>
        <v>0</v>
      </c>
      <c r="DJ28" s="121">
        <f>SUM(BF28,+CH28)</f>
        <v>36256</v>
      </c>
    </row>
    <row r="29" spans="1:114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SUM(E29,+L29)</f>
        <v>318276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415</v>
      </c>
      <c r="K29" s="121">
        <v>0</v>
      </c>
      <c r="L29" s="121">
        <v>318276</v>
      </c>
      <c r="M29" s="121">
        <f>SUM(N29,+U29)</f>
        <v>79315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415</v>
      </c>
      <c r="T29" s="121">
        <v>0</v>
      </c>
      <c r="U29" s="121">
        <v>79315</v>
      </c>
      <c r="V29" s="121">
        <f>+SUM(D29,M29)</f>
        <v>397591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397591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318276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79315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397591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SUM(E30,+L30)</f>
        <v>129879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415</v>
      </c>
      <c r="K30" s="121">
        <v>0</v>
      </c>
      <c r="L30" s="121">
        <v>129879</v>
      </c>
      <c r="M30" s="121">
        <f>SUM(N30,+U30)</f>
        <v>46454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415</v>
      </c>
      <c r="T30" s="121">
        <v>0</v>
      </c>
      <c r="U30" s="121">
        <v>46454</v>
      </c>
      <c r="V30" s="121">
        <f>+SUM(D30,M30)</f>
        <v>176333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176333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2261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127618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46454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2261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174072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SUM(E31,+L31)</f>
        <v>179194</v>
      </c>
      <c r="E31" s="121">
        <f>SUM(F31:I31,K31)</f>
        <v>20371</v>
      </c>
      <c r="F31" s="121">
        <v>0</v>
      </c>
      <c r="G31" s="121">
        <v>0</v>
      </c>
      <c r="H31" s="121">
        <v>0</v>
      </c>
      <c r="I31" s="121">
        <v>20371</v>
      </c>
      <c r="J31" s="122" t="s">
        <v>415</v>
      </c>
      <c r="K31" s="121">
        <v>0</v>
      </c>
      <c r="L31" s="121">
        <v>158823</v>
      </c>
      <c r="M31" s="121">
        <f>SUM(N31,+U31)</f>
        <v>54819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415</v>
      </c>
      <c r="T31" s="121">
        <v>0</v>
      </c>
      <c r="U31" s="121">
        <v>54819</v>
      </c>
      <c r="V31" s="121">
        <f>+SUM(D31,M31)</f>
        <v>234013</v>
      </c>
      <c r="W31" s="121">
        <f>+SUM(E31,N31)</f>
        <v>20371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20371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213642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7968</v>
      </c>
      <c r="AM31" s="121">
        <f>SUM(AN31,AS31,AW31,AX31,BD31)</f>
        <v>62436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62436</v>
      </c>
      <c r="AT31" s="121">
        <v>62436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108790</v>
      </c>
      <c r="BD31" s="121">
        <v>0</v>
      </c>
      <c r="BE31" s="121">
        <v>0</v>
      </c>
      <c r="BF31" s="121">
        <f>SUM(AE31,+AM31,+BE31)</f>
        <v>62436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54819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7968</v>
      </c>
      <c r="CQ31" s="121">
        <f>SUM(AM31,+BO31)</f>
        <v>62436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62436</v>
      </c>
      <c r="CX31" s="121">
        <f>SUM(AT31,+BV31)</f>
        <v>62436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163609</v>
      </c>
      <c r="DH31" s="121">
        <f>SUM(BD31,+CF31)</f>
        <v>0</v>
      </c>
      <c r="DI31" s="121">
        <f>SUM(BE31,+CG31)</f>
        <v>0</v>
      </c>
      <c r="DJ31" s="121">
        <f>SUM(BF31,+CH31)</f>
        <v>62436</v>
      </c>
    </row>
    <row r="32" spans="1:114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SUM(E32,+L32)</f>
        <v>204356</v>
      </c>
      <c r="E32" s="121">
        <f>SUM(F32:I32,K32)</f>
        <v>14984</v>
      </c>
      <c r="F32" s="121">
        <v>0</v>
      </c>
      <c r="G32" s="121">
        <v>0</v>
      </c>
      <c r="H32" s="121">
        <v>0</v>
      </c>
      <c r="I32" s="121">
        <v>14984</v>
      </c>
      <c r="J32" s="122" t="s">
        <v>415</v>
      </c>
      <c r="K32" s="121">
        <v>0</v>
      </c>
      <c r="L32" s="121">
        <v>189372</v>
      </c>
      <c r="M32" s="121">
        <f>SUM(N32,+U32)</f>
        <v>10089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415</v>
      </c>
      <c r="T32" s="121">
        <v>0</v>
      </c>
      <c r="U32" s="121">
        <v>10089</v>
      </c>
      <c r="V32" s="121">
        <f>+SUM(D32,M32)</f>
        <v>214445</v>
      </c>
      <c r="W32" s="121">
        <f>+SUM(E32,N32)</f>
        <v>14984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14984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199461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69762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69762</v>
      </c>
      <c r="AY32" s="121">
        <v>69762</v>
      </c>
      <c r="AZ32" s="121">
        <v>0</v>
      </c>
      <c r="BA32" s="121">
        <v>0</v>
      </c>
      <c r="BB32" s="121">
        <v>0</v>
      </c>
      <c r="BC32" s="121">
        <v>134594</v>
      </c>
      <c r="BD32" s="121">
        <v>0</v>
      </c>
      <c r="BE32" s="121">
        <v>0</v>
      </c>
      <c r="BF32" s="121">
        <f>SUM(AE32,+AM32,+BE32)</f>
        <v>69762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10089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69762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69762</v>
      </c>
      <c r="DC32" s="121">
        <f>SUM(AY32,+CA32)</f>
        <v>69762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144683</v>
      </c>
      <c r="DH32" s="121">
        <f>SUM(BD32,+CF32)</f>
        <v>0</v>
      </c>
      <c r="DI32" s="121">
        <f>SUM(BE32,+CG32)</f>
        <v>0</v>
      </c>
      <c r="DJ32" s="121">
        <f>SUM(BF32,+CH32)</f>
        <v>69762</v>
      </c>
    </row>
    <row r="33" spans="1:114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SUM(E33,+L33)</f>
        <v>372801</v>
      </c>
      <c r="E33" s="121">
        <f>SUM(F33:I33,K33)</f>
        <v>48745</v>
      </c>
      <c r="F33" s="121">
        <v>0</v>
      </c>
      <c r="G33" s="121">
        <v>0</v>
      </c>
      <c r="H33" s="121">
        <v>0</v>
      </c>
      <c r="I33" s="121">
        <v>48725</v>
      </c>
      <c r="J33" s="122" t="s">
        <v>415</v>
      </c>
      <c r="K33" s="121">
        <v>20</v>
      </c>
      <c r="L33" s="121">
        <v>324056</v>
      </c>
      <c r="M33" s="121">
        <f>SUM(N33,+U33)</f>
        <v>36029</v>
      </c>
      <c r="N33" s="121">
        <f>SUM(O33:R33,T33)</f>
        <v>649</v>
      </c>
      <c r="O33" s="121">
        <v>552</v>
      </c>
      <c r="P33" s="121">
        <v>87</v>
      </c>
      <c r="Q33" s="121">
        <v>0</v>
      </c>
      <c r="R33" s="121">
        <v>0</v>
      </c>
      <c r="S33" s="122" t="s">
        <v>415</v>
      </c>
      <c r="T33" s="121">
        <v>10</v>
      </c>
      <c r="U33" s="121">
        <v>35380</v>
      </c>
      <c r="V33" s="121">
        <f>+SUM(D33,M33)</f>
        <v>408830</v>
      </c>
      <c r="W33" s="121">
        <f>+SUM(E33,N33)</f>
        <v>49394</v>
      </c>
      <c r="X33" s="121">
        <f>+SUM(F33,O33)</f>
        <v>552</v>
      </c>
      <c r="Y33" s="121">
        <f>+SUM(G33,P33)</f>
        <v>87</v>
      </c>
      <c r="Z33" s="121">
        <f>+SUM(H33,Q33)</f>
        <v>0</v>
      </c>
      <c r="AA33" s="121">
        <f>+SUM(I33,R33)</f>
        <v>48725</v>
      </c>
      <c r="AB33" s="122" t="str">
        <f>IF(+SUM(J33,S33)=0,"-",+SUM(J33,S33))</f>
        <v>-</v>
      </c>
      <c r="AC33" s="121">
        <f>+SUM(K33,T33)</f>
        <v>30</v>
      </c>
      <c r="AD33" s="121">
        <f>+SUM(L33,U33)</f>
        <v>359436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124343</v>
      </c>
      <c r="AN33" s="121">
        <f>SUM(AO33:AR33)</f>
        <v>12349</v>
      </c>
      <c r="AO33" s="121">
        <v>12349</v>
      </c>
      <c r="AP33" s="121">
        <v>0</v>
      </c>
      <c r="AQ33" s="121">
        <v>0</v>
      </c>
      <c r="AR33" s="121">
        <v>0</v>
      </c>
      <c r="AS33" s="121">
        <f>SUM(AT33:AV33)</f>
        <v>111994</v>
      </c>
      <c r="AT33" s="121">
        <v>111994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248458</v>
      </c>
      <c r="BD33" s="121">
        <v>0</v>
      </c>
      <c r="BE33" s="121">
        <v>0</v>
      </c>
      <c r="BF33" s="121">
        <f>SUM(AE33,+AM33,+BE33)</f>
        <v>124343</v>
      </c>
      <c r="BG33" s="121">
        <f>SUM(BH33,+BM33)</f>
        <v>5296</v>
      </c>
      <c r="BH33" s="121">
        <f>SUM(BI33:BL33)</f>
        <v>5296</v>
      </c>
      <c r="BI33" s="121">
        <v>0</v>
      </c>
      <c r="BJ33" s="121">
        <v>0</v>
      </c>
      <c r="BK33" s="121">
        <v>0</v>
      </c>
      <c r="BL33" s="121">
        <v>5296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30733</v>
      </c>
      <c r="CF33" s="121">
        <v>0</v>
      </c>
      <c r="CG33" s="121">
        <v>0</v>
      </c>
      <c r="CH33" s="121">
        <f>SUM(BG33,+BO33,+CG33)</f>
        <v>5296</v>
      </c>
      <c r="CI33" s="121">
        <f>SUM(AE33,+BG33)</f>
        <v>5296</v>
      </c>
      <c r="CJ33" s="121">
        <f>SUM(AF33,+BH33)</f>
        <v>5296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5296</v>
      </c>
      <c r="CO33" s="121">
        <f>SUM(AK33,+BM33)</f>
        <v>0</v>
      </c>
      <c r="CP33" s="121">
        <f>SUM(AL33,+BN33)</f>
        <v>0</v>
      </c>
      <c r="CQ33" s="121">
        <f>SUM(AM33,+BO33)</f>
        <v>124343</v>
      </c>
      <c r="CR33" s="121">
        <f>SUM(AN33,+BP33)</f>
        <v>12349</v>
      </c>
      <c r="CS33" s="121">
        <f>SUM(AO33,+BQ33)</f>
        <v>12349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111994</v>
      </c>
      <c r="CX33" s="121">
        <f>SUM(AT33,+BV33)</f>
        <v>111994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279191</v>
      </c>
      <c r="DH33" s="121">
        <f>SUM(BD33,+CF33)</f>
        <v>0</v>
      </c>
      <c r="DI33" s="121">
        <f>SUM(BE33,+CG33)</f>
        <v>0</v>
      </c>
      <c r="DJ33" s="121">
        <f>SUM(BF33,+CH33)</f>
        <v>129639</v>
      </c>
    </row>
    <row r="34" spans="1:114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SUM(E34,+L34)</f>
        <v>418703</v>
      </c>
      <c r="E34" s="121">
        <f>SUM(F34:I34,K34)</f>
        <v>55849</v>
      </c>
      <c r="F34" s="121">
        <v>0</v>
      </c>
      <c r="G34" s="121">
        <v>0</v>
      </c>
      <c r="H34" s="121">
        <v>0</v>
      </c>
      <c r="I34" s="121">
        <v>55749</v>
      </c>
      <c r="J34" s="122" t="s">
        <v>415</v>
      </c>
      <c r="K34" s="121">
        <v>100</v>
      </c>
      <c r="L34" s="121">
        <v>362854</v>
      </c>
      <c r="M34" s="121">
        <f>SUM(N34,+U34)</f>
        <v>20010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415</v>
      </c>
      <c r="T34" s="121">
        <v>0</v>
      </c>
      <c r="U34" s="121">
        <v>20010</v>
      </c>
      <c r="V34" s="121">
        <f>+SUM(D34,M34)</f>
        <v>438713</v>
      </c>
      <c r="W34" s="121">
        <f>+SUM(E34,N34)</f>
        <v>55849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55749</v>
      </c>
      <c r="AB34" s="122" t="str">
        <f>IF(+SUM(J34,S34)=0,"-",+SUM(J34,S34))</f>
        <v>-</v>
      </c>
      <c r="AC34" s="121">
        <f>+SUM(K34,T34)</f>
        <v>100</v>
      </c>
      <c r="AD34" s="121">
        <f>+SUM(L34,U34)</f>
        <v>382864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159007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159007</v>
      </c>
      <c r="AY34" s="121">
        <v>159007</v>
      </c>
      <c r="AZ34" s="121">
        <v>0</v>
      </c>
      <c r="BA34" s="121">
        <v>0</v>
      </c>
      <c r="BB34" s="121">
        <v>0</v>
      </c>
      <c r="BC34" s="121">
        <v>259696</v>
      </c>
      <c r="BD34" s="121">
        <v>0</v>
      </c>
      <c r="BE34" s="121">
        <v>0</v>
      </c>
      <c r="BF34" s="121">
        <f>SUM(AE34,+AM34,+BE34)</f>
        <v>159007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20010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159007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159007</v>
      </c>
      <c r="DC34" s="121">
        <f>SUM(AY34,+CA34)</f>
        <v>159007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279706</v>
      </c>
      <c r="DH34" s="121">
        <f>SUM(BD34,+CF34)</f>
        <v>0</v>
      </c>
      <c r="DI34" s="121">
        <f>SUM(BE34,+CG34)</f>
        <v>0</v>
      </c>
      <c r="DJ34" s="121">
        <f>SUM(BF34,+CH34)</f>
        <v>159007</v>
      </c>
    </row>
    <row r="35" spans="1:114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SUM(E35,+L35)</f>
        <v>127994</v>
      </c>
      <c r="E35" s="121">
        <f>SUM(F35:I35,K35)</f>
        <v>18167</v>
      </c>
      <c r="F35" s="121">
        <v>0</v>
      </c>
      <c r="G35" s="121">
        <v>0</v>
      </c>
      <c r="H35" s="121">
        <v>0</v>
      </c>
      <c r="I35" s="121">
        <v>18167</v>
      </c>
      <c r="J35" s="122" t="s">
        <v>415</v>
      </c>
      <c r="K35" s="121">
        <v>0</v>
      </c>
      <c r="L35" s="121">
        <v>109827</v>
      </c>
      <c r="M35" s="121">
        <f>SUM(N35,+U35)</f>
        <v>18095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415</v>
      </c>
      <c r="T35" s="121">
        <v>0</v>
      </c>
      <c r="U35" s="121">
        <v>18095</v>
      </c>
      <c r="V35" s="121">
        <f>+SUM(D35,M35)</f>
        <v>146089</v>
      </c>
      <c r="W35" s="121">
        <f>+SUM(E35,N35)</f>
        <v>18167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18167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127922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40160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11514</v>
      </c>
      <c r="AT35" s="121">
        <v>0</v>
      </c>
      <c r="AU35" s="121">
        <v>0</v>
      </c>
      <c r="AV35" s="121">
        <v>11514</v>
      </c>
      <c r="AW35" s="121">
        <v>0</v>
      </c>
      <c r="AX35" s="121">
        <f>SUM(AY35:BB35)</f>
        <v>28646</v>
      </c>
      <c r="AY35" s="121">
        <v>27691</v>
      </c>
      <c r="AZ35" s="121">
        <v>234</v>
      </c>
      <c r="BA35" s="121">
        <v>0</v>
      </c>
      <c r="BB35" s="121">
        <v>721</v>
      </c>
      <c r="BC35" s="121">
        <v>87834</v>
      </c>
      <c r="BD35" s="121">
        <v>0</v>
      </c>
      <c r="BE35" s="121">
        <v>0</v>
      </c>
      <c r="BF35" s="121">
        <f>SUM(AE35,+AM35,+BE35)</f>
        <v>40160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18095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40160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11514</v>
      </c>
      <c r="CX35" s="121">
        <f>SUM(AT35,+BV35)</f>
        <v>0</v>
      </c>
      <c r="CY35" s="121">
        <f>SUM(AU35,+BW35)</f>
        <v>0</v>
      </c>
      <c r="CZ35" s="121">
        <f>SUM(AV35,+BX35)</f>
        <v>11514</v>
      </c>
      <c r="DA35" s="121">
        <f>SUM(AW35,+BY35)</f>
        <v>0</v>
      </c>
      <c r="DB35" s="121">
        <f>SUM(AX35,+BZ35)</f>
        <v>28646</v>
      </c>
      <c r="DC35" s="121">
        <f>SUM(AY35,+CA35)</f>
        <v>27691</v>
      </c>
      <c r="DD35" s="121">
        <f>SUM(AZ35,+CB35)</f>
        <v>234</v>
      </c>
      <c r="DE35" s="121">
        <f>SUM(BA35,+CC35)</f>
        <v>0</v>
      </c>
      <c r="DF35" s="121">
        <f>SUM(BB35,+CD35)</f>
        <v>721</v>
      </c>
      <c r="DG35" s="121">
        <f>SUM(BC35,+CE35)</f>
        <v>105929</v>
      </c>
      <c r="DH35" s="121">
        <f>SUM(BD35,+CF35)</f>
        <v>0</v>
      </c>
      <c r="DI35" s="121">
        <f>SUM(BE35,+CG35)</f>
        <v>0</v>
      </c>
      <c r="DJ35" s="121">
        <f>SUM(BF35,+CH35)</f>
        <v>40160</v>
      </c>
    </row>
    <row r="36" spans="1:114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SUM(E36,+L36)</f>
        <v>127988</v>
      </c>
      <c r="E36" s="121">
        <f>SUM(F36:I36,K36)</f>
        <v>19968</v>
      </c>
      <c r="F36" s="121">
        <v>0</v>
      </c>
      <c r="G36" s="121">
        <v>0</v>
      </c>
      <c r="H36" s="121">
        <v>0</v>
      </c>
      <c r="I36" s="121">
        <v>19888</v>
      </c>
      <c r="J36" s="122" t="s">
        <v>415</v>
      </c>
      <c r="K36" s="121">
        <v>80</v>
      </c>
      <c r="L36" s="121">
        <v>108020</v>
      </c>
      <c r="M36" s="121">
        <f>SUM(N36,+U36)</f>
        <v>12962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415</v>
      </c>
      <c r="T36" s="121">
        <v>0</v>
      </c>
      <c r="U36" s="121">
        <v>12962</v>
      </c>
      <c r="V36" s="121">
        <f>+SUM(D36,M36)</f>
        <v>140950</v>
      </c>
      <c r="W36" s="121">
        <f>+SUM(E36,N36)</f>
        <v>19968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19888</v>
      </c>
      <c r="AB36" s="122" t="str">
        <f>IF(+SUM(J36,S36)=0,"-",+SUM(J36,S36))</f>
        <v>-</v>
      </c>
      <c r="AC36" s="121">
        <f>+SUM(K36,T36)</f>
        <v>80</v>
      </c>
      <c r="AD36" s="121">
        <f>+SUM(L36,U36)</f>
        <v>120982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38531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38531</v>
      </c>
      <c r="AY36" s="121">
        <v>38410</v>
      </c>
      <c r="AZ36" s="121">
        <v>0</v>
      </c>
      <c r="BA36" s="121">
        <v>0</v>
      </c>
      <c r="BB36" s="121">
        <v>121</v>
      </c>
      <c r="BC36" s="121">
        <v>89457</v>
      </c>
      <c r="BD36" s="121">
        <v>0</v>
      </c>
      <c r="BE36" s="121">
        <v>0</v>
      </c>
      <c r="BF36" s="121">
        <f>SUM(AE36,+AM36,+BE36)</f>
        <v>38531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12962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38531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38531</v>
      </c>
      <c r="DC36" s="121">
        <f>SUM(AY36,+CA36)</f>
        <v>38410</v>
      </c>
      <c r="DD36" s="121">
        <f>SUM(AZ36,+CB36)</f>
        <v>0</v>
      </c>
      <c r="DE36" s="121">
        <f>SUM(BA36,+CC36)</f>
        <v>0</v>
      </c>
      <c r="DF36" s="121">
        <f>SUM(BB36,+CD36)</f>
        <v>121</v>
      </c>
      <c r="DG36" s="121">
        <f>SUM(BC36,+CE36)</f>
        <v>102419</v>
      </c>
      <c r="DH36" s="121">
        <f>SUM(BD36,+CF36)</f>
        <v>0</v>
      </c>
      <c r="DI36" s="121">
        <f>SUM(BE36,+CG36)</f>
        <v>0</v>
      </c>
      <c r="DJ36" s="121">
        <f>SUM(BF36,+CH36)</f>
        <v>38531</v>
      </c>
    </row>
    <row r="37" spans="1:114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SUM(E37,+L37)</f>
        <v>140637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415</v>
      </c>
      <c r="K37" s="121">
        <v>0</v>
      </c>
      <c r="L37" s="121">
        <v>140637</v>
      </c>
      <c r="M37" s="121">
        <f>SUM(N37,+U37)</f>
        <v>33221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415</v>
      </c>
      <c r="T37" s="121">
        <v>0</v>
      </c>
      <c r="U37" s="121">
        <v>33221</v>
      </c>
      <c r="V37" s="121">
        <f>+SUM(D37,M37)</f>
        <v>173858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173858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98580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42057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33221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98580</v>
      </c>
      <c r="CQ37" s="121">
        <f>SUM(AM37,+BO37)</f>
        <v>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75278</v>
      </c>
      <c r="DH37" s="121">
        <f>SUM(BD37,+CF37)</f>
        <v>0</v>
      </c>
      <c r="DI37" s="121">
        <f>SUM(BE37,+CG37)</f>
        <v>0</v>
      </c>
      <c r="DJ37" s="121">
        <f>SUM(BF37,+CH37)</f>
        <v>0</v>
      </c>
    </row>
    <row r="38" spans="1:114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SUM(E38,+L38)</f>
        <v>504418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415</v>
      </c>
      <c r="K38" s="121">
        <v>0</v>
      </c>
      <c r="L38" s="121">
        <v>504418</v>
      </c>
      <c r="M38" s="121">
        <f>SUM(N38,+U38)</f>
        <v>92914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415</v>
      </c>
      <c r="T38" s="121">
        <v>0</v>
      </c>
      <c r="U38" s="121">
        <v>92914</v>
      </c>
      <c r="V38" s="121">
        <f>+SUM(D38,M38)</f>
        <v>597332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597332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353573</v>
      </c>
      <c r="AM38" s="121">
        <f>SUM(AN38,AS38,AW38,AX38,BD38)</f>
        <v>0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150845</v>
      </c>
      <c r="BD38" s="121">
        <v>0</v>
      </c>
      <c r="BE38" s="121">
        <v>0</v>
      </c>
      <c r="BF38" s="121">
        <f>SUM(AE38,+AM38,+BE38)</f>
        <v>0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92914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353573</v>
      </c>
      <c r="CQ38" s="121">
        <f>SUM(AM38,+BO38)</f>
        <v>0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0</v>
      </c>
      <c r="DC38" s="121">
        <f>SUM(AY38,+CA38)</f>
        <v>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243759</v>
      </c>
      <c r="DH38" s="121">
        <f>SUM(BD38,+CF38)</f>
        <v>0</v>
      </c>
      <c r="DI38" s="121">
        <f>SUM(BE38,+CG38)</f>
        <v>0</v>
      </c>
      <c r="DJ38" s="121">
        <f>SUM(BF38,+CH38)</f>
        <v>0</v>
      </c>
    </row>
    <row r="39" spans="1:114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SUM(E39,+L39)</f>
        <v>378006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415</v>
      </c>
      <c r="K39" s="121">
        <v>0</v>
      </c>
      <c r="L39" s="121">
        <v>378006</v>
      </c>
      <c r="M39" s="121">
        <f>SUM(N39,+U39)</f>
        <v>79511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415</v>
      </c>
      <c r="T39" s="121">
        <v>0</v>
      </c>
      <c r="U39" s="121">
        <v>79511</v>
      </c>
      <c r="V39" s="121">
        <f>+SUM(D39,M39)</f>
        <v>457517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457517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264964</v>
      </c>
      <c r="AM39" s="121">
        <f>SUM(AN39,AS39,AW39,AX39,BD39)</f>
        <v>0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113042</v>
      </c>
      <c r="BD39" s="121">
        <v>0</v>
      </c>
      <c r="BE39" s="121">
        <v>0</v>
      </c>
      <c r="BF39" s="121">
        <f>SUM(AE39,+AM39,+BE39)</f>
        <v>0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79511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264964</v>
      </c>
      <c r="CQ39" s="121">
        <f>SUM(AM39,+BO39)</f>
        <v>0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0</v>
      </c>
      <c r="DC39" s="121">
        <f>SUM(AY39,+CA39)</f>
        <v>0</v>
      </c>
      <c r="DD39" s="121">
        <f>SUM(AZ39,+CB39)</f>
        <v>0</v>
      </c>
      <c r="DE39" s="121">
        <f>SUM(BA39,+CC39)</f>
        <v>0</v>
      </c>
      <c r="DF39" s="121">
        <f>SUM(BB39,+CD39)</f>
        <v>0</v>
      </c>
      <c r="DG39" s="121">
        <f>SUM(BC39,+CE39)</f>
        <v>192553</v>
      </c>
      <c r="DH39" s="121">
        <f>SUM(BD39,+CF39)</f>
        <v>0</v>
      </c>
      <c r="DI39" s="121">
        <f>SUM(BE39,+CG39)</f>
        <v>0</v>
      </c>
      <c r="DJ39" s="121">
        <f>SUM(BF39,+CH39)</f>
        <v>0</v>
      </c>
    </row>
    <row r="40" spans="1:114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SUM(E40,+L40)</f>
        <v>580623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415</v>
      </c>
      <c r="K40" s="121">
        <v>0</v>
      </c>
      <c r="L40" s="121">
        <v>580623</v>
      </c>
      <c r="M40" s="121">
        <f>SUM(N40,+U40)</f>
        <v>119383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415</v>
      </c>
      <c r="T40" s="121">
        <v>0</v>
      </c>
      <c r="U40" s="121">
        <v>119383</v>
      </c>
      <c r="V40" s="121">
        <f>+SUM(D40,M40)</f>
        <v>700006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700006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406989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173634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119383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406989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293017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SUM(E41,+L41)</f>
        <v>182249</v>
      </c>
      <c r="E41" s="121">
        <f>SUM(F41:I41,K41)</f>
        <v>76041</v>
      </c>
      <c r="F41" s="121">
        <v>38788</v>
      </c>
      <c r="G41" s="121">
        <v>0</v>
      </c>
      <c r="H41" s="121">
        <v>0</v>
      </c>
      <c r="I41" s="121">
        <v>1013</v>
      </c>
      <c r="J41" s="122" t="s">
        <v>415</v>
      </c>
      <c r="K41" s="121">
        <v>36240</v>
      </c>
      <c r="L41" s="121">
        <v>106208</v>
      </c>
      <c r="M41" s="121">
        <f>SUM(N41,+U41)</f>
        <v>35308</v>
      </c>
      <c r="N41" s="121">
        <f>SUM(O41:R41,T41)</f>
        <v>6</v>
      </c>
      <c r="O41" s="121">
        <v>0</v>
      </c>
      <c r="P41" s="121">
        <v>0</v>
      </c>
      <c r="Q41" s="121">
        <v>0</v>
      </c>
      <c r="R41" s="121">
        <v>6</v>
      </c>
      <c r="S41" s="122" t="s">
        <v>415</v>
      </c>
      <c r="T41" s="121">
        <v>0</v>
      </c>
      <c r="U41" s="121">
        <v>35302</v>
      </c>
      <c r="V41" s="121">
        <f>+SUM(D41,M41)</f>
        <v>217557</v>
      </c>
      <c r="W41" s="121">
        <f>+SUM(E41,N41)</f>
        <v>76047</v>
      </c>
      <c r="X41" s="121">
        <f>+SUM(F41,O41)</f>
        <v>38788</v>
      </c>
      <c r="Y41" s="121">
        <f>+SUM(G41,P41)</f>
        <v>0</v>
      </c>
      <c r="Z41" s="121">
        <f>+SUM(H41,Q41)</f>
        <v>0</v>
      </c>
      <c r="AA41" s="121">
        <f>+SUM(I41,R41)</f>
        <v>1019</v>
      </c>
      <c r="AB41" s="122" t="str">
        <f>IF(+SUM(J41,S41)=0,"-",+SUM(J41,S41))</f>
        <v>-</v>
      </c>
      <c r="AC41" s="121">
        <f>+SUM(K41,T41)</f>
        <v>36240</v>
      </c>
      <c r="AD41" s="121">
        <f>+SUM(L41,U41)</f>
        <v>141510</v>
      </c>
      <c r="AE41" s="121">
        <f>SUM(AF41,+AK41)</f>
        <v>29918</v>
      </c>
      <c r="AF41" s="121">
        <f>SUM(AG41:AJ41)</f>
        <v>29918</v>
      </c>
      <c r="AG41" s="121">
        <v>0</v>
      </c>
      <c r="AH41" s="121">
        <v>0</v>
      </c>
      <c r="AI41" s="121">
        <v>29918</v>
      </c>
      <c r="AJ41" s="121">
        <v>0</v>
      </c>
      <c r="AK41" s="121">
        <v>0</v>
      </c>
      <c r="AL41" s="121">
        <v>0</v>
      </c>
      <c r="AM41" s="121">
        <f>SUM(AN41,AS41,AW41,AX41,BD41)</f>
        <v>111449</v>
      </c>
      <c r="AN41" s="121">
        <f>SUM(AO41:AR41)</f>
        <v>16721</v>
      </c>
      <c r="AO41" s="121">
        <v>16721</v>
      </c>
      <c r="AP41" s="121">
        <v>0</v>
      </c>
      <c r="AQ41" s="121">
        <v>0</v>
      </c>
      <c r="AR41" s="121">
        <v>0</v>
      </c>
      <c r="AS41" s="121">
        <f>SUM(AT41:AV41)</f>
        <v>15131</v>
      </c>
      <c r="AT41" s="121">
        <v>194</v>
      </c>
      <c r="AU41" s="121">
        <v>7661</v>
      </c>
      <c r="AV41" s="121">
        <v>7276</v>
      </c>
      <c r="AW41" s="121">
        <v>0</v>
      </c>
      <c r="AX41" s="121">
        <f>SUM(AY41:BB41)</f>
        <v>79597</v>
      </c>
      <c r="AY41" s="121">
        <v>46250</v>
      </c>
      <c r="AZ41" s="121">
        <v>22899</v>
      </c>
      <c r="BA41" s="121">
        <v>4731</v>
      </c>
      <c r="BB41" s="121">
        <v>5717</v>
      </c>
      <c r="BC41" s="121">
        <v>39387</v>
      </c>
      <c r="BD41" s="121">
        <v>0</v>
      </c>
      <c r="BE41" s="121">
        <v>1495</v>
      </c>
      <c r="BF41" s="121">
        <f>SUM(AE41,+AM41,+BE41)</f>
        <v>142862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858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858</v>
      </c>
      <c r="BV41" s="121">
        <v>858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34450</v>
      </c>
      <c r="CF41" s="121">
        <v>0</v>
      </c>
      <c r="CG41" s="121">
        <v>0</v>
      </c>
      <c r="CH41" s="121">
        <f>SUM(BG41,+BO41,+CG41)</f>
        <v>858</v>
      </c>
      <c r="CI41" s="121">
        <f>SUM(AE41,+BG41)</f>
        <v>29918</v>
      </c>
      <c r="CJ41" s="121">
        <f>SUM(AF41,+BH41)</f>
        <v>29918</v>
      </c>
      <c r="CK41" s="121">
        <f>SUM(AG41,+BI41)</f>
        <v>0</v>
      </c>
      <c r="CL41" s="121">
        <f>SUM(AH41,+BJ41)</f>
        <v>0</v>
      </c>
      <c r="CM41" s="121">
        <f>SUM(AI41,+BK41)</f>
        <v>29918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112307</v>
      </c>
      <c r="CR41" s="121">
        <f>SUM(AN41,+BP41)</f>
        <v>16721</v>
      </c>
      <c r="CS41" s="121">
        <f>SUM(AO41,+BQ41)</f>
        <v>16721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15989</v>
      </c>
      <c r="CX41" s="121">
        <f>SUM(AT41,+BV41)</f>
        <v>1052</v>
      </c>
      <c r="CY41" s="121">
        <f>SUM(AU41,+BW41)</f>
        <v>7661</v>
      </c>
      <c r="CZ41" s="121">
        <f>SUM(AV41,+BX41)</f>
        <v>7276</v>
      </c>
      <c r="DA41" s="121">
        <f>SUM(AW41,+BY41)</f>
        <v>0</v>
      </c>
      <c r="DB41" s="121">
        <f>SUM(AX41,+BZ41)</f>
        <v>79597</v>
      </c>
      <c r="DC41" s="121">
        <f>SUM(AY41,+CA41)</f>
        <v>46250</v>
      </c>
      <c r="DD41" s="121">
        <f>SUM(AZ41,+CB41)</f>
        <v>22899</v>
      </c>
      <c r="DE41" s="121">
        <f>SUM(BA41,+CC41)</f>
        <v>4731</v>
      </c>
      <c r="DF41" s="121">
        <f>SUM(BB41,+CD41)</f>
        <v>5717</v>
      </c>
      <c r="DG41" s="121">
        <f>SUM(BC41,+CE41)</f>
        <v>73837</v>
      </c>
      <c r="DH41" s="121">
        <f>SUM(BD41,+CF41)</f>
        <v>0</v>
      </c>
      <c r="DI41" s="121">
        <f>SUM(BE41,+CG41)</f>
        <v>1495</v>
      </c>
      <c r="DJ41" s="121">
        <f>SUM(BF41,+CH41)</f>
        <v>143720</v>
      </c>
    </row>
    <row r="42" spans="1:114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SUM(E42,+L42)</f>
        <v>297108</v>
      </c>
      <c r="E42" s="121">
        <f>SUM(F42:I42,K42)</f>
        <v>40067</v>
      </c>
      <c r="F42" s="121">
        <v>0</v>
      </c>
      <c r="G42" s="121">
        <v>4384</v>
      </c>
      <c r="H42" s="121">
        <v>0</v>
      </c>
      <c r="I42" s="121">
        <v>27262</v>
      </c>
      <c r="J42" s="122" t="s">
        <v>415</v>
      </c>
      <c r="K42" s="121">
        <v>8421</v>
      </c>
      <c r="L42" s="121">
        <v>257041</v>
      </c>
      <c r="M42" s="121">
        <f>SUM(N42,+U42)</f>
        <v>153776</v>
      </c>
      <c r="N42" s="121">
        <f>SUM(O42:R42,T42)</f>
        <v>24178</v>
      </c>
      <c r="O42" s="121">
        <v>0</v>
      </c>
      <c r="P42" s="121">
        <v>0</v>
      </c>
      <c r="Q42" s="121">
        <v>0</v>
      </c>
      <c r="R42" s="121">
        <v>24178</v>
      </c>
      <c r="S42" s="122" t="s">
        <v>415</v>
      </c>
      <c r="T42" s="121">
        <v>0</v>
      </c>
      <c r="U42" s="121">
        <v>129598</v>
      </c>
      <c r="V42" s="121">
        <f>+SUM(D42,M42)</f>
        <v>450884</v>
      </c>
      <c r="W42" s="121">
        <f>+SUM(E42,N42)</f>
        <v>64245</v>
      </c>
      <c r="X42" s="121">
        <f>+SUM(F42,O42)</f>
        <v>0</v>
      </c>
      <c r="Y42" s="121">
        <f>+SUM(G42,P42)</f>
        <v>4384</v>
      </c>
      <c r="Z42" s="121">
        <f>+SUM(H42,Q42)</f>
        <v>0</v>
      </c>
      <c r="AA42" s="121">
        <f>+SUM(I42,R42)</f>
        <v>51440</v>
      </c>
      <c r="AB42" s="122" t="str">
        <f>IF(+SUM(J42,S42)=0,"-",+SUM(J42,S42))</f>
        <v>-</v>
      </c>
      <c r="AC42" s="121">
        <f>+SUM(K42,T42)</f>
        <v>8421</v>
      </c>
      <c r="AD42" s="121">
        <f>+SUM(L42,U42)</f>
        <v>386639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288303</v>
      </c>
      <c r="AN42" s="121">
        <f>SUM(AO42:AR42)</f>
        <v>19261</v>
      </c>
      <c r="AO42" s="121">
        <v>19261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269042</v>
      </c>
      <c r="AY42" s="121">
        <v>71577</v>
      </c>
      <c r="AZ42" s="121">
        <v>140491</v>
      </c>
      <c r="BA42" s="121">
        <v>11838</v>
      </c>
      <c r="BB42" s="121">
        <v>45136</v>
      </c>
      <c r="BC42" s="121">
        <v>0</v>
      </c>
      <c r="BD42" s="121">
        <v>0</v>
      </c>
      <c r="BE42" s="121">
        <v>8805</v>
      </c>
      <c r="BF42" s="121">
        <f>SUM(AE42,+AM42,+BE42)</f>
        <v>297108</v>
      </c>
      <c r="BG42" s="121">
        <f>SUM(BH42,+BM42)</f>
        <v>40095</v>
      </c>
      <c r="BH42" s="121">
        <f>SUM(BI42:BL42)</f>
        <v>40095</v>
      </c>
      <c r="BI42" s="121">
        <v>0</v>
      </c>
      <c r="BJ42" s="121">
        <v>40095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113370</v>
      </c>
      <c r="BP42" s="121">
        <f>SUM(BQ42:BT42)</f>
        <v>19261</v>
      </c>
      <c r="BQ42" s="121">
        <v>19261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94109</v>
      </c>
      <c r="CA42" s="121">
        <v>20602</v>
      </c>
      <c r="CB42" s="121">
        <v>73062</v>
      </c>
      <c r="CC42" s="121">
        <v>0</v>
      </c>
      <c r="CD42" s="121">
        <v>445</v>
      </c>
      <c r="CE42" s="121">
        <v>0</v>
      </c>
      <c r="CF42" s="121">
        <v>0</v>
      </c>
      <c r="CG42" s="121">
        <v>311</v>
      </c>
      <c r="CH42" s="121">
        <f>SUM(BG42,+BO42,+CG42)</f>
        <v>153776</v>
      </c>
      <c r="CI42" s="121">
        <f>SUM(AE42,+BG42)</f>
        <v>40095</v>
      </c>
      <c r="CJ42" s="121">
        <f>SUM(AF42,+BH42)</f>
        <v>40095</v>
      </c>
      <c r="CK42" s="121">
        <f>SUM(AG42,+BI42)</f>
        <v>0</v>
      </c>
      <c r="CL42" s="121">
        <f>SUM(AH42,+BJ42)</f>
        <v>40095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401673</v>
      </c>
      <c r="CR42" s="121">
        <f>SUM(AN42,+BP42)</f>
        <v>38522</v>
      </c>
      <c r="CS42" s="121">
        <f>SUM(AO42,+BQ42)</f>
        <v>38522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363151</v>
      </c>
      <c r="DC42" s="121">
        <f>SUM(AY42,+CA42)</f>
        <v>92179</v>
      </c>
      <c r="DD42" s="121">
        <f>SUM(AZ42,+CB42)</f>
        <v>213553</v>
      </c>
      <c r="DE42" s="121">
        <f>SUM(BA42,+CC42)</f>
        <v>11838</v>
      </c>
      <c r="DF42" s="121">
        <f>SUM(BB42,+CD42)</f>
        <v>45581</v>
      </c>
      <c r="DG42" s="121">
        <f>SUM(BC42,+CE42)</f>
        <v>0</v>
      </c>
      <c r="DH42" s="121">
        <f>SUM(BD42,+CF42)</f>
        <v>0</v>
      </c>
      <c r="DI42" s="121">
        <f>SUM(BE42,+CG42)</f>
        <v>9116</v>
      </c>
      <c r="DJ42" s="121">
        <f>SUM(BF42,+CH42)</f>
        <v>450884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33</v>
      </c>
      <c r="D7" s="140">
        <f>SUM(E7,+L7)</f>
        <v>4317896</v>
      </c>
      <c r="E7" s="140">
        <f>SUM(F7:I7)+K7</f>
        <v>3714732</v>
      </c>
      <c r="F7" s="140">
        <f t="shared" ref="F7:L7" si="0">SUM(F$8:F$57)</f>
        <v>1577737</v>
      </c>
      <c r="G7" s="140">
        <f t="shared" si="0"/>
        <v>0</v>
      </c>
      <c r="H7" s="140">
        <f t="shared" si="0"/>
        <v>774400</v>
      </c>
      <c r="I7" s="140">
        <f t="shared" si="0"/>
        <v>1050380</v>
      </c>
      <c r="J7" s="140">
        <f t="shared" si="0"/>
        <v>8820168</v>
      </c>
      <c r="K7" s="140">
        <f t="shared" si="0"/>
        <v>312215</v>
      </c>
      <c r="L7" s="140">
        <f t="shared" si="0"/>
        <v>603164</v>
      </c>
      <c r="M7" s="140">
        <f>SUM(N7,+U7)</f>
        <v>181968</v>
      </c>
      <c r="N7" s="140">
        <f>SUM(O7:R7,T7)</f>
        <v>108240</v>
      </c>
      <c r="O7" s="140">
        <f t="shared" ref="O7:U7" si="1">SUM(O$8:O$57)</f>
        <v>1108</v>
      </c>
      <c r="P7" s="140">
        <f t="shared" si="1"/>
        <v>0</v>
      </c>
      <c r="Q7" s="140">
        <f t="shared" si="1"/>
        <v>0</v>
      </c>
      <c r="R7" s="140">
        <f t="shared" si="1"/>
        <v>106296</v>
      </c>
      <c r="S7" s="140">
        <f t="shared" si="1"/>
        <v>2788450</v>
      </c>
      <c r="T7" s="140">
        <f t="shared" si="1"/>
        <v>836</v>
      </c>
      <c r="U7" s="140">
        <f t="shared" si="1"/>
        <v>73728</v>
      </c>
      <c r="V7" s="140">
        <f t="shared" ref="V7:AD7" si="2">+SUM(D7,M7)</f>
        <v>4499864</v>
      </c>
      <c r="W7" s="140">
        <f t="shared" si="2"/>
        <v>3822972</v>
      </c>
      <c r="X7" s="140">
        <f t="shared" si="2"/>
        <v>1578845</v>
      </c>
      <c r="Y7" s="140">
        <f t="shared" si="2"/>
        <v>0</v>
      </c>
      <c r="Z7" s="140">
        <f t="shared" si="2"/>
        <v>774400</v>
      </c>
      <c r="AA7" s="140">
        <f t="shared" si="2"/>
        <v>1156676</v>
      </c>
      <c r="AB7" s="140">
        <f t="shared" si="2"/>
        <v>11608618</v>
      </c>
      <c r="AC7" s="140">
        <f t="shared" si="2"/>
        <v>313051</v>
      </c>
      <c r="AD7" s="140">
        <f t="shared" si="2"/>
        <v>676892</v>
      </c>
      <c r="AE7" s="140">
        <f>SUM(AF7,+AK7)</f>
        <v>5222486</v>
      </c>
      <c r="AF7" s="140">
        <f>SUM(AG7:AJ7)</f>
        <v>5222486</v>
      </c>
      <c r="AG7" s="140">
        <f>SUM(AG$8:AG$57)</f>
        <v>0</v>
      </c>
      <c r="AH7" s="140">
        <f>SUM(AH$8:AH$57)</f>
        <v>5222486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7550852</v>
      </c>
      <c r="AN7" s="140">
        <f>SUM(AO7:AR7)</f>
        <v>839009</v>
      </c>
      <c r="AO7" s="140">
        <f>SUM(AO$8:AO$57)</f>
        <v>650814</v>
      </c>
      <c r="AP7" s="140">
        <f>SUM(AP$8:AP$57)</f>
        <v>0</v>
      </c>
      <c r="AQ7" s="140">
        <f>SUM(AQ$8:AQ$57)</f>
        <v>175949</v>
      </c>
      <c r="AR7" s="140">
        <f>SUM(AR$8:AR$57)</f>
        <v>12246</v>
      </c>
      <c r="AS7" s="140">
        <f>SUM(AT7:AV7)</f>
        <v>2548935</v>
      </c>
      <c r="AT7" s="140">
        <f>SUM(AT$8:AT$57)</f>
        <v>0</v>
      </c>
      <c r="AU7" s="140">
        <f>SUM(AU$8:AU$57)</f>
        <v>2394332</v>
      </c>
      <c r="AV7" s="140">
        <f>SUM(AV$8:AV$57)</f>
        <v>154603</v>
      </c>
      <c r="AW7" s="140">
        <f>SUM(AW$8:AW$57)</f>
        <v>0</v>
      </c>
      <c r="AX7" s="140">
        <f>SUM(AY7:BB7)</f>
        <v>4162908</v>
      </c>
      <c r="AY7" s="140">
        <f>SUM(AY$8:AY$57)</f>
        <v>1257298</v>
      </c>
      <c r="AZ7" s="140">
        <f>SUM(AZ$8:AZ$57)</f>
        <v>2533963</v>
      </c>
      <c r="BA7" s="140">
        <f>SUM(BA$8:BA$57)</f>
        <v>145115</v>
      </c>
      <c r="BB7" s="140">
        <f>SUM(BB$8:BB$57)</f>
        <v>226532</v>
      </c>
      <c r="BC7" s="143" t="s">
        <v>315</v>
      </c>
      <c r="BD7" s="140">
        <f>SUM(BD$8:BD$57)</f>
        <v>0</v>
      </c>
      <c r="BE7" s="140">
        <f>SUM(BE$8:BE$57)</f>
        <v>364726</v>
      </c>
      <c r="BF7" s="140">
        <f>SUM(AE7,+AM7,+BE7)</f>
        <v>13138064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2897598</v>
      </c>
      <c r="BP7" s="140">
        <f>SUM(BQ7:BT7)</f>
        <v>353575</v>
      </c>
      <c r="BQ7" s="140">
        <f>SUM(BQ$8:BQ$57)</f>
        <v>224153</v>
      </c>
      <c r="BR7" s="140">
        <f>SUM(BR$8:BR$57)</f>
        <v>0</v>
      </c>
      <c r="BS7" s="140">
        <f>SUM(BS$8:BS$57)</f>
        <v>129422</v>
      </c>
      <c r="BT7" s="140">
        <f>SUM(BT$8:BT$57)</f>
        <v>0</v>
      </c>
      <c r="BU7" s="140">
        <f>SUM(BV7:BX7)</f>
        <v>1883090</v>
      </c>
      <c r="BV7" s="140">
        <f>SUM(BV$8:BV$57)</f>
        <v>0</v>
      </c>
      <c r="BW7" s="140">
        <f>SUM(BW$8:BW$57)</f>
        <v>1883090</v>
      </c>
      <c r="BX7" s="140">
        <f>SUM(BX$8:BX$57)</f>
        <v>0</v>
      </c>
      <c r="BY7" s="140">
        <f>SUM(BY$8:BY$57)</f>
        <v>72</v>
      </c>
      <c r="BZ7" s="140">
        <f>SUM(CA7:CD7)</f>
        <v>660861</v>
      </c>
      <c r="CA7" s="140">
        <f>SUM(CA$8:CA$57)</f>
        <v>81400</v>
      </c>
      <c r="CB7" s="140">
        <f>SUM(CB$8:CB$57)</f>
        <v>566341</v>
      </c>
      <c r="CC7" s="140">
        <f>SUM(CC$8:CC$57)</f>
        <v>0</v>
      </c>
      <c r="CD7" s="140">
        <f>SUM(CD$8:CD$57)</f>
        <v>13120</v>
      </c>
      <c r="CE7" s="143" t="s">
        <v>314</v>
      </c>
      <c r="CF7" s="140">
        <f>SUM(CF$8:CF$57)</f>
        <v>0</v>
      </c>
      <c r="CG7" s="140">
        <f>SUM(CG$8:CG$57)</f>
        <v>72820</v>
      </c>
      <c r="CH7" s="140">
        <f>SUM(BG7,+BO7,+CG7)</f>
        <v>2970418</v>
      </c>
      <c r="CI7" s="140">
        <f t="shared" ref="CI7:CO7" si="3">SUM(AE7,+BG7)</f>
        <v>5222486</v>
      </c>
      <c r="CJ7" s="140">
        <f t="shared" si="3"/>
        <v>5222486</v>
      </c>
      <c r="CK7" s="140">
        <f t="shared" si="3"/>
        <v>0</v>
      </c>
      <c r="CL7" s="140">
        <f t="shared" si="3"/>
        <v>5222486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10448450</v>
      </c>
      <c r="CR7" s="140">
        <f t="shared" si="4"/>
        <v>1192584</v>
      </c>
      <c r="CS7" s="140">
        <f t="shared" si="4"/>
        <v>874967</v>
      </c>
      <c r="CT7" s="140">
        <f t="shared" si="4"/>
        <v>0</v>
      </c>
      <c r="CU7" s="140">
        <f t="shared" si="4"/>
        <v>305371</v>
      </c>
      <c r="CV7" s="140">
        <f t="shared" si="4"/>
        <v>12246</v>
      </c>
      <c r="CW7" s="140">
        <f t="shared" si="4"/>
        <v>4432025</v>
      </c>
      <c r="CX7" s="140">
        <f t="shared" si="4"/>
        <v>0</v>
      </c>
      <c r="CY7" s="140">
        <f t="shared" si="4"/>
        <v>4277422</v>
      </c>
      <c r="CZ7" s="140">
        <f t="shared" si="4"/>
        <v>154603</v>
      </c>
      <c r="DA7" s="140">
        <f t="shared" si="4"/>
        <v>72</v>
      </c>
      <c r="DB7" s="140">
        <f t="shared" si="4"/>
        <v>4823769</v>
      </c>
      <c r="DC7" s="140">
        <f t="shared" si="4"/>
        <v>1338698</v>
      </c>
      <c r="DD7" s="140">
        <f t="shared" si="4"/>
        <v>3100304</v>
      </c>
      <c r="DE7" s="140">
        <f t="shared" si="4"/>
        <v>145115</v>
      </c>
      <c r="DF7" s="140">
        <f t="shared" si="4"/>
        <v>239652</v>
      </c>
      <c r="DG7" s="143" t="s">
        <v>314</v>
      </c>
      <c r="DH7" s="140">
        <f>SUM(BD7,+CF7)</f>
        <v>0</v>
      </c>
      <c r="DI7" s="140">
        <f>SUM(BE7,+CG7)</f>
        <v>437546</v>
      </c>
      <c r="DJ7" s="140">
        <f>SUM(BF7,+CH7)</f>
        <v>16108482</v>
      </c>
    </row>
    <row r="8" spans="1:114" s="136" customFormat="1" ht="13.5" customHeight="1" x14ac:dyDescent="0.15">
      <c r="A8" s="119" t="s">
        <v>6</v>
      </c>
      <c r="B8" s="120" t="s">
        <v>367</v>
      </c>
      <c r="C8" s="119" t="s">
        <v>368</v>
      </c>
      <c r="D8" s="121">
        <f>SUM(E8,+L8)</f>
        <v>21242</v>
      </c>
      <c r="E8" s="121">
        <f>SUM(F8:I8)+K8</f>
        <v>1641</v>
      </c>
      <c r="F8" s="121">
        <v>1573</v>
      </c>
      <c r="G8" s="121">
        <v>0</v>
      </c>
      <c r="H8" s="121">
        <v>0</v>
      </c>
      <c r="I8" s="121">
        <v>68</v>
      </c>
      <c r="J8" s="121">
        <v>436987</v>
      </c>
      <c r="K8" s="121">
        <v>0</v>
      </c>
      <c r="L8" s="121">
        <v>19601</v>
      </c>
      <c r="M8" s="121">
        <f>SUM(N8,+U8)</f>
        <v>5525</v>
      </c>
      <c r="N8" s="121">
        <f>SUM(O8:R8,T8)</f>
        <v>4461</v>
      </c>
      <c r="O8" s="121">
        <v>0</v>
      </c>
      <c r="P8" s="121">
        <v>0</v>
      </c>
      <c r="Q8" s="121">
        <v>0</v>
      </c>
      <c r="R8" s="121">
        <v>4461</v>
      </c>
      <c r="S8" s="121">
        <v>62128</v>
      </c>
      <c r="T8" s="121">
        <v>0</v>
      </c>
      <c r="U8" s="121">
        <v>1064</v>
      </c>
      <c r="V8" s="121">
        <f>+SUM(D8,M8)</f>
        <v>26767</v>
      </c>
      <c r="W8" s="121">
        <f>+SUM(E8,N8)</f>
        <v>6102</v>
      </c>
      <c r="X8" s="121">
        <f>+SUM(F8,O8)</f>
        <v>1573</v>
      </c>
      <c r="Y8" s="121">
        <f>+SUM(G8,P8)</f>
        <v>0</v>
      </c>
      <c r="Z8" s="121">
        <f>+SUM(H8,Q8)</f>
        <v>0</v>
      </c>
      <c r="AA8" s="121">
        <f>+SUM(I8,R8)</f>
        <v>4529</v>
      </c>
      <c r="AB8" s="121">
        <f>+SUM(J8,S8)</f>
        <v>499115</v>
      </c>
      <c r="AC8" s="121">
        <f>+SUM(K8,T8)</f>
        <v>0</v>
      </c>
      <c r="AD8" s="121">
        <f>+SUM(L8,U8)</f>
        <v>20665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415</v>
      </c>
      <c r="AM8" s="121">
        <f>SUM(AN8,AS8,AW8,AX8,BD8)</f>
        <v>432880</v>
      </c>
      <c r="AN8" s="121">
        <f>SUM(AO8:AR8)</f>
        <v>110411</v>
      </c>
      <c r="AO8" s="121">
        <v>46160</v>
      </c>
      <c r="AP8" s="121">
        <v>0</v>
      </c>
      <c r="AQ8" s="121">
        <v>58085</v>
      </c>
      <c r="AR8" s="121">
        <v>6166</v>
      </c>
      <c r="AS8" s="121">
        <f>SUM(AT8:AV8)</f>
        <v>250779</v>
      </c>
      <c r="AT8" s="121">
        <v>0</v>
      </c>
      <c r="AU8" s="121">
        <v>220916</v>
      </c>
      <c r="AV8" s="121">
        <v>29863</v>
      </c>
      <c r="AW8" s="121">
        <v>0</v>
      </c>
      <c r="AX8" s="121">
        <f>SUM(AY8:BB8)</f>
        <v>71690</v>
      </c>
      <c r="AY8" s="121">
        <v>0</v>
      </c>
      <c r="AZ8" s="121">
        <v>53900</v>
      </c>
      <c r="BA8" s="121">
        <v>15620</v>
      </c>
      <c r="BB8" s="121">
        <v>2170</v>
      </c>
      <c r="BC8" s="122" t="s">
        <v>415</v>
      </c>
      <c r="BD8" s="121">
        <v>0</v>
      </c>
      <c r="BE8" s="121">
        <v>25349</v>
      </c>
      <c r="BF8" s="121">
        <f>SUM(AE8,+AM8,+BE8)</f>
        <v>458229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415</v>
      </c>
      <c r="BO8" s="121">
        <f>SUM(BP8,BU8,BY8,BZ8,CF8)</f>
        <v>64228</v>
      </c>
      <c r="BP8" s="121">
        <f>SUM(BQ8:BT8)</f>
        <v>4012</v>
      </c>
      <c r="BQ8" s="121">
        <v>4012</v>
      </c>
      <c r="BR8" s="121">
        <v>0</v>
      </c>
      <c r="BS8" s="121">
        <v>0</v>
      </c>
      <c r="BT8" s="121">
        <v>0</v>
      </c>
      <c r="BU8" s="121">
        <f>SUM(BV8:BX8)</f>
        <v>39903</v>
      </c>
      <c r="BV8" s="121">
        <v>0</v>
      </c>
      <c r="BW8" s="121">
        <v>39903</v>
      </c>
      <c r="BX8" s="121">
        <v>0</v>
      </c>
      <c r="BY8" s="121">
        <v>0</v>
      </c>
      <c r="BZ8" s="121">
        <f>SUM(CA8:CD8)</f>
        <v>20313</v>
      </c>
      <c r="CA8" s="121">
        <v>0</v>
      </c>
      <c r="CB8" s="121">
        <v>19910</v>
      </c>
      <c r="CC8" s="121">
        <v>0</v>
      </c>
      <c r="CD8" s="121">
        <v>403</v>
      </c>
      <c r="CE8" s="122" t="s">
        <v>415</v>
      </c>
      <c r="CF8" s="121">
        <v>0</v>
      </c>
      <c r="CG8" s="121">
        <v>3425</v>
      </c>
      <c r="CH8" s="121">
        <f>SUM(BG8,+BO8,+CG8)</f>
        <v>67653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415</v>
      </c>
      <c r="CQ8" s="121">
        <f>SUM(AM8,+BO8)</f>
        <v>497108</v>
      </c>
      <c r="CR8" s="121">
        <f>SUM(AN8,+BP8)</f>
        <v>114423</v>
      </c>
      <c r="CS8" s="121">
        <f>SUM(AO8,+BQ8)</f>
        <v>50172</v>
      </c>
      <c r="CT8" s="121">
        <f>SUM(AP8,+BR8)</f>
        <v>0</v>
      </c>
      <c r="CU8" s="121">
        <f>SUM(AQ8,+BS8)</f>
        <v>58085</v>
      </c>
      <c r="CV8" s="121">
        <f>SUM(AR8,+BT8)</f>
        <v>6166</v>
      </c>
      <c r="CW8" s="121">
        <f>SUM(AS8,+BU8)</f>
        <v>290682</v>
      </c>
      <c r="CX8" s="121">
        <f>SUM(AT8,+BV8)</f>
        <v>0</v>
      </c>
      <c r="CY8" s="121">
        <f>SUM(AU8,+BW8)</f>
        <v>260819</v>
      </c>
      <c r="CZ8" s="121">
        <f>SUM(AV8,+BX8)</f>
        <v>29863</v>
      </c>
      <c r="DA8" s="121">
        <f>SUM(AW8,+BY8)</f>
        <v>0</v>
      </c>
      <c r="DB8" s="121">
        <f>SUM(AX8,+BZ8)</f>
        <v>92003</v>
      </c>
      <c r="DC8" s="121">
        <f>SUM(AY8,+CA8)</f>
        <v>0</v>
      </c>
      <c r="DD8" s="121">
        <f>SUM(AZ8,+CB8)</f>
        <v>73810</v>
      </c>
      <c r="DE8" s="121">
        <f>SUM(BA8,+CC8)</f>
        <v>15620</v>
      </c>
      <c r="DF8" s="121">
        <f>SUM(BB8,+CD8)</f>
        <v>2573</v>
      </c>
      <c r="DG8" s="122" t="s">
        <v>415</v>
      </c>
      <c r="DH8" s="121">
        <f>SUM(BD8,+CF8)</f>
        <v>0</v>
      </c>
      <c r="DI8" s="121">
        <f>SUM(BE8,+CG8)</f>
        <v>28774</v>
      </c>
      <c r="DJ8" s="121">
        <f>SUM(BF8,+CH8)</f>
        <v>525882</v>
      </c>
    </row>
    <row r="9" spans="1:114" s="136" customFormat="1" ht="13.5" customHeight="1" x14ac:dyDescent="0.15">
      <c r="A9" s="119" t="s">
        <v>6</v>
      </c>
      <c r="B9" s="120" t="s">
        <v>343</v>
      </c>
      <c r="C9" s="119" t="s">
        <v>344</v>
      </c>
      <c r="D9" s="121">
        <f>SUM(E9,+L9)</f>
        <v>448101</v>
      </c>
      <c r="E9" s="121">
        <f>SUM(F9:I9)+K9</f>
        <v>190341</v>
      </c>
      <c r="F9" s="121">
        <v>2588</v>
      </c>
      <c r="G9" s="121">
        <v>0</v>
      </c>
      <c r="H9" s="121">
        <v>0</v>
      </c>
      <c r="I9" s="121">
        <v>187753</v>
      </c>
      <c r="J9" s="121">
        <v>1684892</v>
      </c>
      <c r="K9" s="121">
        <v>0</v>
      </c>
      <c r="L9" s="121">
        <v>257760</v>
      </c>
      <c r="M9" s="121">
        <f>SUM(N9,+U9)</f>
        <v>42414</v>
      </c>
      <c r="N9" s="121">
        <f>SUM(O9:R9,T9)</f>
        <v>40793</v>
      </c>
      <c r="O9" s="121">
        <v>1108</v>
      </c>
      <c r="P9" s="121">
        <v>0</v>
      </c>
      <c r="Q9" s="121">
        <v>0</v>
      </c>
      <c r="R9" s="121">
        <v>39685</v>
      </c>
      <c r="S9" s="121">
        <v>260283</v>
      </c>
      <c r="T9" s="121">
        <v>0</v>
      </c>
      <c r="U9" s="121">
        <v>1621</v>
      </c>
      <c r="V9" s="121">
        <f>+SUM(D9,M9)</f>
        <v>490515</v>
      </c>
      <c r="W9" s="121">
        <f>+SUM(E9,N9)</f>
        <v>231134</v>
      </c>
      <c r="X9" s="121">
        <f>+SUM(F9,O9)</f>
        <v>3696</v>
      </c>
      <c r="Y9" s="121">
        <f>+SUM(G9,P9)</f>
        <v>0</v>
      </c>
      <c r="Z9" s="121">
        <f>+SUM(H9,Q9)</f>
        <v>0</v>
      </c>
      <c r="AA9" s="121">
        <f>+SUM(I9,R9)</f>
        <v>227438</v>
      </c>
      <c r="AB9" s="121">
        <f>+SUM(J9,S9)</f>
        <v>1945175</v>
      </c>
      <c r="AC9" s="121">
        <f>+SUM(K9,T9)</f>
        <v>0</v>
      </c>
      <c r="AD9" s="121">
        <f>+SUM(L9,U9)</f>
        <v>259381</v>
      </c>
      <c r="AE9" s="121">
        <f>SUM(AF9,+AK9)</f>
        <v>242</v>
      </c>
      <c r="AF9" s="121">
        <f>SUM(AG9:AJ9)</f>
        <v>242</v>
      </c>
      <c r="AG9" s="121">
        <v>0</v>
      </c>
      <c r="AH9" s="121">
        <v>242</v>
      </c>
      <c r="AI9" s="121">
        <v>0</v>
      </c>
      <c r="AJ9" s="121">
        <v>0</v>
      </c>
      <c r="AK9" s="121">
        <v>0</v>
      </c>
      <c r="AL9" s="122" t="s">
        <v>415</v>
      </c>
      <c r="AM9" s="121">
        <f>SUM(AN9,AS9,AW9,AX9,BD9)</f>
        <v>2027896</v>
      </c>
      <c r="AN9" s="121">
        <f>SUM(AO9:AR9)</f>
        <v>80212</v>
      </c>
      <c r="AO9" s="121">
        <v>80212</v>
      </c>
      <c r="AP9" s="121">
        <v>0</v>
      </c>
      <c r="AQ9" s="121">
        <v>0</v>
      </c>
      <c r="AR9" s="121">
        <v>0</v>
      </c>
      <c r="AS9" s="121">
        <f>SUM(AT9:AV9)</f>
        <v>415009</v>
      </c>
      <c r="AT9" s="121">
        <v>0</v>
      </c>
      <c r="AU9" s="121">
        <v>415009</v>
      </c>
      <c r="AV9" s="121">
        <v>0</v>
      </c>
      <c r="AW9" s="121">
        <v>0</v>
      </c>
      <c r="AX9" s="121">
        <f>SUM(AY9:BB9)</f>
        <v>1532675</v>
      </c>
      <c r="AY9" s="121">
        <v>644354</v>
      </c>
      <c r="AZ9" s="121">
        <v>658059</v>
      </c>
      <c r="BA9" s="121">
        <v>9140</v>
      </c>
      <c r="BB9" s="121">
        <v>221122</v>
      </c>
      <c r="BC9" s="122" t="s">
        <v>415</v>
      </c>
      <c r="BD9" s="121">
        <v>0</v>
      </c>
      <c r="BE9" s="121">
        <v>104855</v>
      </c>
      <c r="BF9" s="121">
        <f>SUM(AE9,+AM9,+BE9)</f>
        <v>2132993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415</v>
      </c>
      <c r="BO9" s="121">
        <f>SUM(BP9,BU9,BY9,BZ9,CF9)</f>
        <v>261547</v>
      </c>
      <c r="BP9" s="121">
        <f>SUM(BQ9:BT9)</f>
        <v>38267</v>
      </c>
      <c r="BQ9" s="121">
        <v>38267</v>
      </c>
      <c r="BR9" s="121">
        <v>0</v>
      </c>
      <c r="BS9" s="121">
        <v>0</v>
      </c>
      <c r="BT9" s="121">
        <v>0</v>
      </c>
      <c r="BU9" s="121">
        <f>SUM(BV9:BX9)</f>
        <v>86638</v>
      </c>
      <c r="BV9" s="121">
        <v>0</v>
      </c>
      <c r="BW9" s="121">
        <v>86638</v>
      </c>
      <c r="BX9" s="121">
        <v>0</v>
      </c>
      <c r="BY9" s="121">
        <v>0</v>
      </c>
      <c r="BZ9" s="121">
        <f>SUM(CA9:CD9)</f>
        <v>136642</v>
      </c>
      <c r="CA9" s="121">
        <v>81400</v>
      </c>
      <c r="CB9" s="121">
        <v>44120</v>
      </c>
      <c r="CC9" s="121">
        <v>0</v>
      </c>
      <c r="CD9" s="121">
        <v>11122</v>
      </c>
      <c r="CE9" s="122" t="s">
        <v>415</v>
      </c>
      <c r="CF9" s="121">
        <v>0</v>
      </c>
      <c r="CG9" s="121">
        <v>41150</v>
      </c>
      <c r="CH9" s="121">
        <f>SUM(BG9,+BO9,+CG9)</f>
        <v>302697</v>
      </c>
      <c r="CI9" s="121">
        <f>SUM(AE9,+BG9)</f>
        <v>242</v>
      </c>
      <c r="CJ9" s="121">
        <f>SUM(AF9,+BH9)</f>
        <v>242</v>
      </c>
      <c r="CK9" s="121">
        <f>SUM(AG9,+BI9)</f>
        <v>0</v>
      </c>
      <c r="CL9" s="121">
        <f>SUM(AH9,+BJ9)</f>
        <v>242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415</v>
      </c>
      <c r="CQ9" s="121">
        <f>SUM(AM9,+BO9)</f>
        <v>2289443</v>
      </c>
      <c r="CR9" s="121">
        <f>SUM(AN9,+BP9)</f>
        <v>118479</v>
      </c>
      <c r="CS9" s="121">
        <f>SUM(AO9,+BQ9)</f>
        <v>118479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501647</v>
      </c>
      <c r="CX9" s="121">
        <f>SUM(AT9,+BV9)</f>
        <v>0</v>
      </c>
      <c r="CY9" s="121">
        <f>SUM(AU9,+BW9)</f>
        <v>501647</v>
      </c>
      <c r="CZ9" s="121">
        <f>SUM(AV9,+BX9)</f>
        <v>0</v>
      </c>
      <c r="DA9" s="121">
        <f>SUM(AW9,+BY9)</f>
        <v>0</v>
      </c>
      <c r="DB9" s="121">
        <f>SUM(AX9,+BZ9)</f>
        <v>1669317</v>
      </c>
      <c r="DC9" s="121">
        <f>SUM(AY9,+CA9)</f>
        <v>725754</v>
      </c>
      <c r="DD9" s="121">
        <f>SUM(AZ9,+CB9)</f>
        <v>702179</v>
      </c>
      <c r="DE9" s="121">
        <f>SUM(BA9,+CC9)</f>
        <v>9140</v>
      </c>
      <c r="DF9" s="121">
        <f>SUM(BB9,+CD9)</f>
        <v>232244</v>
      </c>
      <c r="DG9" s="122" t="s">
        <v>415</v>
      </c>
      <c r="DH9" s="121">
        <f>SUM(BD9,+CF9)</f>
        <v>0</v>
      </c>
      <c r="DI9" s="121">
        <f>SUM(BE9,+CG9)</f>
        <v>146005</v>
      </c>
      <c r="DJ9" s="121">
        <f>SUM(BF9,+CH9)</f>
        <v>2435690</v>
      </c>
    </row>
    <row r="10" spans="1:114" s="136" customFormat="1" ht="13.5" customHeight="1" x14ac:dyDescent="0.15">
      <c r="A10" s="119" t="s">
        <v>6</v>
      </c>
      <c r="B10" s="120" t="s">
        <v>350</v>
      </c>
      <c r="C10" s="119" t="s">
        <v>351</v>
      </c>
      <c r="D10" s="121">
        <f>SUM(E10,+L10)</f>
        <v>43314</v>
      </c>
      <c r="E10" s="121">
        <f>SUM(F10:I10)+K10</f>
        <v>1750</v>
      </c>
      <c r="F10" s="121">
        <v>131</v>
      </c>
      <c r="G10" s="121">
        <v>0</v>
      </c>
      <c r="H10" s="121">
        <v>0</v>
      </c>
      <c r="I10" s="121">
        <v>1254</v>
      </c>
      <c r="J10" s="121">
        <v>875166</v>
      </c>
      <c r="K10" s="121">
        <v>365</v>
      </c>
      <c r="L10" s="121">
        <v>41564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43314</v>
      </c>
      <c r="W10" s="121">
        <f>+SUM(E10,N10)</f>
        <v>1750</v>
      </c>
      <c r="X10" s="121">
        <f>+SUM(F10,O10)</f>
        <v>131</v>
      </c>
      <c r="Y10" s="121">
        <f>+SUM(G10,P10)</f>
        <v>0</v>
      </c>
      <c r="Z10" s="121">
        <f>+SUM(H10,Q10)</f>
        <v>0</v>
      </c>
      <c r="AA10" s="121">
        <f>+SUM(I10,R10)</f>
        <v>1254</v>
      </c>
      <c r="AB10" s="121">
        <f>+SUM(J10,S10)</f>
        <v>875166</v>
      </c>
      <c r="AC10" s="121">
        <f>+SUM(K10,T10)</f>
        <v>365</v>
      </c>
      <c r="AD10" s="121">
        <f>+SUM(L10,U10)</f>
        <v>41564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415</v>
      </c>
      <c r="AM10" s="121">
        <f>SUM(AN10,AS10,AW10,AX10,BD10)</f>
        <v>786543</v>
      </c>
      <c r="AN10" s="121">
        <f>SUM(AO10:AR10)</f>
        <v>143174</v>
      </c>
      <c r="AO10" s="121">
        <v>87536</v>
      </c>
      <c r="AP10" s="121">
        <v>0</v>
      </c>
      <c r="AQ10" s="121">
        <v>49558</v>
      </c>
      <c r="AR10" s="121">
        <v>6080</v>
      </c>
      <c r="AS10" s="121">
        <f>SUM(AT10:AV10)</f>
        <v>352115</v>
      </c>
      <c r="AT10" s="121">
        <v>0</v>
      </c>
      <c r="AU10" s="121">
        <v>328815</v>
      </c>
      <c r="AV10" s="121">
        <v>23300</v>
      </c>
      <c r="AW10" s="121">
        <v>0</v>
      </c>
      <c r="AX10" s="121">
        <f>SUM(AY10:BB10)</f>
        <v>291254</v>
      </c>
      <c r="AY10" s="121">
        <v>0</v>
      </c>
      <c r="AZ10" s="121">
        <v>271091</v>
      </c>
      <c r="BA10" s="121">
        <v>20163</v>
      </c>
      <c r="BB10" s="121">
        <v>0</v>
      </c>
      <c r="BC10" s="122" t="s">
        <v>415</v>
      </c>
      <c r="BD10" s="121">
        <v>0</v>
      </c>
      <c r="BE10" s="121">
        <v>131937</v>
      </c>
      <c r="BF10" s="121">
        <f>SUM(AE10,+AM10,+BE10)</f>
        <v>918480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415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415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415</v>
      </c>
      <c r="CQ10" s="121">
        <f>SUM(AM10,+BO10)</f>
        <v>786543</v>
      </c>
      <c r="CR10" s="121">
        <f>SUM(AN10,+BP10)</f>
        <v>143174</v>
      </c>
      <c r="CS10" s="121">
        <f>SUM(AO10,+BQ10)</f>
        <v>87536</v>
      </c>
      <c r="CT10" s="121">
        <f>SUM(AP10,+BR10)</f>
        <v>0</v>
      </c>
      <c r="CU10" s="121">
        <f>SUM(AQ10,+BS10)</f>
        <v>49558</v>
      </c>
      <c r="CV10" s="121">
        <f>SUM(AR10,+BT10)</f>
        <v>6080</v>
      </c>
      <c r="CW10" s="121">
        <f>SUM(AS10,+BU10)</f>
        <v>352115</v>
      </c>
      <c r="CX10" s="121">
        <f>SUM(AT10,+BV10)</f>
        <v>0</v>
      </c>
      <c r="CY10" s="121">
        <f>SUM(AU10,+BW10)</f>
        <v>328815</v>
      </c>
      <c r="CZ10" s="121">
        <f>SUM(AV10,+BX10)</f>
        <v>23300</v>
      </c>
      <c r="DA10" s="121">
        <f>SUM(AW10,+BY10)</f>
        <v>0</v>
      </c>
      <c r="DB10" s="121">
        <f>SUM(AX10,+BZ10)</f>
        <v>291254</v>
      </c>
      <c r="DC10" s="121">
        <f>SUM(AY10,+CA10)</f>
        <v>0</v>
      </c>
      <c r="DD10" s="121">
        <f>SUM(AZ10,+CB10)</f>
        <v>271091</v>
      </c>
      <c r="DE10" s="121">
        <f>SUM(BA10,+CC10)</f>
        <v>20163</v>
      </c>
      <c r="DF10" s="121">
        <f>SUM(BB10,+CD10)</f>
        <v>0</v>
      </c>
      <c r="DG10" s="122" t="s">
        <v>415</v>
      </c>
      <c r="DH10" s="121">
        <f>SUM(BD10,+CF10)</f>
        <v>0</v>
      </c>
      <c r="DI10" s="121">
        <f>SUM(BE10,+CG10)</f>
        <v>131937</v>
      </c>
      <c r="DJ10" s="121">
        <f>SUM(BF10,+CH10)</f>
        <v>918480</v>
      </c>
    </row>
    <row r="11" spans="1:114" s="136" customFormat="1" ht="13.5" customHeight="1" x14ac:dyDescent="0.15">
      <c r="A11" s="119" t="s">
        <v>6</v>
      </c>
      <c r="B11" s="120" t="s">
        <v>329</v>
      </c>
      <c r="C11" s="119" t="s">
        <v>330</v>
      </c>
      <c r="D11" s="121">
        <f>SUM(E11,+L11)</f>
        <v>288753</v>
      </c>
      <c r="E11" s="121">
        <f>SUM(F11:I11)+K11</f>
        <v>238053</v>
      </c>
      <c r="F11" s="121">
        <v>4024</v>
      </c>
      <c r="G11" s="121">
        <v>0</v>
      </c>
      <c r="H11" s="121">
        <v>4000</v>
      </c>
      <c r="I11" s="121">
        <v>161886</v>
      </c>
      <c r="J11" s="121">
        <v>1012527</v>
      </c>
      <c r="K11" s="121">
        <v>68143</v>
      </c>
      <c r="L11" s="121">
        <v>50700</v>
      </c>
      <c r="M11" s="121">
        <f>SUM(N11,+U11)</f>
        <v>23418</v>
      </c>
      <c r="N11" s="121">
        <f>SUM(O11:R11,T11)</f>
        <v>2798</v>
      </c>
      <c r="O11" s="121">
        <v>0</v>
      </c>
      <c r="P11" s="121">
        <v>0</v>
      </c>
      <c r="Q11" s="121">
        <v>0</v>
      </c>
      <c r="R11" s="121">
        <v>2770</v>
      </c>
      <c r="S11" s="121">
        <v>928562</v>
      </c>
      <c r="T11" s="121">
        <v>28</v>
      </c>
      <c r="U11" s="121">
        <v>20620</v>
      </c>
      <c r="V11" s="121">
        <f>+SUM(D11,M11)</f>
        <v>312171</v>
      </c>
      <c r="W11" s="121">
        <f>+SUM(E11,N11)</f>
        <v>240851</v>
      </c>
      <c r="X11" s="121">
        <f>+SUM(F11,O11)</f>
        <v>4024</v>
      </c>
      <c r="Y11" s="121">
        <f>+SUM(G11,P11)</f>
        <v>0</v>
      </c>
      <c r="Z11" s="121">
        <f>+SUM(H11,Q11)</f>
        <v>4000</v>
      </c>
      <c r="AA11" s="121">
        <f>+SUM(I11,R11)</f>
        <v>164656</v>
      </c>
      <c r="AB11" s="121">
        <f>+SUM(J11,S11)</f>
        <v>1941089</v>
      </c>
      <c r="AC11" s="121">
        <f>+SUM(K11,T11)</f>
        <v>68171</v>
      </c>
      <c r="AD11" s="121">
        <f>+SUM(L11,U11)</f>
        <v>71320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415</v>
      </c>
      <c r="AM11" s="121">
        <f>SUM(AN11,AS11,AW11,AX11,BD11)</f>
        <v>1240936</v>
      </c>
      <c r="AN11" s="121">
        <f>SUM(AO11:AR11)</f>
        <v>76359</v>
      </c>
      <c r="AO11" s="121">
        <v>61361</v>
      </c>
      <c r="AP11" s="121">
        <v>0</v>
      </c>
      <c r="AQ11" s="121">
        <v>14998</v>
      </c>
      <c r="AR11" s="121">
        <v>0</v>
      </c>
      <c r="AS11" s="121">
        <f>SUM(AT11:AV11)</f>
        <v>890306</v>
      </c>
      <c r="AT11" s="121">
        <v>0</v>
      </c>
      <c r="AU11" s="121">
        <v>890306</v>
      </c>
      <c r="AV11" s="121">
        <v>0</v>
      </c>
      <c r="AW11" s="121">
        <v>0</v>
      </c>
      <c r="AX11" s="121">
        <f>SUM(AY11:BB11)</f>
        <v>274271</v>
      </c>
      <c r="AY11" s="121">
        <v>0</v>
      </c>
      <c r="AZ11" s="121">
        <v>274271</v>
      </c>
      <c r="BA11" s="121">
        <v>0</v>
      </c>
      <c r="BB11" s="121">
        <v>0</v>
      </c>
      <c r="BC11" s="122" t="s">
        <v>415</v>
      </c>
      <c r="BD11" s="121">
        <v>0</v>
      </c>
      <c r="BE11" s="121">
        <v>60344</v>
      </c>
      <c r="BF11" s="121">
        <f>SUM(AE11,+AM11,+BE11)</f>
        <v>1301280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415</v>
      </c>
      <c r="BO11" s="121">
        <f>SUM(BP11,BU11,BY11,BZ11,CF11)</f>
        <v>932247</v>
      </c>
      <c r="BP11" s="121">
        <f>SUM(BQ11:BT11)</f>
        <v>119539</v>
      </c>
      <c r="BQ11" s="121">
        <v>80778</v>
      </c>
      <c r="BR11" s="121">
        <v>0</v>
      </c>
      <c r="BS11" s="121">
        <v>38761</v>
      </c>
      <c r="BT11" s="121">
        <v>0</v>
      </c>
      <c r="BU11" s="121">
        <f>SUM(BV11:BX11)</f>
        <v>780827</v>
      </c>
      <c r="BV11" s="121">
        <v>0</v>
      </c>
      <c r="BW11" s="121">
        <v>780827</v>
      </c>
      <c r="BX11" s="121">
        <v>0</v>
      </c>
      <c r="BY11" s="121">
        <v>0</v>
      </c>
      <c r="BZ11" s="121">
        <f>SUM(CA11:CD11)</f>
        <v>31881</v>
      </c>
      <c r="CA11" s="121">
        <v>0</v>
      </c>
      <c r="CB11" s="121">
        <v>31881</v>
      </c>
      <c r="CC11" s="121">
        <v>0</v>
      </c>
      <c r="CD11" s="121">
        <v>0</v>
      </c>
      <c r="CE11" s="122" t="s">
        <v>415</v>
      </c>
      <c r="CF11" s="121">
        <v>0</v>
      </c>
      <c r="CG11" s="121">
        <v>19733</v>
      </c>
      <c r="CH11" s="121">
        <f>SUM(BG11,+BO11,+CG11)</f>
        <v>951980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415</v>
      </c>
      <c r="CQ11" s="121">
        <f>SUM(AM11,+BO11)</f>
        <v>2173183</v>
      </c>
      <c r="CR11" s="121">
        <f>SUM(AN11,+BP11)</f>
        <v>195898</v>
      </c>
      <c r="CS11" s="121">
        <f>SUM(AO11,+BQ11)</f>
        <v>142139</v>
      </c>
      <c r="CT11" s="121">
        <f>SUM(AP11,+BR11)</f>
        <v>0</v>
      </c>
      <c r="CU11" s="121">
        <f>SUM(AQ11,+BS11)</f>
        <v>53759</v>
      </c>
      <c r="CV11" s="121">
        <f>SUM(AR11,+BT11)</f>
        <v>0</v>
      </c>
      <c r="CW11" s="121">
        <f>SUM(AS11,+BU11)</f>
        <v>1671133</v>
      </c>
      <c r="CX11" s="121">
        <f>SUM(AT11,+BV11)</f>
        <v>0</v>
      </c>
      <c r="CY11" s="121">
        <f>SUM(AU11,+BW11)</f>
        <v>1671133</v>
      </c>
      <c r="CZ11" s="121">
        <f>SUM(AV11,+BX11)</f>
        <v>0</v>
      </c>
      <c r="DA11" s="121">
        <f>SUM(AW11,+BY11)</f>
        <v>0</v>
      </c>
      <c r="DB11" s="121">
        <f>SUM(AX11,+BZ11)</f>
        <v>306152</v>
      </c>
      <c r="DC11" s="121">
        <f>SUM(AY11,+CA11)</f>
        <v>0</v>
      </c>
      <c r="DD11" s="121">
        <f>SUM(AZ11,+CB11)</f>
        <v>306152</v>
      </c>
      <c r="DE11" s="121">
        <f>SUM(BA11,+CC11)</f>
        <v>0</v>
      </c>
      <c r="DF11" s="121">
        <f>SUM(BB11,+CD11)</f>
        <v>0</v>
      </c>
      <c r="DG11" s="122" t="s">
        <v>415</v>
      </c>
      <c r="DH11" s="121">
        <f>SUM(BD11,+CF11)</f>
        <v>0</v>
      </c>
      <c r="DI11" s="121">
        <f>SUM(BE11,+CG11)</f>
        <v>80077</v>
      </c>
      <c r="DJ11" s="121">
        <f>SUM(BF11,+CH11)</f>
        <v>2253260</v>
      </c>
    </row>
    <row r="12" spans="1:114" s="136" customFormat="1" ht="13.5" customHeight="1" x14ac:dyDescent="0.15">
      <c r="A12" s="119" t="s">
        <v>6</v>
      </c>
      <c r="B12" s="120" t="s">
        <v>339</v>
      </c>
      <c r="C12" s="119" t="s">
        <v>340</v>
      </c>
      <c r="D12" s="121">
        <f>SUM(E12,+L12)</f>
        <v>691636</v>
      </c>
      <c r="E12" s="121">
        <f>SUM(F12:I12)+K12</f>
        <v>670587</v>
      </c>
      <c r="F12" s="121">
        <v>937</v>
      </c>
      <c r="G12" s="121">
        <v>0</v>
      </c>
      <c r="H12" s="121">
        <v>0</v>
      </c>
      <c r="I12" s="121">
        <v>425943</v>
      </c>
      <c r="J12" s="121">
        <v>185231</v>
      </c>
      <c r="K12" s="121">
        <v>243707</v>
      </c>
      <c r="L12" s="121">
        <v>21049</v>
      </c>
      <c r="M12" s="121">
        <f>SUM(N12,+U12)</f>
        <v>45842</v>
      </c>
      <c r="N12" s="121">
        <f>SUM(O12:R12,T12)</f>
        <v>1182</v>
      </c>
      <c r="O12" s="121">
        <v>0</v>
      </c>
      <c r="P12" s="121">
        <v>0</v>
      </c>
      <c r="Q12" s="121">
        <v>0</v>
      </c>
      <c r="R12" s="121">
        <v>374</v>
      </c>
      <c r="S12" s="121">
        <v>341517</v>
      </c>
      <c r="T12" s="121">
        <v>808</v>
      </c>
      <c r="U12" s="121">
        <v>44660</v>
      </c>
      <c r="V12" s="121">
        <f>+SUM(D12,M12)</f>
        <v>737478</v>
      </c>
      <c r="W12" s="121">
        <f>+SUM(E12,N12)</f>
        <v>671769</v>
      </c>
      <c r="X12" s="121">
        <f>+SUM(F12,O12)</f>
        <v>937</v>
      </c>
      <c r="Y12" s="121">
        <f>+SUM(G12,P12)</f>
        <v>0</v>
      </c>
      <c r="Z12" s="121">
        <f>+SUM(H12,Q12)</f>
        <v>0</v>
      </c>
      <c r="AA12" s="121">
        <f>+SUM(I12,R12)</f>
        <v>426317</v>
      </c>
      <c r="AB12" s="121">
        <f>+SUM(J12,S12)</f>
        <v>526748</v>
      </c>
      <c r="AC12" s="121">
        <f>+SUM(K12,T12)</f>
        <v>244515</v>
      </c>
      <c r="AD12" s="121">
        <f>+SUM(L12,U12)</f>
        <v>65709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415</v>
      </c>
      <c r="AM12" s="121">
        <f>SUM(AN12,AS12,AW12,AX12,BD12)</f>
        <v>834626</v>
      </c>
      <c r="AN12" s="121">
        <f>SUM(AO12:AR12)</f>
        <v>31141</v>
      </c>
      <c r="AO12" s="121">
        <v>31141</v>
      </c>
      <c r="AP12" s="121">
        <v>0</v>
      </c>
      <c r="AQ12" s="121">
        <v>0</v>
      </c>
      <c r="AR12" s="121">
        <v>0</v>
      </c>
      <c r="AS12" s="121">
        <f>SUM(AT12:AV12)</f>
        <v>52496</v>
      </c>
      <c r="AT12" s="121">
        <v>0</v>
      </c>
      <c r="AU12" s="121">
        <v>51208</v>
      </c>
      <c r="AV12" s="121">
        <v>1288</v>
      </c>
      <c r="AW12" s="121">
        <v>0</v>
      </c>
      <c r="AX12" s="121">
        <f>SUM(AY12:BB12)</f>
        <v>750989</v>
      </c>
      <c r="AY12" s="121">
        <v>0</v>
      </c>
      <c r="AZ12" s="121">
        <v>748921</v>
      </c>
      <c r="BA12" s="121">
        <v>267</v>
      </c>
      <c r="BB12" s="121">
        <v>1801</v>
      </c>
      <c r="BC12" s="122" t="s">
        <v>415</v>
      </c>
      <c r="BD12" s="121">
        <v>0</v>
      </c>
      <c r="BE12" s="121">
        <v>42241</v>
      </c>
      <c r="BF12" s="121">
        <f>SUM(AE12,+AM12,+BE12)</f>
        <v>876867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415</v>
      </c>
      <c r="BO12" s="121">
        <f>SUM(BP12,BU12,BY12,BZ12,CF12)</f>
        <v>379754</v>
      </c>
      <c r="BP12" s="121">
        <f>SUM(BQ12:BT12)</f>
        <v>97749</v>
      </c>
      <c r="BQ12" s="121">
        <v>15013</v>
      </c>
      <c r="BR12" s="121">
        <v>0</v>
      </c>
      <c r="BS12" s="121">
        <v>82736</v>
      </c>
      <c r="BT12" s="121">
        <v>0</v>
      </c>
      <c r="BU12" s="121">
        <f>SUM(BV12:BX12)</f>
        <v>272404</v>
      </c>
      <c r="BV12" s="121">
        <v>0</v>
      </c>
      <c r="BW12" s="121">
        <v>272404</v>
      </c>
      <c r="BX12" s="121">
        <v>0</v>
      </c>
      <c r="BY12" s="121">
        <v>72</v>
      </c>
      <c r="BZ12" s="121">
        <f>SUM(CA12:CD12)</f>
        <v>9529</v>
      </c>
      <c r="CA12" s="121">
        <v>0</v>
      </c>
      <c r="CB12" s="121">
        <v>7934</v>
      </c>
      <c r="CC12" s="121">
        <v>0</v>
      </c>
      <c r="CD12" s="121">
        <v>1595</v>
      </c>
      <c r="CE12" s="122" t="s">
        <v>415</v>
      </c>
      <c r="CF12" s="121">
        <v>0</v>
      </c>
      <c r="CG12" s="121">
        <v>7605</v>
      </c>
      <c r="CH12" s="121">
        <f>SUM(BG12,+BO12,+CG12)</f>
        <v>387359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415</v>
      </c>
      <c r="CQ12" s="121">
        <f>SUM(AM12,+BO12)</f>
        <v>1214380</v>
      </c>
      <c r="CR12" s="121">
        <f>SUM(AN12,+BP12)</f>
        <v>128890</v>
      </c>
      <c r="CS12" s="121">
        <f>SUM(AO12,+BQ12)</f>
        <v>46154</v>
      </c>
      <c r="CT12" s="121">
        <f>SUM(AP12,+BR12)</f>
        <v>0</v>
      </c>
      <c r="CU12" s="121">
        <f>SUM(AQ12,+BS12)</f>
        <v>82736</v>
      </c>
      <c r="CV12" s="121">
        <f>SUM(AR12,+BT12)</f>
        <v>0</v>
      </c>
      <c r="CW12" s="121">
        <f>SUM(AS12,+BU12)</f>
        <v>324900</v>
      </c>
      <c r="CX12" s="121">
        <f>SUM(AT12,+BV12)</f>
        <v>0</v>
      </c>
      <c r="CY12" s="121">
        <f>SUM(AU12,+BW12)</f>
        <v>323612</v>
      </c>
      <c r="CZ12" s="121">
        <f>SUM(AV12,+BX12)</f>
        <v>1288</v>
      </c>
      <c r="DA12" s="121">
        <f>SUM(AW12,+BY12)</f>
        <v>72</v>
      </c>
      <c r="DB12" s="121">
        <f>SUM(AX12,+BZ12)</f>
        <v>760518</v>
      </c>
      <c r="DC12" s="121">
        <f>SUM(AY12,+CA12)</f>
        <v>0</v>
      </c>
      <c r="DD12" s="121">
        <f>SUM(AZ12,+CB12)</f>
        <v>756855</v>
      </c>
      <c r="DE12" s="121">
        <f>SUM(BA12,+CC12)</f>
        <v>267</v>
      </c>
      <c r="DF12" s="121">
        <f>SUM(BB12,+CD12)</f>
        <v>3396</v>
      </c>
      <c r="DG12" s="122" t="s">
        <v>415</v>
      </c>
      <c r="DH12" s="121">
        <f>SUM(BD12,+CF12)</f>
        <v>0</v>
      </c>
      <c r="DI12" s="121">
        <f>SUM(BE12,+CG12)</f>
        <v>49846</v>
      </c>
      <c r="DJ12" s="121">
        <f>SUM(BF12,+CH12)</f>
        <v>1264226</v>
      </c>
    </row>
    <row r="13" spans="1:114" s="136" customFormat="1" ht="13.5" customHeight="1" x14ac:dyDescent="0.15">
      <c r="A13" s="119" t="s">
        <v>6</v>
      </c>
      <c r="B13" s="120" t="s">
        <v>363</v>
      </c>
      <c r="C13" s="119" t="s">
        <v>364</v>
      </c>
      <c r="D13" s="121">
        <f>SUM(E13,+L13)</f>
        <v>2824850</v>
      </c>
      <c r="E13" s="121">
        <f>SUM(F13:I13)+K13</f>
        <v>2612360</v>
      </c>
      <c r="F13" s="121">
        <v>1568484</v>
      </c>
      <c r="G13" s="121">
        <v>0</v>
      </c>
      <c r="H13" s="121">
        <v>770400</v>
      </c>
      <c r="I13" s="121">
        <v>273476</v>
      </c>
      <c r="J13" s="121">
        <v>4625365</v>
      </c>
      <c r="K13" s="121">
        <v>0</v>
      </c>
      <c r="L13" s="121">
        <v>212490</v>
      </c>
      <c r="M13" s="121">
        <f>SUM(N13,+U13)</f>
        <v>57230</v>
      </c>
      <c r="N13" s="121">
        <f>SUM(O13:R13,T13)</f>
        <v>57166</v>
      </c>
      <c r="O13" s="121">
        <v>0</v>
      </c>
      <c r="P13" s="121">
        <v>0</v>
      </c>
      <c r="Q13" s="121">
        <v>0</v>
      </c>
      <c r="R13" s="121">
        <v>57166</v>
      </c>
      <c r="S13" s="121">
        <v>1058286</v>
      </c>
      <c r="T13" s="121">
        <v>0</v>
      </c>
      <c r="U13" s="121">
        <v>64</v>
      </c>
      <c r="V13" s="121">
        <f>+SUM(D13,M13)</f>
        <v>2882080</v>
      </c>
      <c r="W13" s="121">
        <f>+SUM(E13,N13)</f>
        <v>2669526</v>
      </c>
      <c r="X13" s="121">
        <f>+SUM(F13,O13)</f>
        <v>1568484</v>
      </c>
      <c r="Y13" s="121">
        <f>+SUM(G13,P13)</f>
        <v>0</v>
      </c>
      <c r="Z13" s="121">
        <f>+SUM(H13,Q13)</f>
        <v>770400</v>
      </c>
      <c r="AA13" s="121">
        <f>+SUM(I13,R13)</f>
        <v>330642</v>
      </c>
      <c r="AB13" s="121">
        <f>+SUM(J13,S13)</f>
        <v>5683651</v>
      </c>
      <c r="AC13" s="121">
        <f>+SUM(K13,T13)</f>
        <v>0</v>
      </c>
      <c r="AD13" s="121">
        <f>+SUM(L13,U13)</f>
        <v>212554</v>
      </c>
      <c r="AE13" s="121">
        <f>SUM(AF13,+AK13)</f>
        <v>5222244</v>
      </c>
      <c r="AF13" s="121">
        <f>SUM(AG13:AJ13)</f>
        <v>5222244</v>
      </c>
      <c r="AG13" s="121">
        <v>0</v>
      </c>
      <c r="AH13" s="121">
        <v>5222244</v>
      </c>
      <c r="AI13" s="121">
        <v>0</v>
      </c>
      <c r="AJ13" s="121">
        <v>0</v>
      </c>
      <c r="AK13" s="121">
        <v>0</v>
      </c>
      <c r="AL13" s="122" t="s">
        <v>415</v>
      </c>
      <c r="AM13" s="121">
        <f>SUM(AN13,AS13,AW13,AX13,BD13)</f>
        <v>2227971</v>
      </c>
      <c r="AN13" s="121">
        <f>SUM(AO13:AR13)</f>
        <v>397712</v>
      </c>
      <c r="AO13" s="121">
        <v>344404</v>
      </c>
      <c r="AP13" s="121">
        <v>0</v>
      </c>
      <c r="AQ13" s="121">
        <v>53308</v>
      </c>
      <c r="AR13" s="121">
        <v>0</v>
      </c>
      <c r="AS13" s="121">
        <f>SUM(AT13:AV13)</f>
        <v>588230</v>
      </c>
      <c r="AT13" s="121">
        <v>0</v>
      </c>
      <c r="AU13" s="121">
        <v>488078</v>
      </c>
      <c r="AV13" s="121">
        <v>100152</v>
      </c>
      <c r="AW13" s="121">
        <v>0</v>
      </c>
      <c r="AX13" s="121">
        <f>SUM(AY13:BB13)</f>
        <v>1242029</v>
      </c>
      <c r="AY13" s="121">
        <v>612944</v>
      </c>
      <c r="AZ13" s="121">
        <v>527721</v>
      </c>
      <c r="BA13" s="121">
        <v>99925</v>
      </c>
      <c r="BB13" s="121">
        <v>1439</v>
      </c>
      <c r="BC13" s="122" t="s">
        <v>415</v>
      </c>
      <c r="BD13" s="121">
        <v>0</v>
      </c>
      <c r="BE13" s="121">
        <v>0</v>
      </c>
      <c r="BF13" s="121">
        <f>SUM(AE13,+AM13,+BE13)</f>
        <v>7450215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415</v>
      </c>
      <c r="BO13" s="121">
        <f>SUM(BP13,BU13,BY13,BZ13,CF13)</f>
        <v>1115516</v>
      </c>
      <c r="BP13" s="121">
        <f>SUM(BQ13:BT13)</f>
        <v>82509</v>
      </c>
      <c r="BQ13" s="121">
        <v>74584</v>
      </c>
      <c r="BR13" s="121">
        <v>0</v>
      </c>
      <c r="BS13" s="121">
        <v>7925</v>
      </c>
      <c r="BT13" s="121">
        <v>0</v>
      </c>
      <c r="BU13" s="121">
        <f>SUM(BV13:BX13)</f>
        <v>624471</v>
      </c>
      <c r="BV13" s="121">
        <v>0</v>
      </c>
      <c r="BW13" s="121">
        <v>624471</v>
      </c>
      <c r="BX13" s="121">
        <v>0</v>
      </c>
      <c r="BY13" s="121">
        <v>0</v>
      </c>
      <c r="BZ13" s="121">
        <f>SUM(CA13:CD13)</f>
        <v>408536</v>
      </c>
      <c r="CA13" s="121">
        <v>0</v>
      </c>
      <c r="CB13" s="121">
        <v>408536</v>
      </c>
      <c r="CC13" s="121">
        <v>0</v>
      </c>
      <c r="CD13" s="121">
        <v>0</v>
      </c>
      <c r="CE13" s="122" t="s">
        <v>415</v>
      </c>
      <c r="CF13" s="121">
        <v>0</v>
      </c>
      <c r="CG13" s="121">
        <v>0</v>
      </c>
      <c r="CH13" s="121">
        <f>SUM(BG13,+BO13,+CG13)</f>
        <v>1115516</v>
      </c>
      <c r="CI13" s="121">
        <f>SUM(AE13,+BG13)</f>
        <v>5222244</v>
      </c>
      <c r="CJ13" s="121">
        <f>SUM(AF13,+BH13)</f>
        <v>5222244</v>
      </c>
      <c r="CK13" s="121">
        <f>SUM(AG13,+BI13)</f>
        <v>0</v>
      </c>
      <c r="CL13" s="121">
        <f>SUM(AH13,+BJ13)</f>
        <v>5222244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415</v>
      </c>
      <c r="CQ13" s="121">
        <f>SUM(AM13,+BO13)</f>
        <v>3343487</v>
      </c>
      <c r="CR13" s="121">
        <f>SUM(AN13,+BP13)</f>
        <v>480221</v>
      </c>
      <c r="CS13" s="121">
        <f>SUM(AO13,+BQ13)</f>
        <v>418988</v>
      </c>
      <c r="CT13" s="121">
        <f>SUM(AP13,+BR13)</f>
        <v>0</v>
      </c>
      <c r="CU13" s="121">
        <f>SUM(AQ13,+BS13)</f>
        <v>61233</v>
      </c>
      <c r="CV13" s="121">
        <f>SUM(AR13,+BT13)</f>
        <v>0</v>
      </c>
      <c r="CW13" s="121">
        <f>SUM(AS13,+BU13)</f>
        <v>1212701</v>
      </c>
      <c r="CX13" s="121">
        <f>SUM(AT13,+BV13)</f>
        <v>0</v>
      </c>
      <c r="CY13" s="121">
        <f>SUM(AU13,+BW13)</f>
        <v>1112549</v>
      </c>
      <c r="CZ13" s="121">
        <f>SUM(AV13,+BX13)</f>
        <v>100152</v>
      </c>
      <c r="DA13" s="121">
        <f>SUM(AW13,+BY13)</f>
        <v>0</v>
      </c>
      <c r="DB13" s="121">
        <f>SUM(AX13,+BZ13)</f>
        <v>1650565</v>
      </c>
      <c r="DC13" s="121">
        <f>SUM(AY13,+CA13)</f>
        <v>612944</v>
      </c>
      <c r="DD13" s="121">
        <f>SUM(AZ13,+CB13)</f>
        <v>936257</v>
      </c>
      <c r="DE13" s="121">
        <f>SUM(BA13,+CC13)</f>
        <v>99925</v>
      </c>
      <c r="DF13" s="121">
        <f>SUM(BB13,+CD13)</f>
        <v>1439</v>
      </c>
      <c r="DG13" s="122" t="s">
        <v>415</v>
      </c>
      <c r="DH13" s="121">
        <f>SUM(BD13,+CF13)</f>
        <v>0</v>
      </c>
      <c r="DI13" s="121">
        <f>SUM(BE13,+CG13)</f>
        <v>0</v>
      </c>
      <c r="DJ13" s="121">
        <f>SUM(BF13,+CH13)</f>
        <v>8565731</v>
      </c>
    </row>
    <row r="14" spans="1:114" s="136" customFormat="1" ht="13.5" customHeight="1" x14ac:dyDescent="0.15">
      <c r="A14" s="119" t="s">
        <v>6</v>
      </c>
      <c r="B14" s="120" t="s">
        <v>333</v>
      </c>
      <c r="C14" s="119" t="s">
        <v>334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7539</v>
      </c>
      <c r="N14" s="121">
        <f>SUM(O14:R14,T14)</f>
        <v>1840</v>
      </c>
      <c r="O14" s="121">
        <v>0</v>
      </c>
      <c r="P14" s="121">
        <v>0</v>
      </c>
      <c r="Q14" s="121">
        <v>0</v>
      </c>
      <c r="R14" s="121">
        <v>1840</v>
      </c>
      <c r="S14" s="121">
        <v>137674</v>
      </c>
      <c r="T14" s="121">
        <v>0</v>
      </c>
      <c r="U14" s="121">
        <v>5699</v>
      </c>
      <c r="V14" s="121">
        <f>+SUM(D14,M14)</f>
        <v>7539</v>
      </c>
      <c r="W14" s="121">
        <f>+SUM(E14,N14)</f>
        <v>1840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1840</v>
      </c>
      <c r="AB14" s="121">
        <f>+SUM(J14,S14)</f>
        <v>137674</v>
      </c>
      <c r="AC14" s="121">
        <f>+SUM(K14,T14)</f>
        <v>0</v>
      </c>
      <c r="AD14" s="121">
        <f>+SUM(L14,U14)</f>
        <v>5699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415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415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415</v>
      </c>
      <c r="BO14" s="121">
        <f>SUM(BP14,BU14,BY14,BZ14,CF14)</f>
        <v>144306</v>
      </c>
      <c r="BP14" s="121">
        <f>SUM(BQ14:BT14)</f>
        <v>11499</v>
      </c>
      <c r="BQ14" s="121">
        <v>11499</v>
      </c>
      <c r="BR14" s="121">
        <v>0</v>
      </c>
      <c r="BS14" s="121">
        <v>0</v>
      </c>
      <c r="BT14" s="121">
        <v>0</v>
      </c>
      <c r="BU14" s="121">
        <f>SUM(BV14:BX14)</f>
        <v>78847</v>
      </c>
      <c r="BV14" s="121">
        <v>0</v>
      </c>
      <c r="BW14" s="121">
        <v>78847</v>
      </c>
      <c r="BX14" s="121">
        <v>0</v>
      </c>
      <c r="BY14" s="121">
        <v>0</v>
      </c>
      <c r="BZ14" s="121">
        <f>SUM(CA14:CD14)</f>
        <v>53960</v>
      </c>
      <c r="CA14" s="121">
        <v>0</v>
      </c>
      <c r="CB14" s="121">
        <v>53960</v>
      </c>
      <c r="CC14" s="121">
        <v>0</v>
      </c>
      <c r="CD14" s="121">
        <v>0</v>
      </c>
      <c r="CE14" s="122" t="s">
        <v>415</v>
      </c>
      <c r="CF14" s="121">
        <v>0</v>
      </c>
      <c r="CG14" s="121">
        <v>907</v>
      </c>
      <c r="CH14" s="121">
        <f>SUM(BG14,+BO14,+CG14)</f>
        <v>145213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415</v>
      </c>
      <c r="CQ14" s="121">
        <f>SUM(AM14,+BO14)</f>
        <v>144306</v>
      </c>
      <c r="CR14" s="121">
        <f>SUM(AN14,+BP14)</f>
        <v>11499</v>
      </c>
      <c r="CS14" s="121">
        <f>SUM(AO14,+BQ14)</f>
        <v>11499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78847</v>
      </c>
      <c r="CX14" s="121">
        <f>SUM(AT14,+BV14)</f>
        <v>0</v>
      </c>
      <c r="CY14" s="121">
        <f>SUM(AU14,+BW14)</f>
        <v>78847</v>
      </c>
      <c r="CZ14" s="121">
        <f>SUM(AV14,+BX14)</f>
        <v>0</v>
      </c>
      <c r="DA14" s="121">
        <f>SUM(AW14,+BY14)</f>
        <v>0</v>
      </c>
      <c r="DB14" s="121">
        <f>SUM(AX14,+BZ14)</f>
        <v>53960</v>
      </c>
      <c r="DC14" s="121">
        <f>SUM(AY14,+CA14)</f>
        <v>0</v>
      </c>
      <c r="DD14" s="121">
        <f>SUM(AZ14,+CB14)</f>
        <v>53960</v>
      </c>
      <c r="DE14" s="121">
        <f>SUM(BA14,+CC14)</f>
        <v>0</v>
      </c>
      <c r="DF14" s="121">
        <f>SUM(BB14,+CD14)</f>
        <v>0</v>
      </c>
      <c r="DG14" s="122" t="s">
        <v>415</v>
      </c>
      <c r="DH14" s="121">
        <f>SUM(BD14,+CF14)</f>
        <v>0</v>
      </c>
      <c r="DI14" s="121">
        <f>SUM(BE14,+CG14)</f>
        <v>907</v>
      </c>
      <c r="DJ14" s="121">
        <f>SUM(BF14,+CH14)</f>
        <v>145213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33</v>
      </c>
      <c r="D7" s="140">
        <f>SUM(E7,+L7)</f>
        <v>37899328</v>
      </c>
      <c r="E7" s="140">
        <f>+SUM(F7:I7,K7)</f>
        <v>12849983</v>
      </c>
      <c r="F7" s="140">
        <f t="shared" ref="F7:L7" si="0">SUM(F$8:F$257)</f>
        <v>3753864</v>
      </c>
      <c r="G7" s="140">
        <f t="shared" si="0"/>
        <v>22960</v>
      </c>
      <c r="H7" s="140">
        <f t="shared" si="0"/>
        <v>2208100</v>
      </c>
      <c r="I7" s="140">
        <f t="shared" si="0"/>
        <v>5500214</v>
      </c>
      <c r="J7" s="140">
        <f t="shared" si="0"/>
        <v>8820168</v>
      </c>
      <c r="K7" s="140">
        <f t="shared" si="0"/>
        <v>1364845</v>
      </c>
      <c r="L7" s="140">
        <f t="shared" si="0"/>
        <v>25049345</v>
      </c>
      <c r="M7" s="140">
        <f>SUM(N7,+U7)</f>
        <v>4665416</v>
      </c>
      <c r="N7" s="140">
        <f>+SUM(O7:R7,T7)</f>
        <v>710478</v>
      </c>
      <c r="O7" s="140">
        <f t="shared" ref="O7:U7" si="1">SUM(O$8:O$257)</f>
        <v>23749</v>
      </c>
      <c r="P7" s="140">
        <f t="shared" si="1"/>
        <v>87</v>
      </c>
      <c r="Q7" s="140">
        <f t="shared" si="1"/>
        <v>4600</v>
      </c>
      <c r="R7" s="140">
        <f t="shared" si="1"/>
        <v>679395</v>
      </c>
      <c r="S7" s="140">
        <f t="shared" si="1"/>
        <v>2788450</v>
      </c>
      <c r="T7" s="140">
        <f t="shared" si="1"/>
        <v>2647</v>
      </c>
      <c r="U7" s="140">
        <f t="shared" si="1"/>
        <v>3954938</v>
      </c>
      <c r="V7" s="140">
        <f t="shared" ref="V7:AB7" si="2">+SUM(D7,M7)</f>
        <v>42564744</v>
      </c>
      <c r="W7" s="140">
        <f t="shared" si="2"/>
        <v>13560461</v>
      </c>
      <c r="X7" s="140">
        <f t="shared" si="2"/>
        <v>3777613</v>
      </c>
      <c r="Y7" s="140">
        <f t="shared" si="2"/>
        <v>23047</v>
      </c>
      <c r="Z7" s="140">
        <f t="shared" si="2"/>
        <v>2212700</v>
      </c>
      <c r="AA7" s="140">
        <f t="shared" si="2"/>
        <v>6179609</v>
      </c>
      <c r="AB7" s="140">
        <f t="shared" si="2"/>
        <v>11608618</v>
      </c>
      <c r="AC7" s="140">
        <f>+SUM(K7,T7)</f>
        <v>1367492</v>
      </c>
      <c r="AD7" s="140">
        <f>+SUM(L7,U7)</f>
        <v>29004283</v>
      </c>
      <c r="AE7" s="208"/>
      <c r="AF7" s="208"/>
    </row>
    <row r="8" spans="1:32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SUM(E8,+L8)</f>
        <v>11741555</v>
      </c>
      <c r="E8" s="121">
        <f>+SUM(F8:I8,K8)</f>
        <v>5760369</v>
      </c>
      <c r="F8" s="121">
        <v>15613</v>
      </c>
      <c r="G8" s="121">
        <v>0</v>
      </c>
      <c r="H8" s="121">
        <v>1134700</v>
      </c>
      <c r="I8" s="121">
        <v>3819274</v>
      </c>
      <c r="J8" s="121"/>
      <c r="K8" s="121">
        <v>790782</v>
      </c>
      <c r="L8" s="121">
        <v>5981186</v>
      </c>
      <c r="M8" s="121">
        <f>SUM(N8,+U8)</f>
        <v>211086</v>
      </c>
      <c r="N8" s="121">
        <f>+SUM(O8:R8,T8)</f>
        <v>23598</v>
      </c>
      <c r="O8" s="121">
        <v>0</v>
      </c>
      <c r="P8" s="121">
        <v>0</v>
      </c>
      <c r="Q8" s="121">
        <v>0</v>
      </c>
      <c r="R8" s="121">
        <v>23596</v>
      </c>
      <c r="S8" s="121"/>
      <c r="T8" s="121">
        <v>2</v>
      </c>
      <c r="U8" s="121">
        <v>187488</v>
      </c>
      <c r="V8" s="121">
        <f>+SUM(D8,M8)</f>
        <v>11952641</v>
      </c>
      <c r="W8" s="121">
        <f>+SUM(E8,N8)</f>
        <v>5783967</v>
      </c>
      <c r="X8" s="121">
        <f>+SUM(F8,O8)</f>
        <v>15613</v>
      </c>
      <c r="Y8" s="121">
        <f>+SUM(G8,P8)</f>
        <v>0</v>
      </c>
      <c r="Z8" s="121">
        <f>+SUM(H8,Q8)</f>
        <v>1134700</v>
      </c>
      <c r="AA8" s="121">
        <f>+SUM(I8,R8)</f>
        <v>3842870</v>
      </c>
      <c r="AB8" s="121">
        <f>+SUM(J8,S8)</f>
        <v>0</v>
      </c>
      <c r="AC8" s="121">
        <f>+SUM(K8,T8)</f>
        <v>790784</v>
      </c>
      <c r="AD8" s="121">
        <f>+SUM(L8,U8)</f>
        <v>6168674</v>
      </c>
      <c r="AE8" s="209" t="s">
        <v>326</v>
      </c>
      <c r="AF8" s="208"/>
    </row>
    <row r="9" spans="1:32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SUM(E9,+L9)</f>
        <v>5693114</v>
      </c>
      <c r="E9" s="121">
        <f>+SUM(F9:I9,K9)</f>
        <v>1500358</v>
      </c>
      <c r="F9" s="121">
        <v>1213674</v>
      </c>
      <c r="G9" s="121">
        <v>0</v>
      </c>
      <c r="H9" s="121">
        <v>256300</v>
      </c>
      <c r="I9" s="121">
        <v>30384</v>
      </c>
      <c r="J9" s="121"/>
      <c r="K9" s="121">
        <v>0</v>
      </c>
      <c r="L9" s="121">
        <v>4192756</v>
      </c>
      <c r="M9" s="121">
        <f>SUM(N9,+U9)</f>
        <v>823369</v>
      </c>
      <c r="N9" s="121">
        <f>+SUM(O9:R9,T9)</f>
        <v>14030</v>
      </c>
      <c r="O9" s="121">
        <v>9430</v>
      </c>
      <c r="P9" s="121">
        <v>0</v>
      </c>
      <c r="Q9" s="121">
        <v>4600</v>
      </c>
      <c r="R9" s="121">
        <v>0</v>
      </c>
      <c r="S9" s="121"/>
      <c r="T9" s="121">
        <v>0</v>
      </c>
      <c r="U9" s="121">
        <v>809339</v>
      </c>
      <c r="V9" s="121">
        <f>+SUM(D9,M9)</f>
        <v>6516483</v>
      </c>
      <c r="W9" s="121">
        <f>+SUM(E9,N9)</f>
        <v>1514388</v>
      </c>
      <c r="X9" s="121">
        <f>+SUM(F9,O9)</f>
        <v>1223104</v>
      </c>
      <c r="Y9" s="121">
        <f>+SUM(G9,P9)</f>
        <v>0</v>
      </c>
      <c r="Z9" s="121">
        <f>+SUM(H9,Q9)</f>
        <v>260900</v>
      </c>
      <c r="AA9" s="121">
        <f>+SUM(I9,R9)</f>
        <v>30384</v>
      </c>
      <c r="AB9" s="121">
        <f>+SUM(J9,S9)</f>
        <v>0</v>
      </c>
      <c r="AC9" s="121">
        <f>+SUM(K9,T9)</f>
        <v>0</v>
      </c>
      <c r="AD9" s="121">
        <f>+SUM(L9,U9)</f>
        <v>5002095</v>
      </c>
      <c r="AE9" s="209" t="s">
        <v>326</v>
      </c>
      <c r="AF9" s="208"/>
    </row>
    <row r="10" spans="1:32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SUM(E10,+L10)</f>
        <v>569616</v>
      </c>
      <c r="E10" s="121">
        <f>+SUM(F10:I10,K10)</f>
        <v>135118</v>
      </c>
      <c r="F10" s="121">
        <v>502</v>
      </c>
      <c r="G10" s="121">
        <v>0</v>
      </c>
      <c r="H10" s="121">
        <v>42700</v>
      </c>
      <c r="I10" s="121">
        <v>67774</v>
      </c>
      <c r="J10" s="121"/>
      <c r="K10" s="121">
        <v>24142</v>
      </c>
      <c r="L10" s="121">
        <v>434498</v>
      </c>
      <c r="M10" s="121">
        <f>SUM(N10,+U10)</f>
        <v>22470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22470</v>
      </c>
      <c r="V10" s="121">
        <f>+SUM(D10,M10)</f>
        <v>592086</v>
      </c>
      <c r="W10" s="121">
        <f>+SUM(E10,N10)</f>
        <v>135118</v>
      </c>
      <c r="X10" s="121">
        <f>+SUM(F10,O10)</f>
        <v>502</v>
      </c>
      <c r="Y10" s="121">
        <f>+SUM(G10,P10)</f>
        <v>0</v>
      </c>
      <c r="Z10" s="121">
        <f>+SUM(H10,Q10)</f>
        <v>42700</v>
      </c>
      <c r="AA10" s="121">
        <f>+SUM(I10,R10)</f>
        <v>67774</v>
      </c>
      <c r="AB10" s="121">
        <f>+SUM(J10,S10)</f>
        <v>0</v>
      </c>
      <c r="AC10" s="121">
        <f>+SUM(K10,T10)</f>
        <v>24142</v>
      </c>
      <c r="AD10" s="121">
        <f>+SUM(L10,U10)</f>
        <v>456968</v>
      </c>
      <c r="AE10" s="209" t="s">
        <v>326</v>
      </c>
      <c r="AF10" s="208"/>
    </row>
    <row r="11" spans="1:32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SUM(E11,+L11)</f>
        <v>3757106</v>
      </c>
      <c r="E11" s="121">
        <f>+SUM(F11:I11,K11)</f>
        <v>1036351</v>
      </c>
      <c r="F11" s="121">
        <v>907418</v>
      </c>
      <c r="G11" s="121">
        <v>18576</v>
      </c>
      <c r="H11" s="121">
        <v>0</v>
      </c>
      <c r="I11" s="121">
        <v>44309</v>
      </c>
      <c r="J11" s="121"/>
      <c r="K11" s="121">
        <v>66048</v>
      </c>
      <c r="L11" s="121">
        <v>2720755</v>
      </c>
      <c r="M11" s="121">
        <f>SUM(N11,+U11)</f>
        <v>338692</v>
      </c>
      <c r="N11" s="121">
        <f>+SUM(O11:R11,T11)</f>
        <v>168717</v>
      </c>
      <c r="O11" s="121">
        <v>0</v>
      </c>
      <c r="P11" s="121">
        <v>0</v>
      </c>
      <c r="Q11" s="121">
        <v>0</v>
      </c>
      <c r="R11" s="121">
        <v>168480</v>
      </c>
      <c r="S11" s="121"/>
      <c r="T11" s="121">
        <v>237</v>
      </c>
      <c r="U11" s="121">
        <v>169975</v>
      </c>
      <c r="V11" s="121">
        <f>+SUM(D11,M11)</f>
        <v>4095798</v>
      </c>
      <c r="W11" s="121">
        <f>+SUM(E11,N11)</f>
        <v>1205068</v>
      </c>
      <c r="X11" s="121">
        <f>+SUM(F11,O11)</f>
        <v>907418</v>
      </c>
      <c r="Y11" s="121">
        <f>+SUM(G11,P11)</f>
        <v>18576</v>
      </c>
      <c r="Z11" s="121">
        <f>+SUM(H11,Q11)</f>
        <v>0</v>
      </c>
      <c r="AA11" s="121">
        <f>+SUM(I11,R11)</f>
        <v>212789</v>
      </c>
      <c r="AB11" s="121">
        <f>+SUM(J11,S11)</f>
        <v>0</v>
      </c>
      <c r="AC11" s="121">
        <f>+SUM(K11,T11)</f>
        <v>66285</v>
      </c>
      <c r="AD11" s="121">
        <f>+SUM(L11,U11)</f>
        <v>2890730</v>
      </c>
      <c r="AE11" s="209" t="s">
        <v>326</v>
      </c>
      <c r="AF11" s="208"/>
    </row>
    <row r="12" spans="1:32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SUM(E12,+L12)</f>
        <v>116560</v>
      </c>
      <c r="E12" s="121">
        <f>+SUM(F12:I12,K12)</f>
        <v>1942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1942</v>
      </c>
      <c r="L12" s="121">
        <v>114618</v>
      </c>
      <c r="M12" s="121">
        <f>SUM(N12,+U12)</f>
        <v>65880</v>
      </c>
      <c r="N12" s="121">
        <f>+SUM(O12:R12,T12)</f>
        <v>2827</v>
      </c>
      <c r="O12" s="121">
        <v>2667</v>
      </c>
      <c r="P12" s="121">
        <v>0</v>
      </c>
      <c r="Q12" s="121">
        <v>0</v>
      </c>
      <c r="R12" s="121">
        <v>0</v>
      </c>
      <c r="S12" s="121"/>
      <c r="T12" s="121">
        <v>160</v>
      </c>
      <c r="U12" s="121">
        <v>63053</v>
      </c>
      <c r="V12" s="121">
        <f>+SUM(D12,M12)</f>
        <v>182440</v>
      </c>
      <c r="W12" s="121">
        <f>+SUM(E12,N12)</f>
        <v>4769</v>
      </c>
      <c r="X12" s="121">
        <f>+SUM(F12,O12)</f>
        <v>2667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2102</v>
      </c>
      <c r="AD12" s="121">
        <f>+SUM(L12,U12)</f>
        <v>177671</v>
      </c>
      <c r="AE12" s="209" t="s">
        <v>326</v>
      </c>
      <c r="AF12" s="208"/>
    </row>
    <row r="13" spans="1:32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SUM(E13,+L13)</f>
        <v>808161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808161</v>
      </c>
      <c r="M13" s="121">
        <f>SUM(N13,+U13)</f>
        <v>82837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82837</v>
      </c>
      <c r="V13" s="121">
        <f>+SUM(D13,M13)</f>
        <v>890998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890998</v>
      </c>
      <c r="AE13" s="209" t="s">
        <v>326</v>
      </c>
      <c r="AF13" s="208"/>
    </row>
    <row r="14" spans="1:32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SUM(E14,+L14)</f>
        <v>92752</v>
      </c>
      <c r="E14" s="121">
        <f>+SUM(F14:I14,K14)</f>
        <v>1931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1931</v>
      </c>
      <c r="L14" s="121">
        <v>90821</v>
      </c>
      <c r="M14" s="121">
        <f>SUM(N14,+U14)</f>
        <v>77875</v>
      </c>
      <c r="N14" s="121">
        <f>+SUM(O14:R14,T14)</f>
        <v>6985</v>
      </c>
      <c r="O14" s="121">
        <v>6900</v>
      </c>
      <c r="P14" s="121">
        <v>0</v>
      </c>
      <c r="Q14" s="121">
        <v>0</v>
      </c>
      <c r="R14" s="121">
        <v>0</v>
      </c>
      <c r="S14" s="121"/>
      <c r="T14" s="121">
        <v>85</v>
      </c>
      <c r="U14" s="121">
        <v>70890</v>
      </c>
      <c r="V14" s="121">
        <f>+SUM(D14,M14)</f>
        <v>170627</v>
      </c>
      <c r="W14" s="121">
        <f>+SUM(E14,N14)</f>
        <v>8916</v>
      </c>
      <c r="X14" s="121">
        <f>+SUM(F14,O14)</f>
        <v>6900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2016</v>
      </c>
      <c r="AD14" s="121">
        <f>+SUM(L14,U14)</f>
        <v>161711</v>
      </c>
      <c r="AE14" s="209" t="s">
        <v>326</v>
      </c>
      <c r="AF14" s="208"/>
    </row>
    <row r="15" spans="1:32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SUM(E15,+L15)</f>
        <v>540285</v>
      </c>
      <c r="E15" s="121">
        <f>+SUM(F15:I15,K15)</f>
        <v>61563</v>
      </c>
      <c r="F15" s="121">
        <v>0</v>
      </c>
      <c r="G15" s="121">
        <v>0</v>
      </c>
      <c r="H15" s="121">
        <v>0</v>
      </c>
      <c r="I15" s="121">
        <v>61493</v>
      </c>
      <c r="J15" s="121"/>
      <c r="K15" s="121">
        <v>70</v>
      </c>
      <c r="L15" s="121">
        <v>478722</v>
      </c>
      <c r="M15" s="121">
        <f>SUM(N15,+U15)</f>
        <v>19563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19563</v>
      </c>
      <c r="V15" s="121">
        <f>+SUM(D15,M15)</f>
        <v>559848</v>
      </c>
      <c r="W15" s="121">
        <f>+SUM(E15,N15)</f>
        <v>61563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61493</v>
      </c>
      <c r="AB15" s="121">
        <f>+SUM(J15,S15)</f>
        <v>0</v>
      </c>
      <c r="AC15" s="121">
        <f>+SUM(K15,T15)</f>
        <v>70</v>
      </c>
      <c r="AD15" s="121">
        <f>+SUM(L15,U15)</f>
        <v>498285</v>
      </c>
      <c r="AE15" s="209" t="s">
        <v>326</v>
      </c>
      <c r="AF15" s="208"/>
    </row>
    <row r="16" spans="1:32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SUM(E16,+L16)</f>
        <v>454296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454296</v>
      </c>
      <c r="M16" s="121">
        <f>SUM(N16,+U16)</f>
        <v>51677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51677</v>
      </c>
      <c r="V16" s="121">
        <f>+SUM(D16,M16)</f>
        <v>505973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505973</v>
      </c>
      <c r="AE16" s="209" t="s">
        <v>326</v>
      </c>
      <c r="AF16" s="208"/>
    </row>
    <row r="17" spans="1:32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SUM(E17,+L17)</f>
        <v>641438</v>
      </c>
      <c r="E17" s="121">
        <f>+SUM(F17:I17,K17)</f>
        <v>184399</v>
      </c>
      <c r="F17" s="121">
        <v>132</v>
      </c>
      <c r="G17" s="121">
        <v>0</v>
      </c>
      <c r="H17" s="121">
        <v>0</v>
      </c>
      <c r="I17" s="121">
        <v>144863</v>
      </c>
      <c r="J17" s="121"/>
      <c r="K17" s="121">
        <v>39404</v>
      </c>
      <c r="L17" s="121">
        <v>457039</v>
      </c>
      <c r="M17" s="121">
        <f>SUM(N17,+U17)</f>
        <v>414075</v>
      </c>
      <c r="N17" s="121">
        <f>+SUM(O17:R17,T17)</f>
        <v>156139</v>
      </c>
      <c r="O17" s="121">
        <v>0</v>
      </c>
      <c r="P17" s="121">
        <v>0</v>
      </c>
      <c r="Q17" s="121">
        <v>0</v>
      </c>
      <c r="R17" s="121">
        <v>154822</v>
      </c>
      <c r="S17" s="121"/>
      <c r="T17" s="121">
        <v>1317</v>
      </c>
      <c r="U17" s="121">
        <v>257936</v>
      </c>
      <c r="V17" s="121">
        <f>+SUM(D17,M17)</f>
        <v>1055513</v>
      </c>
      <c r="W17" s="121">
        <f>+SUM(E17,N17)</f>
        <v>340538</v>
      </c>
      <c r="X17" s="121">
        <f>+SUM(F17,O17)</f>
        <v>132</v>
      </c>
      <c r="Y17" s="121">
        <f>+SUM(G17,P17)</f>
        <v>0</v>
      </c>
      <c r="Z17" s="121">
        <f>+SUM(H17,Q17)</f>
        <v>0</v>
      </c>
      <c r="AA17" s="121">
        <f>+SUM(I17,R17)</f>
        <v>299685</v>
      </c>
      <c r="AB17" s="121">
        <f>+SUM(J17,S17)</f>
        <v>0</v>
      </c>
      <c r="AC17" s="121">
        <f>+SUM(K17,T17)</f>
        <v>40721</v>
      </c>
      <c r="AD17" s="121">
        <f>+SUM(L17,U17)</f>
        <v>714975</v>
      </c>
      <c r="AE17" s="209" t="s">
        <v>326</v>
      </c>
      <c r="AF17" s="208"/>
    </row>
    <row r="18" spans="1:32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SUM(E18,+L18)</f>
        <v>695763</v>
      </c>
      <c r="E18" s="121">
        <f>+SUM(F18:I18,K18)</f>
        <v>64337</v>
      </c>
      <c r="F18" s="121">
        <v>0</v>
      </c>
      <c r="G18" s="121">
        <v>0</v>
      </c>
      <c r="H18" s="121">
        <v>0</v>
      </c>
      <c r="I18" s="121">
        <v>54644</v>
      </c>
      <c r="J18" s="121"/>
      <c r="K18" s="121">
        <v>9693</v>
      </c>
      <c r="L18" s="121">
        <v>631426</v>
      </c>
      <c r="M18" s="121">
        <f>SUM(N18,+U18)</f>
        <v>429379</v>
      </c>
      <c r="N18" s="121">
        <f>+SUM(O18:R18,T18)</f>
        <v>158492</v>
      </c>
      <c r="O18" s="121">
        <v>0</v>
      </c>
      <c r="P18" s="121">
        <v>0</v>
      </c>
      <c r="Q18" s="121">
        <v>0</v>
      </c>
      <c r="R18" s="121">
        <v>158492</v>
      </c>
      <c r="S18" s="121"/>
      <c r="T18" s="121">
        <v>0</v>
      </c>
      <c r="U18" s="121">
        <v>270887</v>
      </c>
      <c r="V18" s="121">
        <f>+SUM(D18,M18)</f>
        <v>1125142</v>
      </c>
      <c r="W18" s="121">
        <f>+SUM(E18,N18)</f>
        <v>222829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213136</v>
      </c>
      <c r="AB18" s="121">
        <f>+SUM(J18,S18)</f>
        <v>0</v>
      </c>
      <c r="AC18" s="121">
        <f>+SUM(K18,T18)</f>
        <v>9693</v>
      </c>
      <c r="AD18" s="121">
        <f>+SUM(L18,U18)</f>
        <v>902313</v>
      </c>
      <c r="AE18" s="209" t="s">
        <v>326</v>
      </c>
      <c r="AF18" s="208"/>
    </row>
    <row r="19" spans="1:32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SUM(E19,+L19)</f>
        <v>396661</v>
      </c>
      <c r="E19" s="121">
        <f>+SUM(F19:I19,K19)</f>
        <v>41600</v>
      </c>
      <c r="F19" s="121">
        <v>0</v>
      </c>
      <c r="G19" s="121">
        <v>0</v>
      </c>
      <c r="H19" s="121">
        <v>0</v>
      </c>
      <c r="I19" s="121">
        <v>6200</v>
      </c>
      <c r="J19" s="121"/>
      <c r="K19" s="121">
        <v>35400</v>
      </c>
      <c r="L19" s="121">
        <v>355061</v>
      </c>
      <c r="M19" s="121">
        <f>SUM(N19,+U19)</f>
        <v>136506</v>
      </c>
      <c r="N19" s="121">
        <f>+SUM(O19:R19,T19)</f>
        <v>43</v>
      </c>
      <c r="O19" s="121">
        <v>0</v>
      </c>
      <c r="P19" s="121">
        <v>0</v>
      </c>
      <c r="Q19" s="121">
        <v>0</v>
      </c>
      <c r="R19" s="121">
        <v>43</v>
      </c>
      <c r="S19" s="121"/>
      <c r="T19" s="121">
        <v>0</v>
      </c>
      <c r="U19" s="121">
        <v>136463</v>
      </c>
      <c r="V19" s="121">
        <f>+SUM(D19,M19)</f>
        <v>533167</v>
      </c>
      <c r="W19" s="121">
        <f>+SUM(E19,N19)</f>
        <v>41643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6243</v>
      </c>
      <c r="AB19" s="121">
        <f>+SUM(J19,S19)</f>
        <v>0</v>
      </c>
      <c r="AC19" s="121">
        <f>+SUM(K19,T19)</f>
        <v>35400</v>
      </c>
      <c r="AD19" s="121">
        <f>+SUM(L19,U19)</f>
        <v>491524</v>
      </c>
      <c r="AE19" s="209" t="s">
        <v>326</v>
      </c>
      <c r="AF19" s="208"/>
    </row>
    <row r="20" spans="1:32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SUM(E20,+L20)</f>
        <v>3021681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3021681</v>
      </c>
      <c r="M20" s="121">
        <f>SUM(N20,+U20)</f>
        <v>737502</v>
      </c>
      <c r="N20" s="121">
        <f>+SUM(O20:R20,T20)</f>
        <v>4245</v>
      </c>
      <c r="O20" s="121">
        <v>0</v>
      </c>
      <c r="P20" s="121">
        <v>0</v>
      </c>
      <c r="Q20" s="121">
        <v>0</v>
      </c>
      <c r="R20" s="121">
        <v>4245</v>
      </c>
      <c r="S20" s="121"/>
      <c r="T20" s="121">
        <v>0</v>
      </c>
      <c r="U20" s="121">
        <v>733257</v>
      </c>
      <c r="V20" s="121">
        <f>+SUM(D20,M20)</f>
        <v>3759183</v>
      </c>
      <c r="W20" s="121">
        <f>+SUM(E20,N20)</f>
        <v>4245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4245</v>
      </c>
      <c r="AB20" s="121">
        <f>+SUM(J20,S20)</f>
        <v>0</v>
      </c>
      <c r="AC20" s="121">
        <f>+SUM(K20,T20)</f>
        <v>0</v>
      </c>
      <c r="AD20" s="121">
        <f>+SUM(L20,U20)</f>
        <v>3754938</v>
      </c>
      <c r="AE20" s="209" t="s">
        <v>326</v>
      </c>
      <c r="AF20" s="208"/>
    </row>
    <row r="21" spans="1:32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SUM(E21,+L21)</f>
        <v>601590</v>
      </c>
      <c r="E21" s="121">
        <f>+SUM(F21:I21,K21)</f>
        <v>46079</v>
      </c>
      <c r="F21" s="121">
        <v>0</v>
      </c>
      <c r="G21" s="121">
        <v>0</v>
      </c>
      <c r="H21" s="121">
        <v>0</v>
      </c>
      <c r="I21" s="121">
        <v>14168</v>
      </c>
      <c r="J21" s="121"/>
      <c r="K21" s="121">
        <v>31911</v>
      </c>
      <c r="L21" s="121">
        <v>555511</v>
      </c>
      <c r="M21" s="121">
        <f>SUM(N21,+U21)</f>
        <v>20900</v>
      </c>
      <c r="N21" s="121">
        <f>+SUM(O21:R21,T21)</f>
        <v>828</v>
      </c>
      <c r="O21" s="121">
        <v>828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20072</v>
      </c>
      <c r="V21" s="121">
        <f>+SUM(D21,M21)</f>
        <v>622490</v>
      </c>
      <c r="W21" s="121">
        <f>+SUM(E21,N21)</f>
        <v>46907</v>
      </c>
      <c r="X21" s="121">
        <f>+SUM(F21,O21)</f>
        <v>828</v>
      </c>
      <c r="Y21" s="121">
        <f>+SUM(G21,P21)</f>
        <v>0</v>
      </c>
      <c r="Z21" s="121">
        <f>+SUM(H21,Q21)</f>
        <v>0</v>
      </c>
      <c r="AA21" s="121">
        <f>+SUM(I21,R21)</f>
        <v>14168</v>
      </c>
      <c r="AB21" s="121">
        <f>+SUM(J21,S21)</f>
        <v>0</v>
      </c>
      <c r="AC21" s="121">
        <f>+SUM(K21,T21)</f>
        <v>31911</v>
      </c>
      <c r="AD21" s="121">
        <f>+SUM(L21,U21)</f>
        <v>575583</v>
      </c>
      <c r="AE21" s="209" t="s">
        <v>326</v>
      </c>
      <c r="AF21" s="208"/>
    </row>
    <row r="22" spans="1:32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SUM(E22,+L22)</f>
        <v>63200</v>
      </c>
      <c r="E22" s="121">
        <f>+SUM(F22:I22,K22)</f>
        <v>838</v>
      </c>
      <c r="F22" s="121">
        <v>0</v>
      </c>
      <c r="G22" s="121">
        <v>0</v>
      </c>
      <c r="H22" s="121">
        <v>0</v>
      </c>
      <c r="I22" s="121">
        <v>135</v>
      </c>
      <c r="J22" s="121"/>
      <c r="K22" s="121">
        <v>703</v>
      </c>
      <c r="L22" s="121">
        <v>62362</v>
      </c>
      <c r="M22" s="121">
        <f>SUM(N22,+U22)</f>
        <v>33905</v>
      </c>
      <c r="N22" s="121">
        <f>+SUM(O22:R22,T22)</f>
        <v>2280</v>
      </c>
      <c r="O22" s="121">
        <v>2264</v>
      </c>
      <c r="P22" s="121">
        <v>0</v>
      </c>
      <c r="Q22" s="121">
        <v>0</v>
      </c>
      <c r="R22" s="121">
        <v>16</v>
      </c>
      <c r="S22" s="121"/>
      <c r="T22" s="121">
        <v>0</v>
      </c>
      <c r="U22" s="121">
        <v>31625</v>
      </c>
      <c r="V22" s="121">
        <f>+SUM(D22,M22)</f>
        <v>97105</v>
      </c>
      <c r="W22" s="121">
        <f>+SUM(E22,N22)</f>
        <v>3118</v>
      </c>
      <c r="X22" s="121">
        <f>+SUM(F22,O22)</f>
        <v>2264</v>
      </c>
      <c r="Y22" s="121">
        <f>+SUM(G22,P22)</f>
        <v>0</v>
      </c>
      <c r="Z22" s="121">
        <f>+SUM(H22,Q22)</f>
        <v>0</v>
      </c>
      <c r="AA22" s="121">
        <f>+SUM(I22,R22)</f>
        <v>151</v>
      </c>
      <c r="AB22" s="121">
        <f>+SUM(J22,S22)</f>
        <v>0</v>
      </c>
      <c r="AC22" s="121">
        <f>+SUM(K22,T22)</f>
        <v>703</v>
      </c>
      <c r="AD22" s="121">
        <f>+SUM(L22,U22)</f>
        <v>93987</v>
      </c>
      <c r="AE22" s="209" t="s">
        <v>326</v>
      </c>
      <c r="AF22" s="208"/>
    </row>
    <row r="23" spans="1:32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SUM(E23,+L23)</f>
        <v>12041</v>
      </c>
      <c r="E23" s="121">
        <f>+SUM(F23:I23,K23)</f>
        <v>15</v>
      </c>
      <c r="F23" s="121">
        <v>0</v>
      </c>
      <c r="G23" s="121">
        <v>0</v>
      </c>
      <c r="H23" s="121">
        <v>0</v>
      </c>
      <c r="I23" s="121">
        <v>15</v>
      </c>
      <c r="J23" s="121"/>
      <c r="K23" s="121">
        <v>0</v>
      </c>
      <c r="L23" s="121">
        <v>12026</v>
      </c>
      <c r="M23" s="121">
        <f>SUM(N23,+U23)</f>
        <v>1745</v>
      </c>
      <c r="N23" s="121">
        <f>+SUM(O23:R23,T23)</f>
        <v>6</v>
      </c>
      <c r="O23" s="121">
        <v>0</v>
      </c>
      <c r="P23" s="121">
        <v>0</v>
      </c>
      <c r="Q23" s="121">
        <v>0</v>
      </c>
      <c r="R23" s="121">
        <v>6</v>
      </c>
      <c r="S23" s="121"/>
      <c r="T23" s="121">
        <v>0</v>
      </c>
      <c r="U23" s="121">
        <v>1739</v>
      </c>
      <c r="V23" s="121">
        <f>+SUM(D23,M23)</f>
        <v>13786</v>
      </c>
      <c r="W23" s="121">
        <f>+SUM(E23,N23)</f>
        <v>21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21</v>
      </c>
      <c r="AB23" s="121">
        <f>+SUM(J23,S23)</f>
        <v>0</v>
      </c>
      <c r="AC23" s="121">
        <f>+SUM(K23,T23)</f>
        <v>0</v>
      </c>
      <c r="AD23" s="121">
        <f>+SUM(L23,U23)</f>
        <v>13765</v>
      </c>
      <c r="AE23" s="209" t="s">
        <v>326</v>
      </c>
      <c r="AF23" s="208"/>
    </row>
    <row r="24" spans="1:32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SUM(E24,+L24)</f>
        <v>97094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97094</v>
      </c>
      <c r="M24" s="121">
        <f>SUM(N24,+U24)</f>
        <v>28796</v>
      </c>
      <c r="N24" s="121">
        <f>+SUM(O24:R24,T24)</f>
        <v>5715</v>
      </c>
      <c r="O24" s="121">
        <v>0</v>
      </c>
      <c r="P24" s="121">
        <v>0</v>
      </c>
      <c r="Q24" s="121">
        <v>0</v>
      </c>
      <c r="R24" s="121">
        <v>5715</v>
      </c>
      <c r="S24" s="121"/>
      <c r="T24" s="121">
        <v>0</v>
      </c>
      <c r="U24" s="121">
        <v>23081</v>
      </c>
      <c r="V24" s="121">
        <f>+SUM(D24,M24)</f>
        <v>125890</v>
      </c>
      <c r="W24" s="121">
        <f>+SUM(E24,N24)</f>
        <v>5715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5715</v>
      </c>
      <c r="AB24" s="121">
        <f>+SUM(J24,S24)</f>
        <v>0</v>
      </c>
      <c r="AC24" s="121">
        <f>+SUM(K24,T24)</f>
        <v>0</v>
      </c>
      <c r="AD24" s="121">
        <f>+SUM(L24,U24)</f>
        <v>120175</v>
      </c>
      <c r="AE24" s="209" t="s">
        <v>326</v>
      </c>
      <c r="AF24" s="208"/>
    </row>
    <row r="25" spans="1:32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SUM(E25,+L25)</f>
        <v>45037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45037</v>
      </c>
      <c r="M25" s="121">
        <f>SUM(N25,+U25)</f>
        <v>29453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29453</v>
      </c>
      <c r="V25" s="121">
        <f>+SUM(D25,M25)</f>
        <v>74490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74490</v>
      </c>
      <c r="AE25" s="209" t="s">
        <v>326</v>
      </c>
      <c r="AF25" s="208"/>
    </row>
    <row r="26" spans="1:32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SUM(E26,+L26)</f>
        <v>170579</v>
      </c>
      <c r="E26" s="121">
        <f>+SUM(F26:I26,K26)</f>
        <v>5734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5734</v>
      </c>
      <c r="L26" s="121">
        <v>164845</v>
      </c>
      <c r="M26" s="121">
        <f>SUM(N26,+U26)</f>
        <v>89248</v>
      </c>
      <c r="N26" s="121">
        <f>+SUM(O26:R26,T26)</f>
        <v>24837</v>
      </c>
      <c r="O26" s="121">
        <v>0</v>
      </c>
      <c r="P26" s="121">
        <v>0</v>
      </c>
      <c r="Q26" s="121">
        <v>0</v>
      </c>
      <c r="R26" s="121">
        <v>24837</v>
      </c>
      <c r="S26" s="121"/>
      <c r="T26" s="121">
        <v>0</v>
      </c>
      <c r="U26" s="121">
        <v>64411</v>
      </c>
      <c r="V26" s="121">
        <f>+SUM(D26,M26)</f>
        <v>259827</v>
      </c>
      <c r="W26" s="121">
        <f>+SUM(E26,N26)</f>
        <v>30571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24837</v>
      </c>
      <c r="AB26" s="121">
        <f>+SUM(J26,S26)</f>
        <v>0</v>
      </c>
      <c r="AC26" s="121">
        <f>+SUM(K26,T26)</f>
        <v>5734</v>
      </c>
      <c r="AD26" s="121">
        <f>+SUM(L26,U26)</f>
        <v>229256</v>
      </c>
      <c r="AE26" s="209" t="s">
        <v>326</v>
      </c>
      <c r="AF26" s="208"/>
    </row>
    <row r="27" spans="1:32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SUM(E27,+L27)</f>
        <v>50007</v>
      </c>
      <c r="E27" s="121">
        <f>+SUM(F27:I27,K27)</f>
        <v>425</v>
      </c>
      <c r="F27" s="121">
        <v>0</v>
      </c>
      <c r="G27" s="121">
        <v>0</v>
      </c>
      <c r="H27" s="121">
        <v>0</v>
      </c>
      <c r="I27" s="121">
        <v>416</v>
      </c>
      <c r="J27" s="121"/>
      <c r="K27" s="121">
        <v>9</v>
      </c>
      <c r="L27" s="121">
        <v>49582</v>
      </c>
      <c r="M27" s="121">
        <f>SUM(N27,+U27)</f>
        <v>33341</v>
      </c>
      <c r="N27" s="121">
        <f>+SUM(O27:R27,T27)</f>
        <v>8663</v>
      </c>
      <c r="O27" s="121">
        <v>0</v>
      </c>
      <c r="P27" s="121">
        <v>0</v>
      </c>
      <c r="Q27" s="121">
        <v>0</v>
      </c>
      <c r="R27" s="121">
        <v>8663</v>
      </c>
      <c r="S27" s="121"/>
      <c r="T27" s="121">
        <v>0</v>
      </c>
      <c r="U27" s="121">
        <v>24678</v>
      </c>
      <c r="V27" s="121">
        <f>+SUM(D27,M27)</f>
        <v>83348</v>
      </c>
      <c r="W27" s="121">
        <f>+SUM(E27,N27)</f>
        <v>9088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9079</v>
      </c>
      <c r="AB27" s="121">
        <f>+SUM(J27,S27)</f>
        <v>0</v>
      </c>
      <c r="AC27" s="121">
        <f>+SUM(K27,T27)</f>
        <v>9</v>
      </c>
      <c r="AD27" s="121">
        <f>+SUM(L27,U27)</f>
        <v>74260</v>
      </c>
      <c r="AE27" s="209" t="s">
        <v>326</v>
      </c>
      <c r="AF27" s="208"/>
    </row>
    <row r="28" spans="1:32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SUM(E28,+L28)</f>
        <v>50664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50664</v>
      </c>
      <c r="M28" s="121">
        <f>SUM(N28,+U28)</f>
        <v>43263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43263</v>
      </c>
      <c r="V28" s="121">
        <f>+SUM(D28,M28)</f>
        <v>93927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93927</v>
      </c>
      <c r="AE28" s="209" t="s">
        <v>326</v>
      </c>
      <c r="AF28" s="208"/>
    </row>
    <row r="29" spans="1:32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SUM(E29,+L29)</f>
        <v>318276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318276</v>
      </c>
      <c r="M29" s="121">
        <f>SUM(N29,+U29)</f>
        <v>79315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79315</v>
      </c>
      <c r="V29" s="121">
        <f>+SUM(D29,M29)</f>
        <v>397591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397591</v>
      </c>
      <c r="AE29" s="209" t="s">
        <v>326</v>
      </c>
      <c r="AF29" s="208"/>
    </row>
    <row r="30" spans="1:32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SUM(E30,+L30)</f>
        <v>129879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129879</v>
      </c>
      <c r="M30" s="121">
        <f>SUM(N30,+U30)</f>
        <v>46454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46454</v>
      </c>
      <c r="V30" s="121">
        <f>+SUM(D30,M30)</f>
        <v>176333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176333</v>
      </c>
      <c r="AE30" s="209" t="s">
        <v>326</v>
      </c>
      <c r="AF30" s="208"/>
    </row>
    <row r="31" spans="1:32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SUM(E31,+L31)</f>
        <v>179194</v>
      </c>
      <c r="E31" s="121">
        <f>+SUM(F31:I31,K31)</f>
        <v>20371</v>
      </c>
      <c r="F31" s="121">
        <v>0</v>
      </c>
      <c r="G31" s="121">
        <v>0</v>
      </c>
      <c r="H31" s="121">
        <v>0</v>
      </c>
      <c r="I31" s="121">
        <v>20371</v>
      </c>
      <c r="J31" s="121"/>
      <c r="K31" s="121">
        <v>0</v>
      </c>
      <c r="L31" s="121">
        <v>158823</v>
      </c>
      <c r="M31" s="121">
        <f>SUM(N31,+U31)</f>
        <v>54819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54819</v>
      </c>
      <c r="V31" s="121">
        <f>+SUM(D31,M31)</f>
        <v>234013</v>
      </c>
      <c r="W31" s="121">
        <f>+SUM(E31,N31)</f>
        <v>20371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20371</v>
      </c>
      <c r="AB31" s="121">
        <f>+SUM(J31,S31)</f>
        <v>0</v>
      </c>
      <c r="AC31" s="121">
        <f>+SUM(K31,T31)</f>
        <v>0</v>
      </c>
      <c r="AD31" s="121">
        <f>+SUM(L31,U31)</f>
        <v>213642</v>
      </c>
      <c r="AE31" s="209" t="s">
        <v>326</v>
      </c>
      <c r="AF31" s="208"/>
    </row>
    <row r="32" spans="1:32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SUM(E32,+L32)</f>
        <v>204356</v>
      </c>
      <c r="E32" s="121">
        <f>+SUM(F32:I32,K32)</f>
        <v>14984</v>
      </c>
      <c r="F32" s="121">
        <v>0</v>
      </c>
      <c r="G32" s="121">
        <v>0</v>
      </c>
      <c r="H32" s="121">
        <v>0</v>
      </c>
      <c r="I32" s="121">
        <v>14984</v>
      </c>
      <c r="J32" s="121"/>
      <c r="K32" s="121">
        <v>0</v>
      </c>
      <c r="L32" s="121">
        <v>189372</v>
      </c>
      <c r="M32" s="121">
        <f>SUM(N32,+U32)</f>
        <v>10089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10089</v>
      </c>
      <c r="V32" s="121">
        <f>+SUM(D32,M32)</f>
        <v>214445</v>
      </c>
      <c r="W32" s="121">
        <f>+SUM(E32,N32)</f>
        <v>14984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14984</v>
      </c>
      <c r="AB32" s="121">
        <f>+SUM(J32,S32)</f>
        <v>0</v>
      </c>
      <c r="AC32" s="121">
        <f>+SUM(K32,T32)</f>
        <v>0</v>
      </c>
      <c r="AD32" s="121">
        <f>+SUM(L32,U32)</f>
        <v>199461</v>
      </c>
      <c r="AE32" s="209" t="s">
        <v>326</v>
      </c>
      <c r="AF32" s="208"/>
    </row>
    <row r="33" spans="1:32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SUM(E33,+L33)</f>
        <v>372801</v>
      </c>
      <c r="E33" s="121">
        <f>+SUM(F33:I33,K33)</f>
        <v>48745</v>
      </c>
      <c r="F33" s="121">
        <v>0</v>
      </c>
      <c r="G33" s="121">
        <v>0</v>
      </c>
      <c r="H33" s="121">
        <v>0</v>
      </c>
      <c r="I33" s="121">
        <v>48725</v>
      </c>
      <c r="J33" s="121"/>
      <c r="K33" s="121">
        <v>20</v>
      </c>
      <c r="L33" s="121">
        <v>324056</v>
      </c>
      <c r="M33" s="121">
        <f>SUM(N33,+U33)</f>
        <v>36029</v>
      </c>
      <c r="N33" s="121">
        <f>+SUM(O33:R33,T33)</f>
        <v>649</v>
      </c>
      <c r="O33" s="121">
        <v>552</v>
      </c>
      <c r="P33" s="121">
        <v>87</v>
      </c>
      <c r="Q33" s="121">
        <v>0</v>
      </c>
      <c r="R33" s="121">
        <v>0</v>
      </c>
      <c r="S33" s="121"/>
      <c r="T33" s="121">
        <v>10</v>
      </c>
      <c r="U33" s="121">
        <v>35380</v>
      </c>
      <c r="V33" s="121">
        <f>+SUM(D33,M33)</f>
        <v>408830</v>
      </c>
      <c r="W33" s="121">
        <f>+SUM(E33,N33)</f>
        <v>49394</v>
      </c>
      <c r="X33" s="121">
        <f>+SUM(F33,O33)</f>
        <v>552</v>
      </c>
      <c r="Y33" s="121">
        <f>+SUM(G33,P33)</f>
        <v>87</v>
      </c>
      <c r="Z33" s="121">
        <f>+SUM(H33,Q33)</f>
        <v>0</v>
      </c>
      <c r="AA33" s="121">
        <f>+SUM(I33,R33)</f>
        <v>48725</v>
      </c>
      <c r="AB33" s="121">
        <f>+SUM(J33,S33)</f>
        <v>0</v>
      </c>
      <c r="AC33" s="121">
        <f>+SUM(K33,T33)</f>
        <v>30</v>
      </c>
      <c r="AD33" s="121">
        <f>+SUM(L33,U33)</f>
        <v>359436</v>
      </c>
      <c r="AE33" s="209" t="s">
        <v>326</v>
      </c>
      <c r="AF33" s="208"/>
    </row>
    <row r="34" spans="1:32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SUM(E34,+L34)</f>
        <v>418703</v>
      </c>
      <c r="E34" s="121">
        <f>+SUM(F34:I34,K34)</f>
        <v>55849</v>
      </c>
      <c r="F34" s="121">
        <v>0</v>
      </c>
      <c r="G34" s="121">
        <v>0</v>
      </c>
      <c r="H34" s="121">
        <v>0</v>
      </c>
      <c r="I34" s="121">
        <v>55749</v>
      </c>
      <c r="J34" s="121"/>
      <c r="K34" s="121">
        <v>100</v>
      </c>
      <c r="L34" s="121">
        <v>362854</v>
      </c>
      <c r="M34" s="121">
        <f>SUM(N34,+U34)</f>
        <v>20010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20010</v>
      </c>
      <c r="V34" s="121">
        <f>+SUM(D34,M34)</f>
        <v>438713</v>
      </c>
      <c r="W34" s="121">
        <f>+SUM(E34,N34)</f>
        <v>55849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55749</v>
      </c>
      <c r="AB34" s="121">
        <f>+SUM(J34,S34)</f>
        <v>0</v>
      </c>
      <c r="AC34" s="121">
        <f>+SUM(K34,T34)</f>
        <v>100</v>
      </c>
      <c r="AD34" s="121">
        <f>+SUM(L34,U34)</f>
        <v>382864</v>
      </c>
      <c r="AE34" s="209" t="s">
        <v>326</v>
      </c>
      <c r="AF34" s="208"/>
    </row>
    <row r="35" spans="1:32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SUM(E35,+L35)</f>
        <v>127994</v>
      </c>
      <c r="E35" s="121">
        <f>+SUM(F35:I35,K35)</f>
        <v>18167</v>
      </c>
      <c r="F35" s="121">
        <v>0</v>
      </c>
      <c r="G35" s="121">
        <v>0</v>
      </c>
      <c r="H35" s="121">
        <v>0</v>
      </c>
      <c r="I35" s="121">
        <v>18167</v>
      </c>
      <c r="J35" s="121"/>
      <c r="K35" s="121">
        <v>0</v>
      </c>
      <c r="L35" s="121">
        <v>109827</v>
      </c>
      <c r="M35" s="121">
        <f>SUM(N35,+U35)</f>
        <v>18095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18095</v>
      </c>
      <c r="V35" s="121">
        <f>+SUM(D35,M35)</f>
        <v>146089</v>
      </c>
      <c r="W35" s="121">
        <f>+SUM(E35,N35)</f>
        <v>18167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18167</v>
      </c>
      <c r="AB35" s="121">
        <f>+SUM(J35,S35)</f>
        <v>0</v>
      </c>
      <c r="AC35" s="121">
        <f>+SUM(K35,T35)</f>
        <v>0</v>
      </c>
      <c r="AD35" s="121">
        <f>+SUM(L35,U35)</f>
        <v>127922</v>
      </c>
      <c r="AE35" s="209" t="s">
        <v>326</v>
      </c>
      <c r="AF35" s="208"/>
    </row>
    <row r="36" spans="1:32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SUM(E36,+L36)</f>
        <v>127988</v>
      </c>
      <c r="E36" s="121">
        <f>+SUM(F36:I36,K36)</f>
        <v>19968</v>
      </c>
      <c r="F36" s="121">
        <v>0</v>
      </c>
      <c r="G36" s="121">
        <v>0</v>
      </c>
      <c r="H36" s="121">
        <v>0</v>
      </c>
      <c r="I36" s="121">
        <v>19888</v>
      </c>
      <c r="J36" s="121"/>
      <c r="K36" s="121">
        <v>80</v>
      </c>
      <c r="L36" s="121">
        <v>108020</v>
      </c>
      <c r="M36" s="121">
        <f>SUM(N36,+U36)</f>
        <v>12962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12962</v>
      </c>
      <c r="V36" s="121">
        <f>+SUM(D36,M36)</f>
        <v>140950</v>
      </c>
      <c r="W36" s="121">
        <f>+SUM(E36,N36)</f>
        <v>19968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19888</v>
      </c>
      <c r="AB36" s="121">
        <f>+SUM(J36,S36)</f>
        <v>0</v>
      </c>
      <c r="AC36" s="121">
        <f>+SUM(K36,T36)</f>
        <v>80</v>
      </c>
      <c r="AD36" s="121">
        <f>+SUM(L36,U36)</f>
        <v>120982</v>
      </c>
      <c r="AE36" s="209" t="s">
        <v>326</v>
      </c>
      <c r="AF36" s="208"/>
    </row>
    <row r="37" spans="1:32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SUM(E37,+L37)</f>
        <v>140637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140637</v>
      </c>
      <c r="M37" s="121">
        <f>SUM(N37,+U37)</f>
        <v>33221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33221</v>
      </c>
      <c r="V37" s="121">
        <f>+SUM(D37,M37)</f>
        <v>173858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173858</v>
      </c>
      <c r="AE37" s="209" t="s">
        <v>326</v>
      </c>
      <c r="AF37" s="208"/>
    </row>
    <row r="38" spans="1:32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SUM(E38,+L38)</f>
        <v>504418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504418</v>
      </c>
      <c r="M38" s="121">
        <f>SUM(N38,+U38)</f>
        <v>92914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92914</v>
      </c>
      <c r="V38" s="121">
        <f>+SUM(D38,M38)</f>
        <v>597332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597332</v>
      </c>
      <c r="AE38" s="209" t="s">
        <v>326</v>
      </c>
      <c r="AF38" s="208"/>
    </row>
    <row r="39" spans="1:32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SUM(E39,+L39)</f>
        <v>378006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378006</v>
      </c>
      <c r="M39" s="121">
        <f>SUM(N39,+U39)</f>
        <v>79511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79511</v>
      </c>
      <c r="V39" s="121">
        <f>+SUM(D39,M39)</f>
        <v>457517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457517</v>
      </c>
      <c r="AE39" s="209" t="s">
        <v>326</v>
      </c>
      <c r="AF39" s="208"/>
    </row>
    <row r="40" spans="1:32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SUM(E40,+L40)</f>
        <v>580623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580623</v>
      </c>
      <c r="M40" s="121">
        <f>SUM(N40,+U40)</f>
        <v>119383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119383</v>
      </c>
      <c r="V40" s="121">
        <f>+SUM(D40,M40)</f>
        <v>700006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700006</v>
      </c>
      <c r="AE40" s="209" t="s">
        <v>326</v>
      </c>
      <c r="AF40" s="208"/>
    </row>
    <row r="41" spans="1:32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SUM(E41,+L41)</f>
        <v>182249</v>
      </c>
      <c r="E41" s="121">
        <f>+SUM(F41:I41,K41)</f>
        <v>76041</v>
      </c>
      <c r="F41" s="121">
        <v>38788</v>
      </c>
      <c r="G41" s="121">
        <v>0</v>
      </c>
      <c r="H41" s="121">
        <v>0</v>
      </c>
      <c r="I41" s="121">
        <v>1013</v>
      </c>
      <c r="J41" s="121"/>
      <c r="K41" s="121">
        <v>36240</v>
      </c>
      <c r="L41" s="121">
        <v>106208</v>
      </c>
      <c r="M41" s="121">
        <f>SUM(N41,+U41)</f>
        <v>35308</v>
      </c>
      <c r="N41" s="121">
        <f>+SUM(O41:R41,T41)</f>
        <v>6</v>
      </c>
      <c r="O41" s="121">
        <v>0</v>
      </c>
      <c r="P41" s="121">
        <v>0</v>
      </c>
      <c r="Q41" s="121">
        <v>0</v>
      </c>
      <c r="R41" s="121">
        <v>6</v>
      </c>
      <c r="S41" s="121"/>
      <c r="T41" s="121">
        <v>0</v>
      </c>
      <c r="U41" s="121">
        <v>35302</v>
      </c>
      <c r="V41" s="121">
        <f>+SUM(D41,M41)</f>
        <v>217557</v>
      </c>
      <c r="W41" s="121">
        <f>+SUM(E41,N41)</f>
        <v>76047</v>
      </c>
      <c r="X41" s="121">
        <f>+SUM(F41,O41)</f>
        <v>38788</v>
      </c>
      <c r="Y41" s="121">
        <f>+SUM(G41,P41)</f>
        <v>0</v>
      </c>
      <c r="Z41" s="121">
        <f>+SUM(H41,Q41)</f>
        <v>0</v>
      </c>
      <c r="AA41" s="121">
        <f>+SUM(I41,R41)</f>
        <v>1019</v>
      </c>
      <c r="AB41" s="121">
        <f>+SUM(J41,S41)</f>
        <v>0</v>
      </c>
      <c r="AC41" s="121">
        <f>+SUM(K41,T41)</f>
        <v>36240</v>
      </c>
      <c r="AD41" s="121">
        <f>+SUM(L41,U41)</f>
        <v>141510</v>
      </c>
      <c r="AE41" s="209" t="s">
        <v>326</v>
      </c>
      <c r="AF41" s="208"/>
    </row>
    <row r="42" spans="1:32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SUM(E42,+L42)</f>
        <v>297108</v>
      </c>
      <c r="E42" s="121">
        <f>+SUM(F42:I42,K42)</f>
        <v>40067</v>
      </c>
      <c r="F42" s="121">
        <v>0</v>
      </c>
      <c r="G42" s="121">
        <v>4384</v>
      </c>
      <c r="H42" s="121">
        <v>0</v>
      </c>
      <c r="I42" s="121">
        <v>27262</v>
      </c>
      <c r="J42" s="121"/>
      <c r="K42" s="121">
        <v>8421</v>
      </c>
      <c r="L42" s="121">
        <v>257041</v>
      </c>
      <c r="M42" s="121">
        <f>SUM(N42,+U42)</f>
        <v>153776</v>
      </c>
      <c r="N42" s="121">
        <f>+SUM(O42:R42,T42)</f>
        <v>24178</v>
      </c>
      <c r="O42" s="121">
        <v>0</v>
      </c>
      <c r="P42" s="121">
        <v>0</v>
      </c>
      <c r="Q42" s="121">
        <v>0</v>
      </c>
      <c r="R42" s="121">
        <v>24178</v>
      </c>
      <c r="S42" s="121"/>
      <c r="T42" s="121">
        <v>0</v>
      </c>
      <c r="U42" s="121">
        <v>129598</v>
      </c>
      <c r="V42" s="121">
        <f>+SUM(D42,M42)</f>
        <v>450884</v>
      </c>
      <c r="W42" s="121">
        <f>+SUM(E42,N42)</f>
        <v>64245</v>
      </c>
      <c r="X42" s="121">
        <f>+SUM(F42,O42)</f>
        <v>0</v>
      </c>
      <c r="Y42" s="121">
        <f>+SUM(G42,P42)</f>
        <v>4384</v>
      </c>
      <c r="Z42" s="121">
        <f>+SUM(H42,Q42)</f>
        <v>0</v>
      </c>
      <c r="AA42" s="121">
        <f>+SUM(I42,R42)</f>
        <v>51440</v>
      </c>
      <c r="AB42" s="121">
        <f>+SUM(J42,S42)</f>
        <v>0</v>
      </c>
      <c r="AC42" s="121">
        <f>+SUM(K42,T42)</f>
        <v>8421</v>
      </c>
      <c r="AD42" s="121">
        <f>+SUM(L42,U42)</f>
        <v>386639</v>
      </c>
      <c r="AE42" s="209" t="s">
        <v>326</v>
      </c>
      <c r="AF42" s="208"/>
    </row>
    <row r="43" spans="1:32" s="136" customFormat="1" ht="13.5" customHeight="1" x14ac:dyDescent="0.15">
      <c r="A43" s="119" t="s">
        <v>6</v>
      </c>
      <c r="B43" s="120" t="s">
        <v>367</v>
      </c>
      <c r="C43" s="119" t="s">
        <v>368</v>
      </c>
      <c r="D43" s="121">
        <f>SUM(E43,+L43)</f>
        <v>21242</v>
      </c>
      <c r="E43" s="121">
        <f>+SUM(F43:I43,K43)</f>
        <v>1641</v>
      </c>
      <c r="F43" s="121">
        <v>1573</v>
      </c>
      <c r="G43" s="121">
        <v>0</v>
      </c>
      <c r="H43" s="121">
        <v>0</v>
      </c>
      <c r="I43" s="121">
        <v>68</v>
      </c>
      <c r="J43" s="121">
        <v>436987</v>
      </c>
      <c r="K43" s="121">
        <v>0</v>
      </c>
      <c r="L43" s="121">
        <v>19601</v>
      </c>
      <c r="M43" s="121">
        <f>SUM(N43,+U43)</f>
        <v>5525</v>
      </c>
      <c r="N43" s="121">
        <f>+SUM(O43:R43,T43)</f>
        <v>4461</v>
      </c>
      <c r="O43" s="121">
        <v>0</v>
      </c>
      <c r="P43" s="121">
        <v>0</v>
      </c>
      <c r="Q43" s="121">
        <v>0</v>
      </c>
      <c r="R43" s="121">
        <v>4461</v>
      </c>
      <c r="S43" s="121">
        <v>62128</v>
      </c>
      <c r="T43" s="121">
        <v>0</v>
      </c>
      <c r="U43" s="121">
        <v>1064</v>
      </c>
      <c r="V43" s="121">
        <f>+SUM(D43,M43)</f>
        <v>26767</v>
      </c>
      <c r="W43" s="121">
        <f>+SUM(E43,N43)</f>
        <v>6102</v>
      </c>
      <c r="X43" s="121">
        <f>+SUM(F43,O43)</f>
        <v>1573</v>
      </c>
      <c r="Y43" s="121">
        <f>+SUM(G43,P43)</f>
        <v>0</v>
      </c>
      <c r="Z43" s="121">
        <f>+SUM(H43,Q43)</f>
        <v>0</v>
      </c>
      <c r="AA43" s="121">
        <f>+SUM(I43,R43)</f>
        <v>4529</v>
      </c>
      <c r="AB43" s="121">
        <f>+SUM(J43,S43)</f>
        <v>499115</v>
      </c>
      <c r="AC43" s="121">
        <f>+SUM(K43,T43)</f>
        <v>0</v>
      </c>
      <c r="AD43" s="121">
        <f>+SUM(L43,U43)</f>
        <v>20665</v>
      </c>
      <c r="AE43" s="209" t="s">
        <v>326</v>
      </c>
      <c r="AF43" s="208"/>
    </row>
    <row r="44" spans="1:32" s="136" customFormat="1" ht="13.5" customHeight="1" x14ac:dyDescent="0.15">
      <c r="A44" s="119" t="s">
        <v>6</v>
      </c>
      <c r="B44" s="120" t="s">
        <v>343</v>
      </c>
      <c r="C44" s="119" t="s">
        <v>344</v>
      </c>
      <c r="D44" s="121">
        <f>SUM(E44,+L44)</f>
        <v>448101</v>
      </c>
      <c r="E44" s="121">
        <f>+SUM(F44:I44,K44)</f>
        <v>190341</v>
      </c>
      <c r="F44" s="121">
        <v>2588</v>
      </c>
      <c r="G44" s="121">
        <v>0</v>
      </c>
      <c r="H44" s="121">
        <v>0</v>
      </c>
      <c r="I44" s="121">
        <v>187753</v>
      </c>
      <c r="J44" s="121">
        <v>1684892</v>
      </c>
      <c r="K44" s="121">
        <v>0</v>
      </c>
      <c r="L44" s="121">
        <v>257760</v>
      </c>
      <c r="M44" s="121">
        <f>SUM(N44,+U44)</f>
        <v>42414</v>
      </c>
      <c r="N44" s="121">
        <f>+SUM(O44:R44,T44)</f>
        <v>40793</v>
      </c>
      <c r="O44" s="121">
        <v>1108</v>
      </c>
      <c r="P44" s="121">
        <v>0</v>
      </c>
      <c r="Q44" s="121">
        <v>0</v>
      </c>
      <c r="R44" s="121">
        <v>39685</v>
      </c>
      <c r="S44" s="121">
        <v>260283</v>
      </c>
      <c r="T44" s="121">
        <v>0</v>
      </c>
      <c r="U44" s="121">
        <v>1621</v>
      </c>
      <c r="V44" s="121">
        <f>+SUM(D44,M44)</f>
        <v>490515</v>
      </c>
      <c r="W44" s="121">
        <f>+SUM(E44,N44)</f>
        <v>231134</v>
      </c>
      <c r="X44" s="121">
        <f>+SUM(F44,O44)</f>
        <v>3696</v>
      </c>
      <c r="Y44" s="121">
        <f>+SUM(G44,P44)</f>
        <v>0</v>
      </c>
      <c r="Z44" s="121">
        <f>+SUM(H44,Q44)</f>
        <v>0</v>
      </c>
      <c r="AA44" s="121">
        <f>+SUM(I44,R44)</f>
        <v>227438</v>
      </c>
      <c r="AB44" s="121">
        <f>+SUM(J44,S44)</f>
        <v>1945175</v>
      </c>
      <c r="AC44" s="121">
        <f>+SUM(K44,T44)</f>
        <v>0</v>
      </c>
      <c r="AD44" s="121">
        <f>+SUM(L44,U44)</f>
        <v>259381</v>
      </c>
      <c r="AE44" s="209" t="s">
        <v>326</v>
      </c>
      <c r="AF44" s="208"/>
    </row>
    <row r="45" spans="1:32" s="136" customFormat="1" ht="13.5" customHeight="1" x14ac:dyDescent="0.15">
      <c r="A45" s="119" t="s">
        <v>6</v>
      </c>
      <c r="B45" s="120" t="s">
        <v>350</v>
      </c>
      <c r="C45" s="119" t="s">
        <v>351</v>
      </c>
      <c r="D45" s="121">
        <f>SUM(E45,+L45)</f>
        <v>43314</v>
      </c>
      <c r="E45" s="121">
        <f>+SUM(F45:I45,K45)</f>
        <v>1750</v>
      </c>
      <c r="F45" s="121">
        <v>131</v>
      </c>
      <c r="G45" s="121">
        <v>0</v>
      </c>
      <c r="H45" s="121">
        <v>0</v>
      </c>
      <c r="I45" s="121">
        <v>1254</v>
      </c>
      <c r="J45" s="121">
        <v>875166</v>
      </c>
      <c r="K45" s="121">
        <v>365</v>
      </c>
      <c r="L45" s="121">
        <v>41564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43314</v>
      </c>
      <c r="W45" s="121">
        <f>+SUM(E45,N45)</f>
        <v>1750</v>
      </c>
      <c r="X45" s="121">
        <f>+SUM(F45,O45)</f>
        <v>131</v>
      </c>
      <c r="Y45" s="121">
        <f>+SUM(G45,P45)</f>
        <v>0</v>
      </c>
      <c r="Z45" s="121">
        <f>+SUM(H45,Q45)</f>
        <v>0</v>
      </c>
      <c r="AA45" s="121">
        <f>+SUM(I45,R45)</f>
        <v>1254</v>
      </c>
      <c r="AB45" s="121">
        <f>+SUM(J45,S45)</f>
        <v>875166</v>
      </c>
      <c r="AC45" s="121">
        <f>+SUM(K45,T45)</f>
        <v>365</v>
      </c>
      <c r="AD45" s="121">
        <f>+SUM(L45,U45)</f>
        <v>41564</v>
      </c>
      <c r="AE45" s="209" t="s">
        <v>326</v>
      </c>
      <c r="AF45" s="208"/>
    </row>
    <row r="46" spans="1:32" s="136" customFormat="1" ht="13.5" customHeight="1" x14ac:dyDescent="0.15">
      <c r="A46" s="119" t="s">
        <v>6</v>
      </c>
      <c r="B46" s="120" t="s">
        <v>329</v>
      </c>
      <c r="C46" s="119" t="s">
        <v>330</v>
      </c>
      <c r="D46" s="121">
        <f>SUM(E46,+L46)</f>
        <v>288753</v>
      </c>
      <c r="E46" s="121">
        <f>+SUM(F46:I46,K46)</f>
        <v>238053</v>
      </c>
      <c r="F46" s="121">
        <v>4024</v>
      </c>
      <c r="G46" s="121">
        <v>0</v>
      </c>
      <c r="H46" s="121">
        <v>4000</v>
      </c>
      <c r="I46" s="121">
        <v>161886</v>
      </c>
      <c r="J46" s="121">
        <v>1012527</v>
      </c>
      <c r="K46" s="121">
        <v>68143</v>
      </c>
      <c r="L46" s="121">
        <v>50700</v>
      </c>
      <c r="M46" s="121">
        <f>SUM(N46,+U46)</f>
        <v>23418</v>
      </c>
      <c r="N46" s="121">
        <f>+SUM(O46:R46,T46)</f>
        <v>2798</v>
      </c>
      <c r="O46" s="121">
        <v>0</v>
      </c>
      <c r="P46" s="121">
        <v>0</v>
      </c>
      <c r="Q46" s="121">
        <v>0</v>
      </c>
      <c r="R46" s="121">
        <v>2770</v>
      </c>
      <c r="S46" s="121">
        <v>928562</v>
      </c>
      <c r="T46" s="121">
        <v>28</v>
      </c>
      <c r="U46" s="121">
        <v>20620</v>
      </c>
      <c r="V46" s="121">
        <f>+SUM(D46,M46)</f>
        <v>312171</v>
      </c>
      <c r="W46" s="121">
        <f>+SUM(E46,N46)</f>
        <v>240851</v>
      </c>
      <c r="X46" s="121">
        <f>+SUM(F46,O46)</f>
        <v>4024</v>
      </c>
      <c r="Y46" s="121">
        <f>+SUM(G46,P46)</f>
        <v>0</v>
      </c>
      <c r="Z46" s="121">
        <f>+SUM(H46,Q46)</f>
        <v>4000</v>
      </c>
      <c r="AA46" s="121">
        <f>+SUM(I46,R46)</f>
        <v>164656</v>
      </c>
      <c r="AB46" s="121">
        <f>+SUM(J46,S46)</f>
        <v>1941089</v>
      </c>
      <c r="AC46" s="121">
        <f>+SUM(K46,T46)</f>
        <v>68171</v>
      </c>
      <c r="AD46" s="121">
        <f>+SUM(L46,U46)</f>
        <v>71320</v>
      </c>
      <c r="AE46" s="209" t="s">
        <v>326</v>
      </c>
      <c r="AF46" s="208"/>
    </row>
    <row r="47" spans="1:32" s="136" customFormat="1" ht="13.5" customHeight="1" x14ac:dyDescent="0.15">
      <c r="A47" s="119" t="s">
        <v>6</v>
      </c>
      <c r="B47" s="120" t="s">
        <v>339</v>
      </c>
      <c r="C47" s="119" t="s">
        <v>340</v>
      </c>
      <c r="D47" s="121">
        <f>SUM(E47,+L47)</f>
        <v>691636</v>
      </c>
      <c r="E47" s="121">
        <f>+SUM(F47:I47,K47)</f>
        <v>670587</v>
      </c>
      <c r="F47" s="121">
        <v>937</v>
      </c>
      <c r="G47" s="121">
        <v>0</v>
      </c>
      <c r="H47" s="121">
        <v>0</v>
      </c>
      <c r="I47" s="121">
        <v>425943</v>
      </c>
      <c r="J47" s="121">
        <v>185231</v>
      </c>
      <c r="K47" s="121">
        <v>243707</v>
      </c>
      <c r="L47" s="121">
        <v>21049</v>
      </c>
      <c r="M47" s="121">
        <f>SUM(N47,+U47)</f>
        <v>45842</v>
      </c>
      <c r="N47" s="121">
        <f>+SUM(O47:R47,T47)</f>
        <v>1182</v>
      </c>
      <c r="O47" s="121">
        <v>0</v>
      </c>
      <c r="P47" s="121">
        <v>0</v>
      </c>
      <c r="Q47" s="121">
        <v>0</v>
      </c>
      <c r="R47" s="121">
        <v>374</v>
      </c>
      <c r="S47" s="121">
        <v>341517</v>
      </c>
      <c r="T47" s="121">
        <v>808</v>
      </c>
      <c r="U47" s="121">
        <v>44660</v>
      </c>
      <c r="V47" s="121">
        <f>+SUM(D47,M47)</f>
        <v>737478</v>
      </c>
      <c r="W47" s="121">
        <f>+SUM(E47,N47)</f>
        <v>671769</v>
      </c>
      <c r="X47" s="121">
        <f>+SUM(F47,O47)</f>
        <v>937</v>
      </c>
      <c r="Y47" s="121">
        <f>+SUM(G47,P47)</f>
        <v>0</v>
      </c>
      <c r="Z47" s="121">
        <f>+SUM(H47,Q47)</f>
        <v>0</v>
      </c>
      <c r="AA47" s="121">
        <f>+SUM(I47,R47)</f>
        <v>426317</v>
      </c>
      <c r="AB47" s="121">
        <f>+SUM(J47,S47)</f>
        <v>526748</v>
      </c>
      <c r="AC47" s="121">
        <f>+SUM(K47,T47)</f>
        <v>244515</v>
      </c>
      <c r="AD47" s="121">
        <f>+SUM(L47,U47)</f>
        <v>65709</v>
      </c>
      <c r="AE47" s="209" t="s">
        <v>326</v>
      </c>
      <c r="AF47" s="208"/>
    </row>
    <row r="48" spans="1:32" s="136" customFormat="1" ht="13.5" customHeight="1" x14ac:dyDescent="0.15">
      <c r="A48" s="119" t="s">
        <v>6</v>
      </c>
      <c r="B48" s="120" t="s">
        <v>363</v>
      </c>
      <c r="C48" s="119" t="s">
        <v>364</v>
      </c>
      <c r="D48" s="121">
        <f>SUM(E48,+L48)</f>
        <v>2824850</v>
      </c>
      <c r="E48" s="121">
        <f>+SUM(F48:I48,K48)</f>
        <v>2612360</v>
      </c>
      <c r="F48" s="121">
        <v>1568484</v>
      </c>
      <c r="G48" s="121">
        <v>0</v>
      </c>
      <c r="H48" s="121">
        <v>770400</v>
      </c>
      <c r="I48" s="121">
        <v>273476</v>
      </c>
      <c r="J48" s="121">
        <v>4625365</v>
      </c>
      <c r="K48" s="121">
        <v>0</v>
      </c>
      <c r="L48" s="121">
        <v>212490</v>
      </c>
      <c r="M48" s="121">
        <f>SUM(N48,+U48)</f>
        <v>57230</v>
      </c>
      <c r="N48" s="121">
        <f>+SUM(O48:R48,T48)</f>
        <v>57166</v>
      </c>
      <c r="O48" s="121">
        <v>0</v>
      </c>
      <c r="P48" s="121">
        <v>0</v>
      </c>
      <c r="Q48" s="121">
        <v>0</v>
      </c>
      <c r="R48" s="121">
        <v>57166</v>
      </c>
      <c r="S48" s="121">
        <v>1058286</v>
      </c>
      <c r="T48" s="121">
        <v>0</v>
      </c>
      <c r="U48" s="121">
        <v>64</v>
      </c>
      <c r="V48" s="121">
        <f>+SUM(D48,M48)</f>
        <v>2882080</v>
      </c>
      <c r="W48" s="121">
        <f>+SUM(E48,N48)</f>
        <v>2669526</v>
      </c>
      <c r="X48" s="121">
        <f>+SUM(F48,O48)</f>
        <v>1568484</v>
      </c>
      <c r="Y48" s="121">
        <f>+SUM(G48,P48)</f>
        <v>0</v>
      </c>
      <c r="Z48" s="121">
        <f>+SUM(H48,Q48)</f>
        <v>770400</v>
      </c>
      <c r="AA48" s="121">
        <f>+SUM(I48,R48)</f>
        <v>330642</v>
      </c>
      <c r="AB48" s="121">
        <f>+SUM(J48,S48)</f>
        <v>5683651</v>
      </c>
      <c r="AC48" s="121">
        <f>+SUM(K48,T48)</f>
        <v>0</v>
      </c>
      <c r="AD48" s="121">
        <f>+SUM(L48,U48)</f>
        <v>212554</v>
      </c>
      <c r="AE48" s="209" t="s">
        <v>326</v>
      </c>
      <c r="AF48" s="208"/>
    </row>
    <row r="49" spans="1:32" s="136" customFormat="1" ht="13.5" customHeight="1" x14ac:dyDescent="0.15">
      <c r="A49" s="119" t="s">
        <v>6</v>
      </c>
      <c r="B49" s="120" t="s">
        <v>333</v>
      </c>
      <c r="C49" s="119" t="s">
        <v>334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7539</v>
      </c>
      <c r="N49" s="121">
        <f>+SUM(O49:R49,T49)</f>
        <v>1840</v>
      </c>
      <c r="O49" s="121">
        <v>0</v>
      </c>
      <c r="P49" s="121">
        <v>0</v>
      </c>
      <c r="Q49" s="121">
        <v>0</v>
      </c>
      <c r="R49" s="121">
        <v>1840</v>
      </c>
      <c r="S49" s="121">
        <v>137674</v>
      </c>
      <c r="T49" s="121">
        <v>0</v>
      </c>
      <c r="U49" s="121">
        <v>5699</v>
      </c>
      <c r="V49" s="121">
        <f>+SUM(D49,M49)</f>
        <v>7539</v>
      </c>
      <c r="W49" s="121">
        <f>+SUM(E49,N49)</f>
        <v>1840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1840</v>
      </c>
      <c r="AB49" s="121">
        <f>+SUM(J49,S49)</f>
        <v>137674</v>
      </c>
      <c r="AC49" s="121">
        <f>+SUM(K49,T49)</f>
        <v>0</v>
      </c>
      <c r="AD49" s="121">
        <f>+SUM(L49,U49)</f>
        <v>5699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275</v>
      </c>
      <c r="D7" s="140">
        <f>+SUM(E7,J7)</f>
        <v>13806826</v>
      </c>
      <c r="E7" s="140">
        <f>+SUM(F7:I7)</f>
        <v>13805120</v>
      </c>
      <c r="F7" s="140">
        <f t="shared" ref="F7:K7" si="0">SUM(F$8:F$257)</f>
        <v>0</v>
      </c>
      <c r="G7" s="140">
        <f t="shared" si="0"/>
        <v>7075228</v>
      </c>
      <c r="H7" s="140">
        <f t="shared" si="0"/>
        <v>6729892</v>
      </c>
      <c r="I7" s="140">
        <f t="shared" si="0"/>
        <v>0</v>
      </c>
      <c r="J7" s="140">
        <f t="shared" si="0"/>
        <v>1706</v>
      </c>
      <c r="K7" s="140">
        <f t="shared" si="0"/>
        <v>3252389</v>
      </c>
      <c r="L7" s="140">
        <f>+SUM(M7,R7,V7,W7,AC7)</f>
        <v>23622798</v>
      </c>
      <c r="M7" s="140">
        <f>+SUM(N7:Q7)</f>
        <v>3355704</v>
      </c>
      <c r="N7" s="140">
        <f>SUM(N$8:N$257)</f>
        <v>2227126</v>
      </c>
      <c r="O7" s="140">
        <f>SUM(O$8:O$257)</f>
        <v>549553</v>
      </c>
      <c r="P7" s="140">
        <f>SUM(P$8:P$257)</f>
        <v>467736</v>
      </c>
      <c r="Q7" s="140">
        <f>SUM(Q$8:Q$257)</f>
        <v>111289</v>
      </c>
      <c r="R7" s="140">
        <f>+SUM(S7:U7)</f>
        <v>4803759</v>
      </c>
      <c r="S7" s="140">
        <f>SUM(S$8:S$257)</f>
        <v>737149</v>
      </c>
      <c r="T7" s="140">
        <f>SUM(T$8:T$257)</f>
        <v>3620277</v>
      </c>
      <c r="U7" s="140">
        <f>SUM(U$8:U$257)</f>
        <v>446333</v>
      </c>
      <c r="V7" s="140">
        <f>SUM(V$8:V$257)</f>
        <v>8970</v>
      </c>
      <c r="W7" s="140">
        <f>+SUM(X7:AA7)</f>
        <v>15454365</v>
      </c>
      <c r="X7" s="140">
        <f t="shared" ref="X7:AD7" si="1">SUM(X$8:X$257)</f>
        <v>7379396</v>
      </c>
      <c r="Y7" s="140">
        <f t="shared" si="1"/>
        <v>7314548</v>
      </c>
      <c r="Z7" s="140">
        <f t="shared" si="1"/>
        <v>446046</v>
      </c>
      <c r="AA7" s="140">
        <f t="shared" si="1"/>
        <v>314375</v>
      </c>
      <c r="AB7" s="140">
        <f t="shared" si="1"/>
        <v>5567779</v>
      </c>
      <c r="AC7" s="140">
        <f t="shared" si="1"/>
        <v>0</v>
      </c>
      <c r="AD7" s="140">
        <f t="shared" si="1"/>
        <v>469704</v>
      </c>
      <c r="AE7" s="140">
        <f>+SUM(D7,L7,AD7)</f>
        <v>37899328</v>
      </c>
      <c r="AF7" s="140">
        <f>+SUM(AG7,AL7)</f>
        <v>61622</v>
      </c>
      <c r="AG7" s="140">
        <f>+SUM(AH7:AK7)</f>
        <v>61622</v>
      </c>
      <c r="AH7" s="140">
        <f t="shared" ref="AH7:AM7" si="2">SUM(AH$8:AH$257)</f>
        <v>0</v>
      </c>
      <c r="AI7" s="140">
        <f t="shared" si="2"/>
        <v>46065</v>
      </c>
      <c r="AJ7" s="140">
        <f t="shared" si="2"/>
        <v>0</v>
      </c>
      <c r="AK7" s="140">
        <f t="shared" si="2"/>
        <v>15557</v>
      </c>
      <c r="AL7" s="140">
        <f t="shared" si="2"/>
        <v>0</v>
      </c>
      <c r="AM7" s="140">
        <f t="shared" si="2"/>
        <v>0</v>
      </c>
      <c r="AN7" s="140">
        <f>+SUM(AO7,AT7,AX7,AY7,BE7)</f>
        <v>4492143</v>
      </c>
      <c r="AO7" s="140">
        <f>+SUM(AP7:AS7)</f>
        <v>499114</v>
      </c>
      <c r="AP7" s="140">
        <f>SUM(AP$8:AP$257)</f>
        <v>361225</v>
      </c>
      <c r="AQ7" s="140">
        <f>SUM(AQ$8:AQ$257)</f>
        <v>0</v>
      </c>
      <c r="AR7" s="140">
        <f>SUM(AR$8:AR$257)</f>
        <v>137889</v>
      </c>
      <c r="AS7" s="140">
        <f>SUM(AS$8:AS$257)</f>
        <v>0</v>
      </c>
      <c r="AT7" s="140">
        <f>+SUM(AU7:AW7)</f>
        <v>2319288</v>
      </c>
      <c r="AU7" s="140">
        <f>SUM(AU$8:AU$257)</f>
        <v>4568</v>
      </c>
      <c r="AV7" s="140">
        <f>SUM(AV$8:AV$257)</f>
        <v>2312899</v>
      </c>
      <c r="AW7" s="140">
        <f>SUM(AW$8:AW$257)</f>
        <v>1821</v>
      </c>
      <c r="AX7" s="140">
        <f>SUM(AX$8:AX$257)</f>
        <v>72</v>
      </c>
      <c r="AY7" s="140">
        <f>+SUM(AZ7:BC7)</f>
        <v>1673669</v>
      </c>
      <c r="AZ7" s="140">
        <f t="shared" ref="AZ7:BF7" si="3">SUM(AZ$8:AZ$257)</f>
        <v>679753</v>
      </c>
      <c r="BA7" s="140">
        <f t="shared" si="3"/>
        <v>977561</v>
      </c>
      <c r="BB7" s="140">
        <f t="shared" si="3"/>
        <v>0</v>
      </c>
      <c r="BC7" s="140">
        <f t="shared" si="3"/>
        <v>16355</v>
      </c>
      <c r="BD7" s="140">
        <f t="shared" si="3"/>
        <v>2788450</v>
      </c>
      <c r="BE7" s="140">
        <f t="shared" si="3"/>
        <v>0</v>
      </c>
      <c r="BF7" s="140">
        <f t="shared" si="3"/>
        <v>111651</v>
      </c>
      <c r="BG7" s="140">
        <f>+SUM(BF7,AN7,AF7)</f>
        <v>4665416</v>
      </c>
      <c r="BH7" s="140">
        <f t="shared" ref="BH7:CI7" si="4">SUM(D7,AF7)</f>
        <v>13868448</v>
      </c>
      <c r="BI7" s="140">
        <f t="shared" si="4"/>
        <v>13866742</v>
      </c>
      <c r="BJ7" s="140">
        <f t="shared" si="4"/>
        <v>0</v>
      </c>
      <c r="BK7" s="140">
        <f t="shared" si="4"/>
        <v>7121293</v>
      </c>
      <c r="BL7" s="140">
        <f t="shared" si="4"/>
        <v>6729892</v>
      </c>
      <c r="BM7" s="140">
        <f t="shared" si="4"/>
        <v>15557</v>
      </c>
      <c r="BN7" s="140">
        <f t="shared" si="4"/>
        <v>1706</v>
      </c>
      <c r="BO7" s="140">
        <f t="shared" si="4"/>
        <v>3252389</v>
      </c>
      <c r="BP7" s="140">
        <f t="shared" si="4"/>
        <v>28114941</v>
      </c>
      <c r="BQ7" s="140">
        <f t="shared" si="4"/>
        <v>3854818</v>
      </c>
      <c r="BR7" s="140">
        <f t="shared" si="4"/>
        <v>2588351</v>
      </c>
      <c r="BS7" s="140">
        <f t="shared" si="4"/>
        <v>549553</v>
      </c>
      <c r="BT7" s="140">
        <f t="shared" si="4"/>
        <v>605625</v>
      </c>
      <c r="BU7" s="140">
        <f t="shared" si="4"/>
        <v>111289</v>
      </c>
      <c r="BV7" s="140">
        <f t="shared" si="4"/>
        <v>7123047</v>
      </c>
      <c r="BW7" s="140">
        <f t="shared" si="4"/>
        <v>741717</v>
      </c>
      <c r="BX7" s="140">
        <f t="shared" si="4"/>
        <v>5933176</v>
      </c>
      <c r="BY7" s="140">
        <f t="shared" si="4"/>
        <v>448154</v>
      </c>
      <c r="BZ7" s="140">
        <f t="shared" si="4"/>
        <v>9042</v>
      </c>
      <c r="CA7" s="140">
        <f t="shared" si="4"/>
        <v>17128034</v>
      </c>
      <c r="CB7" s="140">
        <f t="shared" si="4"/>
        <v>8059149</v>
      </c>
      <c r="CC7" s="140">
        <f t="shared" si="4"/>
        <v>8292109</v>
      </c>
      <c r="CD7" s="140">
        <f t="shared" si="4"/>
        <v>446046</v>
      </c>
      <c r="CE7" s="140">
        <f t="shared" si="4"/>
        <v>330730</v>
      </c>
      <c r="CF7" s="140">
        <f t="shared" si="4"/>
        <v>8356229</v>
      </c>
      <c r="CG7" s="140">
        <f t="shared" si="4"/>
        <v>0</v>
      </c>
      <c r="CH7" s="140">
        <f t="shared" si="4"/>
        <v>581355</v>
      </c>
      <c r="CI7" s="140">
        <f t="shared" si="4"/>
        <v>42564744</v>
      </c>
    </row>
    <row r="8" spans="1:87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+SUM(E8,J8)</f>
        <v>1534451</v>
      </c>
      <c r="E8" s="121">
        <f>+SUM(F8:I8)</f>
        <v>1534451</v>
      </c>
      <c r="F8" s="121">
        <v>0</v>
      </c>
      <c r="G8" s="121">
        <v>1482142</v>
      </c>
      <c r="H8" s="121">
        <v>52309</v>
      </c>
      <c r="I8" s="121">
        <v>0</v>
      </c>
      <c r="J8" s="121">
        <v>0</v>
      </c>
      <c r="K8" s="121">
        <v>0</v>
      </c>
      <c r="L8" s="121">
        <f>+SUM(M8,R8,V8,W8,AC8)</f>
        <v>10204992</v>
      </c>
      <c r="M8" s="121">
        <f>+SUM(N8:Q8)</f>
        <v>1801265</v>
      </c>
      <c r="N8" s="121">
        <v>1146689</v>
      </c>
      <c r="O8" s="121">
        <v>497575</v>
      </c>
      <c r="P8" s="121">
        <v>133105</v>
      </c>
      <c r="Q8" s="121">
        <v>23896</v>
      </c>
      <c r="R8" s="121">
        <f>+SUM(S8:U8)</f>
        <v>1420161</v>
      </c>
      <c r="S8" s="121">
        <v>399924</v>
      </c>
      <c r="T8" s="121">
        <v>858332</v>
      </c>
      <c r="U8" s="121">
        <v>161905</v>
      </c>
      <c r="V8" s="121">
        <v>8059</v>
      </c>
      <c r="W8" s="121">
        <f>+SUM(X8:AA8)</f>
        <v>6975507</v>
      </c>
      <c r="X8" s="121">
        <v>3515670</v>
      </c>
      <c r="Y8" s="121">
        <v>3360734</v>
      </c>
      <c r="Z8" s="121">
        <v>99103</v>
      </c>
      <c r="AA8" s="121">
        <v>0</v>
      </c>
      <c r="AB8" s="121">
        <v>0</v>
      </c>
      <c r="AC8" s="121">
        <v>0</v>
      </c>
      <c r="AD8" s="121">
        <v>2112</v>
      </c>
      <c r="AE8" s="121">
        <f>+SUM(D8,L8,AD8)</f>
        <v>11741555</v>
      </c>
      <c r="AF8" s="121">
        <f>+SUM(AG8,AL8)</f>
        <v>5970</v>
      </c>
      <c r="AG8" s="121">
        <f>+SUM(AH8:AK8)</f>
        <v>5970</v>
      </c>
      <c r="AH8" s="121">
        <v>0</v>
      </c>
      <c r="AI8" s="121">
        <v>5970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205116</v>
      </c>
      <c r="AO8" s="121">
        <f>+SUM(AP8:AS8)</f>
        <v>11754</v>
      </c>
      <c r="AP8" s="121">
        <v>11754</v>
      </c>
      <c r="AQ8" s="121">
        <v>0</v>
      </c>
      <c r="AR8" s="121">
        <v>0</v>
      </c>
      <c r="AS8" s="121">
        <v>0</v>
      </c>
      <c r="AT8" s="121">
        <f>+SUM(AU8:AW8)</f>
        <v>27373</v>
      </c>
      <c r="AU8" s="121">
        <v>2993</v>
      </c>
      <c r="AV8" s="121">
        <v>24380</v>
      </c>
      <c r="AW8" s="121">
        <v>0</v>
      </c>
      <c r="AX8" s="121">
        <v>0</v>
      </c>
      <c r="AY8" s="121">
        <f>+SUM(AZ8:BC8)</f>
        <v>165989</v>
      </c>
      <c r="AZ8" s="121">
        <v>110517</v>
      </c>
      <c r="BA8" s="121">
        <v>55472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211086</v>
      </c>
      <c r="BH8" s="121">
        <f>SUM(D8,AF8)</f>
        <v>1540421</v>
      </c>
      <c r="BI8" s="121">
        <f>SUM(E8,AG8)</f>
        <v>1540421</v>
      </c>
      <c r="BJ8" s="121">
        <f>SUM(F8,AH8)</f>
        <v>0</v>
      </c>
      <c r="BK8" s="121">
        <f>SUM(G8,AI8)</f>
        <v>1488112</v>
      </c>
      <c r="BL8" s="121">
        <f>SUM(H8,AJ8)</f>
        <v>52309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10410108</v>
      </c>
      <c r="BQ8" s="121">
        <f>SUM(M8,AO8)</f>
        <v>1813019</v>
      </c>
      <c r="BR8" s="121">
        <f>SUM(N8,AP8)</f>
        <v>1158443</v>
      </c>
      <c r="BS8" s="121">
        <f>SUM(O8,AQ8)</f>
        <v>497575</v>
      </c>
      <c r="BT8" s="121">
        <f>SUM(P8,AR8)</f>
        <v>133105</v>
      </c>
      <c r="BU8" s="121">
        <f>SUM(Q8,AS8)</f>
        <v>23896</v>
      </c>
      <c r="BV8" s="121">
        <f>SUM(R8,AT8)</f>
        <v>1447534</v>
      </c>
      <c r="BW8" s="121">
        <f>SUM(S8,AU8)</f>
        <v>402917</v>
      </c>
      <c r="BX8" s="121">
        <f>SUM(T8,AV8)</f>
        <v>882712</v>
      </c>
      <c r="BY8" s="121">
        <f>SUM(U8,AW8)</f>
        <v>161905</v>
      </c>
      <c r="BZ8" s="121">
        <f>SUM(V8,AX8)</f>
        <v>8059</v>
      </c>
      <c r="CA8" s="121">
        <f>SUM(W8,AY8)</f>
        <v>7141496</v>
      </c>
      <c r="CB8" s="121">
        <f>SUM(X8,AZ8)</f>
        <v>3626187</v>
      </c>
      <c r="CC8" s="121">
        <f>SUM(Y8,BA8)</f>
        <v>3416206</v>
      </c>
      <c r="CD8" s="121">
        <f>SUM(Z8,BB8)</f>
        <v>99103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2112</v>
      </c>
      <c r="CI8" s="121">
        <f>SUM(AE8,BG8)</f>
        <v>11952641</v>
      </c>
    </row>
    <row r="9" spans="1:87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+SUM(E9,J9)</f>
        <v>3911210</v>
      </c>
      <c r="E9" s="121">
        <f>+SUM(F9:I9)</f>
        <v>3911210</v>
      </c>
      <c r="F9" s="121">
        <v>0</v>
      </c>
      <c r="G9" s="121">
        <v>145970</v>
      </c>
      <c r="H9" s="121">
        <v>3765240</v>
      </c>
      <c r="I9" s="121">
        <v>0</v>
      </c>
      <c r="J9" s="121">
        <v>0</v>
      </c>
      <c r="K9" s="121">
        <v>0</v>
      </c>
      <c r="L9" s="121">
        <f>+SUM(M9,R9,V9,W9,AC9)</f>
        <v>995205</v>
      </c>
      <c r="M9" s="121">
        <f>+SUM(N9:Q9)</f>
        <v>158179</v>
      </c>
      <c r="N9" s="121">
        <v>60343</v>
      </c>
      <c r="O9" s="121">
        <v>38338</v>
      </c>
      <c r="P9" s="121">
        <v>0</v>
      </c>
      <c r="Q9" s="121">
        <v>59498</v>
      </c>
      <c r="R9" s="121">
        <f>+SUM(S9:U9)</f>
        <v>65884</v>
      </c>
      <c r="S9" s="121">
        <v>5676</v>
      </c>
      <c r="T9" s="121">
        <v>9309</v>
      </c>
      <c r="U9" s="121">
        <v>50899</v>
      </c>
      <c r="V9" s="121">
        <v>0</v>
      </c>
      <c r="W9" s="121">
        <f>+SUM(X9:AA9)</f>
        <v>771142</v>
      </c>
      <c r="X9" s="121">
        <v>542890</v>
      </c>
      <c r="Y9" s="121">
        <v>213042</v>
      </c>
      <c r="Z9" s="121">
        <v>15210</v>
      </c>
      <c r="AA9" s="121">
        <v>0</v>
      </c>
      <c r="AB9" s="121">
        <v>776912</v>
      </c>
      <c r="AC9" s="121">
        <v>0</v>
      </c>
      <c r="AD9" s="121">
        <v>9787</v>
      </c>
      <c r="AE9" s="121">
        <f>+SUM(D9,L9,AD9)</f>
        <v>4916202</v>
      </c>
      <c r="AF9" s="121">
        <f>+SUM(AG9,AL9)</f>
        <v>7594</v>
      </c>
      <c r="AG9" s="121">
        <f>+SUM(AH9:AK9)</f>
        <v>7594</v>
      </c>
      <c r="AH9" s="121">
        <v>0</v>
      </c>
      <c r="AI9" s="121">
        <v>0</v>
      </c>
      <c r="AJ9" s="121">
        <v>0</v>
      </c>
      <c r="AK9" s="121">
        <v>7594</v>
      </c>
      <c r="AL9" s="121">
        <v>0</v>
      </c>
      <c r="AM9" s="121">
        <v>0</v>
      </c>
      <c r="AN9" s="121">
        <f>+SUM(AO9,AT9,AX9,AY9,BE9)</f>
        <v>26271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22660</v>
      </c>
      <c r="AU9" s="121">
        <v>0</v>
      </c>
      <c r="AV9" s="121">
        <v>22660</v>
      </c>
      <c r="AW9" s="121">
        <v>0</v>
      </c>
      <c r="AX9" s="121">
        <v>0</v>
      </c>
      <c r="AY9" s="121">
        <f>+SUM(AZ9:BC9)</f>
        <v>3611</v>
      </c>
      <c r="AZ9" s="121">
        <v>0</v>
      </c>
      <c r="BA9" s="121">
        <v>3611</v>
      </c>
      <c r="BB9" s="121">
        <v>0</v>
      </c>
      <c r="BC9" s="121">
        <v>0</v>
      </c>
      <c r="BD9" s="121">
        <v>762628</v>
      </c>
      <c r="BE9" s="121">
        <v>0</v>
      </c>
      <c r="BF9" s="121">
        <v>26876</v>
      </c>
      <c r="BG9" s="121">
        <f>+SUM(BF9,AN9,AF9)</f>
        <v>60741</v>
      </c>
      <c r="BH9" s="121">
        <f>SUM(D9,AF9)</f>
        <v>3918804</v>
      </c>
      <c r="BI9" s="121">
        <f>SUM(E9,AG9)</f>
        <v>3918804</v>
      </c>
      <c r="BJ9" s="121">
        <f>SUM(F9,AH9)</f>
        <v>0</v>
      </c>
      <c r="BK9" s="121">
        <f>SUM(G9,AI9)</f>
        <v>145970</v>
      </c>
      <c r="BL9" s="121">
        <f>SUM(H9,AJ9)</f>
        <v>3765240</v>
      </c>
      <c r="BM9" s="121">
        <f>SUM(I9,AK9)</f>
        <v>7594</v>
      </c>
      <c r="BN9" s="121">
        <f>SUM(J9,AL9)</f>
        <v>0</v>
      </c>
      <c r="BO9" s="121">
        <f>SUM(K9,AM9)</f>
        <v>0</v>
      </c>
      <c r="BP9" s="121">
        <f>SUM(L9,AN9)</f>
        <v>1021476</v>
      </c>
      <c r="BQ9" s="121">
        <f>SUM(M9,AO9)</f>
        <v>158179</v>
      </c>
      <c r="BR9" s="121">
        <f>SUM(N9,AP9)</f>
        <v>60343</v>
      </c>
      <c r="BS9" s="121">
        <f>SUM(O9,AQ9)</f>
        <v>38338</v>
      </c>
      <c r="BT9" s="121">
        <f>SUM(P9,AR9)</f>
        <v>0</v>
      </c>
      <c r="BU9" s="121">
        <f>SUM(Q9,AS9)</f>
        <v>59498</v>
      </c>
      <c r="BV9" s="121">
        <f>SUM(R9,AT9)</f>
        <v>88544</v>
      </c>
      <c r="BW9" s="121">
        <f>SUM(S9,AU9)</f>
        <v>5676</v>
      </c>
      <c r="BX9" s="121">
        <f>SUM(T9,AV9)</f>
        <v>31969</v>
      </c>
      <c r="BY9" s="121">
        <f>SUM(U9,AW9)</f>
        <v>50899</v>
      </c>
      <c r="BZ9" s="121">
        <f>SUM(V9,AX9)</f>
        <v>0</v>
      </c>
      <c r="CA9" s="121">
        <f>SUM(W9,AY9)</f>
        <v>774753</v>
      </c>
      <c r="CB9" s="121">
        <f>SUM(X9,AZ9)</f>
        <v>542890</v>
      </c>
      <c r="CC9" s="121">
        <f>SUM(Y9,BA9)</f>
        <v>216653</v>
      </c>
      <c r="CD9" s="121">
        <f>SUM(Z9,BB9)</f>
        <v>15210</v>
      </c>
      <c r="CE9" s="121">
        <f>SUM(AA9,BC9)</f>
        <v>0</v>
      </c>
      <c r="CF9" s="121">
        <f>SUM(AB9,BD9)</f>
        <v>1539540</v>
      </c>
      <c r="CG9" s="121">
        <f>SUM(AC9,BE9)</f>
        <v>0</v>
      </c>
      <c r="CH9" s="121">
        <f>SUM(AD9,BF9)</f>
        <v>36663</v>
      </c>
      <c r="CI9" s="121">
        <f>SUM(AE9,BG9)</f>
        <v>4976943</v>
      </c>
    </row>
    <row r="10" spans="1:87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+SUM(E10,J10)</f>
        <v>52526</v>
      </c>
      <c r="E10" s="121">
        <f>+SUM(F10:I10)</f>
        <v>52526</v>
      </c>
      <c r="F10" s="121">
        <v>0</v>
      </c>
      <c r="G10" s="121">
        <v>16500</v>
      </c>
      <c r="H10" s="121">
        <v>36026</v>
      </c>
      <c r="I10" s="121">
        <v>0</v>
      </c>
      <c r="J10" s="121">
        <v>0</v>
      </c>
      <c r="K10" s="121">
        <v>0</v>
      </c>
      <c r="L10" s="121">
        <f>+SUM(M10,R10,V10,W10,AC10)</f>
        <v>517090</v>
      </c>
      <c r="M10" s="121">
        <f>+SUM(N10:Q10)</f>
        <v>52576</v>
      </c>
      <c r="N10" s="121">
        <v>0</v>
      </c>
      <c r="O10" s="121">
        <v>2245</v>
      </c>
      <c r="P10" s="121">
        <v>50331</v>
      </c>
      <c r="Q10" s="121">
        <v>0</v>
      </c>
      <c r="R10" s="121">
        <f>+SUM(S10:U10)</f>
        <v>78986</v>
      </c>
      <c r="S10" s="121">
        <v>2529</v>
      </c>
      <c r="T10" s="121">
        <v>70213</v>
      </c>
      <c r="U10" s="121">
        <v>6244</v>
      </c>
      <c r="V10" s="121">
        <v>0</v>
      </c>
      <c r="W10" s="121">
        <f>+SUM(X10:AA10)</f>
        <v>385528</v>
      </c>
      <c r="X10" s="121">
        <v>176487</v>
      </c>
      <c r="Y10" s="121">
        <v>185646</v>
      </c>
      <c r="Z10" s="121">
        <v>23395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569616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22470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52526</v>
      </c>
      <c r="BI10" s="121">
        <f>SUM(E10,AG10)</f>
        <v>52526</v>
      </c>
      <c r="BJ10" s="121">
        <f>SUM(F10,AH10)</f>
        <v>0</v>
      </c>
      <c r="BK10" s="121">
        <f>SUM(G10,AI10)</f>
        <v>16500</v>
      </c>
      <c r="BL10" s="121">
        <f>SUM(H10,AJ10)</f>
        <v>36026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517090</v>
      </c>
      <c r="BQ10" s="121">
        <f>SUM(M10,AO10)</f>
        <v>52576</v>
      </c>
      <c r="BR10" s="121">
        <f>SUM(N10,AP10)</f>
        <v>0</v>
      </c>
      <c r="BS10" s="121">
        <f>SUM(O10,AQ10)</f>
        <v>2245</v>
      </c>
      <c r="BT10" s="121">
        <f>SUM(P10,AR10)</f>
        <v>50331</v>
      </c>
      <c r="BU10" s="121">
        <f>SUM(Q10,AS10)</f>
        <v>0</v>
      </c>
      <c r="BV10" s="121">
        <f>SUM(R10,AT10)</f>
        <v>78986</v>
      </c>
      <c r="BW10" s="121">
        <f>SUM(S10,AU10)</f>
        <v>2529</v>
      </c>
      <c r="BX10" s="121">
        <f>SUM(T10,AV10)</f>
        <v>70213</v>
      </c>
      <c r="BY10" s="121">
        <f>SUM(U10,AW10)</f>
        <v>6244</v>
      </c>
      <c r="BZ10" s="121">
        <f>SUM(V10,AX10)</f>
        <v>0</v>
      </c>
      <c r="CA10" s="121">
        <f>SUM(W10,AY10)</f>
        <v>385528</v>
      </c>
      <c r="CB10" s="121">
        <f>SUM(X10,AZ10)</f>
        <v>176487</v>
      </c>
      <c r="CC10" s="121">
        <f>SUM(Y10,BA10)</f>
        <v>185646</v>
      </c>
      <c r="CD10" s="121">
        <f>SUM(Z10,BB10)</f>
        <v>23395</v>
      </c>
      <c r="CE10" s="121">
        <f>SUM(AA10,BC10)</f>
        <v>0</v>
      </c>
      <c r="CF10" s="121">
        <f>SUM(AB10,BD10)</f>
        <v>22470</v>
      </c>
      <c r="CG10" s="121">
        <f>SUM(AC10,BE10)</f>
        <v>0</v>
      </c>
      <c r="CH10" s="121">
        <f>SUM(AD10,BF10)</f>
        <v>0</v>
      </c>
      <c r="CI10" s="121">
        <f>SUM(AE10,BG10)</f>
        <v>569616</v>
      </c>
    </row>
    <row r="11" spans="1:87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+SUM(E11,J11)</f>
        <v>2921489</v>
      </c>
      <c r="E11" s="121">
        <f>+SUM(F11:I11)</f>
        <v>2919783</v>
      </c>
      <c r="F11" s="121">
        <v>0</v>
      </c>
      <c r="G11" s="121">
        <v>73384</v>
      </c>
      <c r="H11" s="121">
        <v>2846399</v>
      </c>
      <c r="I11" s="121">
        <v>0</v>
      </c>
      <c r="J11" s="121">
        <v>1706</v>
      </c>
      <c r="K11" s="121">
        <v>0</v>
      </c>
      <c r="L11" s="121">
        <f>+SUM(M11,R11,V11,W11,AC11)</f>
        <v>822950</v>
      </c>
      <c r="M11" s="121">
        <f>+SUM(N11:Q11)</f>
        <v>225591</v>
      </c>
      <c r="N11" s="121">
        <v>112868</v>
      </c>
      <c r="O11" s="121">
        <v>11395</v>
      </c>
      <c r="P11" s="121">
        <v>85679</v>
      </c>
      <c r="Q11" s="121">
        <v>15649</v>
      </c>
      <c r="R11" s="121">
        <f>+SUM(S11:U11)</f>
        <v>138840</v>
      </c>
      <c r="S11" s="121">
        <v>5781</v>
      </c>
      <c r="T11" s="121">
        <v>114573</v>
      </c>
      <c r="U11" s="121">
        <v>18486</v>
      </c>
      <c r="V11" s="121">
        <v>0</v>
      </c>
      <c r="W11" s="121">
        <f>+SUM(X11:AA11)</f>
        <v>458519</v>
      </c>
      <c r="X11" s="121">
        <v>284950</v>
      </c>
      <c r="Y11" s="121">
        <v>167804</v>
      </c>
      <c r="Z11" s="121">
        <v>4252</v>
      </c>
      <c r="AA11" s="121">
        <v>1513</v>
      </c>
      <c r="AB11" s="121">
        <v>0</v>
      </c>
      <c r="AC11" s="121">
        <v>0</v>
      </c>
      <c r="AD11" s="121">
        <v>12667</v>
      </c>
      <c r="AE11" s="121">
        <f>+SUM(D11,L11,AD11)</f>
        <v>3757106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338540</v>
      </c>
      <c r="AO11" s="121">
        <f>+SUM(AP11:AS11)</f>
        <v>17564</v>
      </c>
      <c r="AP11" s="121">
        <v>9097</v>
      </c>
      <c r="AQ11" s="121">
        <v>0</v>
      </c>
      <c r="AR11" s="121">
        <v>8467</v>
      </c>
      <c r="AS11" s="121">
        <v>0</v>
      </c>
      <c r="AT11" s="121">
        <f>+SUM(AU11:AW11)</f>
        <v>140151</v>
      </c>
      <c r="AU11" s="121">
        <v>717</v>
      </c>
      <c r="AV11" s="121">
        <v>139434</v>
      </c>
      <c r="AW11" s="121">
        <v>0</v>
      </c>
      <c r="AX11" s="121">
        <v>0</v>
      </c>
      <c r="AY11" s="121">
        <f>+SUM(AZ11:BC11)</f>
        <v>180825</v>
      </c>
      <c r="AZ11" s="121">
        <v>135598</v>
      </c>
      <c r="BA11" s="121">
        <v>44861</v>
      </c>
      <c r="BB11" s="121">
        <v>0</v>
      </c>
      <c r="BC11" s="121">
        <v>366</v>
      </c>
      <c r="BD11" s="121">
        <v>0</v>
      </c>
      <c r="BE11" s="121">
        <v>0</v>
      </c>
      <c r="BF11" s="121">
        <v>152</v>
      </c>
      <c r="BG11" s="121">
        <f>+SUM(BF11,AN11,AF11)</f>
        <v>338692</v>
      </c>
      <c r="BH11" s="121">
        <f>SUM(D11,AF11)</f>
        <v>2921489</v>
      </c>
      <c r="BI11" s="121">
        <f>SUM(E11,AG11)</f>
        <v>2919783</v>
      </c>
      <c r="BJ11" s="121">
        <f>SUM(F11,AH11)</f>
        <v>0</v>
      </c>
      <c r="BK11" s="121">
        <f>SUM(G11,AI11)</f>
        <v>73384</v>
      </c>
      <c r="BL11" s="121">
        <f>SUM(H11,AJ11)</f>
        <v>2846399</v>
      </c>
      <c r="BM11" s="121">
        <f>SUM(I11,AK11)</f>
        <v>0</v>
      </c>
      <c r="BN11" s="121">
        <f>SUM(J11,AL11)</f>
        <v>1706</v>
      </c>
      <c r="BO11" s="121">
        <f>SUM(K11,AM11)</f>
        <v>0</v>
      </c>
      <c r="BP11" s="121">
        <f>SUM(L11,AN11)</f>
        <v>1161490</v>
      </c>
      <c r="BQ11" s="121">
        <f>SUM(M11,AO11)</f>
        <v>243155</v>
      </c>
      <c r="BR11" s="121">
        <f>SUM(N11,AP11)</f>
        <v>121965</v>
      </c>
      <c r="BS11" s="121">
        <f>SUM(O11,AQ11)</f>
        <v>11395</v>
      </c>
      <c r="BT11" s="121">
        <f>SUM(P11,AR11)</f>
        <v>94146</v>
      </c>
      <c r="BU11" s="121">
        <f>SUM(Q11,AS11)</f>
        <v>15649</v>
      </c>
      <c r="BV11" s="121">
        <f>SUM(R11,AT11)</f>
        <v>278991</v>
      </c>
      <c r="BW11" s="121">
        <f>SUM(S11,AU11)</f>
        <v>6498</v>
      </c>
      <c r="BX11" s="121">
        <f>SUM(T11,AV11)</f>
        <v>254007</v>
      </c>
      <c r="BY11" s="121">
        <f>SUM(U11,AW11)</f>
        <v>18486</v>
      </c>
      <c r="BZ11" s="121">
        <f>SUM(V11,AX11)</f>
        <v>0</v>
      </c>
      <c r="CA11" s="121">
        <f>SUM(W11,AY11)</f>
        <v>639344</v>
      </c>
      <c r="CB11" s="121">
        <f>SUM(X11,AZ11)</f>
        <v>420548</v>
      </c>
      <c r="CC11" s="121">
        <f>SUM(Y11,BA11)</f>
        <v>212665</v>
      </c>
      <c r="CD11" s="121">
        <f>SUM(Z11,BB11)</f>
        <v>4252</v>
      </c>
      <c r="CE11" s="121">
        <f>SUM(AA11,BC11)</f>
        <v>1879</v>
      </c>
      <c r="CF11" s="121">
        <f>SUM(AB11,BD11)</f>
        <v>0</v>
      </c>
      <c r="CG11" s="121">
        <f>SUM(AC11,BE11)</f>
        <v>0</v>
      </c>
      <c r="CH11" s="121">
        <f>SUM(AD11,BF11)</f>
        <v>12819</v>
      </c>
      <c r="CI11" s="121">
        <f>SUM(AE11,BG11)</f>
        <v>4095798</v>
      </c>
    </row>
    <row r="12" spans="1:87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82387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82387</v>
      </c>
      <c r="X12" s="121">
        <v>82387</v>
      </c>
      <c r="Y12" s="121">
        <v>0</v>
      </c>
      <c r="Z12" s="121">
        <v>0</v>
      </c>
      <c r="AA12" s="121">
        <v>0</v>
      </c>
      <c r="AB12" s="121">
        <v>34173</v>
      </c>
      <c r="AC12" s="121">
        <v>0</v>
      </c>
      <c r="AD12" s="121">
        <v>0</v>
      </c>
      <c r="AE12" s="121">
        <f>+SUM(D12,L12,AD12)</f>
        <v>82387</v>
      </c>
      <c r="AF12" s="121">
        <f>+SUM(AG12,AL12)</f>
        <v>2667</v>
      </c>
      <c r="AG12" s="121">
        <f>+SUM(AH12:AK12)</f>
        <v>2667</v>
      </c>
      <c r="AH12" s="121">
        <v>0</v>
      </c>
      <c r="AI12" s="121">
        <v>0</v>
      </c>
      <c r="AJ12" s="121">
        <v>0</v>
      </c>
      <c r="AK12" s="121">
        <v>2667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63213</v>
      </c>
      <c r="BE12" s="121">
        <v>0</v>
      </c>
      <c r="BF12" s="121">
        <v>0</v>
      </c>
      <c r="BG12" s="121">
        <f>+SUM(BF12,AN12,AF12)</f>
        <v>2667</v>
      </c>
      <c r="BH12" s="121">
        <f>SUM(D12,AF12)</f>
        <v>2667</v>
      </c>
      <c r="BI12" s="121">
        <f>SUM(E12,AG12)</f>
        <v>2667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2667</v>
      </c>
      <c r="BN12" s="121">
        <f>SUM(J12,AL12)</f>
        <v>0</v>
      </c>
      <c r="BO12" s="121">
        <f>SUM(K12,AM12)</f>
        <v>0</v>
      </c>
      <c r="BP12" s="121">
        <f>SUM(L12,AN12)</f>
        <v>82387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82387</v>
      </c>
      <c r="CB12" s="121">
        <f>SUM(X12,AZ12)</f>
        <v>82387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97386</v>
      </c>
      <c r="CG12" s="121">
        <f>SUM(AC12,BE12)</f>
        <v>0</v>
      </c>
      <c r="CH12" s="121">
        <f>SUM(AD12,BF12)</f>
        <v>0</v>
      </c>
      <c r="CI12" s="121">
        <f>SUM(AE12,BG12)</f>
        <v>85054</v>
      </c>
    </row>
    <row r="13" spans="1:87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25507</v>
      </c>
      <c r="M13" s="121">
        <f>+SUM(N13:Q13)</f>
        <v>23228</v>
      </c>
      <c r="N13" s="121">
        <v>23228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2279</v>
      </c>
      <c r="X13" s="121">
        <v>2279</v>
      </c>
      <c r="Y13" s="121">
        <v>0</v>
      </c>
      <c r="Z13" s="121">
        <v>0</v>
      </c>
      <c r="AA13" s="121">
        <v>0</v>
      </c>
      <c r="AB13" s="121">
        <v>782441</v>
      </c>
      <c r="AC13" s="121">
        <v>0</v>
      </c>
      <c r="AD13" s="121">
        <v>213</v>
      </c>
      <c r="AE13" s="121">
        <f>+SUM(D13,L13,AD13)</f>
        <v>25720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82837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25507</v>
      </c>
      <c r="BQ13" s="121">
        <f>SUM(M13,AO13)</f>
        <v>23228</v>
      </c>
      <c r="BR13" s="121">
        <f>SUM(N13,AP13)</f>
        <v>23228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2279</v>
      </c>
      <c r="CB13" s="121">
        <f>SUM(X13,AZ13)</f>
        <v>2279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865278</v>
      </c>
      <c r="CG13" s="121">
        <f>SUM(AC13,BE13)</f>
        <v>0</v>
      </c>
      <c r="CH13" s="121">
        <f>SUM(AD13,BF13)</f>
        <v>213</v>
      </c>
      <c r="CI13" s="121">
        <f>SUM(AE13,BG13)</f>
        <v>25720</v>
      </c>
    </row>
    <row r="14" spans="1:87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62885</v>
      </c>
      <c r="M14" s="121">
        <f>+SUM(N14:Q14)</f>
        <v>8974</v>
      </c>
      <c r="N14" s="121">
        <v>8974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53911</v>
      </c>
      <c r="X14" s="121">
        <v>53911</v>
      </c>
      <c r="Y14" s="121">
        <v>0</v>
      </c>
      <c r="Z14" s="121">
        <v>0</v>
      </c>
      <c r="AA14" s="121">
        <v>0</v>
      </c>
      <c r="AB14" s="121">
        <v>29867</v>
      </c>
      <c r="AC14" s="121">
        <v>0</v>
      </c>
      <c r="AD14" s="121">
        <v>0</v>
      </c>
      <c r="AE14" s="121">
        <f>+SUM(D14,L14,AD14)</f>
        <v>62885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8974</v>
      </c>
      <c r="AO14" s="121">
        <f>+SUM(AP14:AS14)</f>
        <v>8974</v>
      </c>
      <c r="AP14" s="121">
        <v>8974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68901</v>
      </c>
      <c r="BE14" s="121">
        <v>0</v>
      </c>
      <c r="BF14" s="121">
        <v>0</v>
      </c>
      <c r="BG14" s="121">
        <f>+SUM(BF14,AN14,AF14)</f>
        <v>8974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71859</v>
      </c>
      <c r="BQ14" s="121">
        <f>SUM(M14,AO14)</f>
        <v>17948</v>
      </c>
      <c r="BR14" s="121">
        <f>SUM(N14,AP14)</f>
        <v>17948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53911</v>
      </c>
      <c r="CB14" s="121">
        <f>SUM(X14,AZ14)</f>
        <v>53911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98768</v>
      </c>
      <c r="CG14" s="121">
        <f>SUM(AC14,BE14)</f>
        <v>0</v>
      </c>
      <c r="CH14" s="121">
        <f>SUM(AD14,BF14)</f>
        <v>0</v>
      </c>
      <c r="CI14" s="121">
        <f>SUM(AE14,BG14)</f>
        <v>71859</v>
      </c>
    </row>
    <row r="15" spans="1:87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164929</v>
      </c>
      <c r="M15" s="121">
        <f>+SUM(N15:Q15)</f>
        <v>16825</v>
      </c>
      <c r="N15" s="121">
        <v>16825</v>
      </c>
      <c r="O15" s="121">
        <v>0</v>
      </c>
      <c r="P15" s="121">
        <v>0</v>
      </c>
      <c r="Q15" s="121">
        <v>0</v>
      </c>
      <c r="R15" s="121">
        <f>+SUM(S15:U15)</f>
        <v>148104</v>
      </c>
      <c r="S15" s="121">
        <v>148104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375356</v>
      </c>
      <c r="AC15" s="121">
        <v>0</v>
      </c>
      <c r="AD15" s="121">
        <v>0</v>
      </c>
      <c r="AE15" s="121">
        <f>+SUM(D15,L15,AD15)</f>
        <v>164929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19563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164929</v>
      </c>
      <c r="BQ15" s="121">
        <f>SUM(M15,AO15)</f>
        <v>16825</v>
      </c>
      <c r="BR15" s="121">
        <f>SUM(N15,AP15)</f>
        <v>16825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148104</v>
      </c>
      <c r="BW15" s="121">
        <f>SUM(S15,AU15)</f>
        <v>148104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394919</v>
      </c>
      <c r="CG15" s="121">
        <f>SUM(AC15,BE15)</f>
        <v>0</v>
      </c>
      <c r="CH15" s="121">
        <f>SUM(AD15,BF15)</f>
        <v>0</v>
      </c>
      <c r="CI15" s="121">
        <f>SUM(AE15,BG15)</f>
        <v>164929</v>
      </c>
    </row>
    <row r="16" spans="1:87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454296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51677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505973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641438</v>
      </c>
      <c r="M17" s="121">
        <f>+SUM(N17:Q17)</f>
        <v>37436</v>
      </c>
      <c r="N17" s="121">
        <v>37436</v>
      </c>
      <c r="O17" s="121">
        <v>0</v>
      </c>
      <c r="P17" s="121">
        <v>0</v>
      </c>
      <c r="Q17" s="121">
        <v>0</v>
      </c>
      <c r="R17" s="121">
        <f>+SUM(S17:U17)</f>
        <v>5649</v>
      </c>
      <c r="S17" s="121">
        <v>0</v>
      </c>
      <c r="T17" s="121">
        <v>5508</v>
      </c>
      <c r="U17" s="121">
        <v>141</v>
      </c>
      <c r="V17" s="121">
        <v>0</v>
      </c>
      <c r="W17" s="121">
        <f>+SUM(X17:AA17)</f>
        <v>598353</v>
      </c>
      <c r="X17" s="121">
        <v>104914</v>
      </c>
      <c r="Y17" s="121">
        <v>481447</v>
      </c>
      <c r="Z17" s="121">
        <v>11992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641438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414075</v>
      </c>
      <c r="AO17" s="121">
        <f>+SUM(AP17:AS17)</f>
        <v>41757</v>
      </c>
      <c r="AP17" s="121">
        <v>41757</v>
      </c>
      <c r="AQ17" s="121">
        <v>0</v>
      </c>
      <c r="AR17" s="121">
        <v>0</v>
      </c>
      <c r="AS17" s="121">
        <v>0</v>
      </c>
      <c r="AT17" s="121">
        <f>+SUM(AU17:AW17)</f>
        <v>35451</v>
      </c>
      <c r="AU17" s="121">
        <v>0</v>
      </c>
      <c r="AV17" s="121">
        <v>35451</v>
      </c>
      <c r="AW17" s="121">
        <v>0</v>
      </c>
      <c r="AX17" s="121">
        <v>0</v>
      </c>
      <c r="AY17" s="121">
        <f>+SUM(AZ17:BC17)</f>
        <v>336867</v>
      </c>
      <c r="AZ17" s="121">
        <v>149156</v>
      </c>
      <c r="BA17" s="121">
        <v>187711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414075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1055513</v>
      </c>
      <c r="BQ17" s="121">
        <f>SUM(M17,AO17)</f>
        <v>79193</v>
      </c>
      <c r="BR17" s="121">
        <f>SUM(N17,AP17)</f>
        <v>79193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41100</v>
      </c>
      <c r="BW17" s="121">
        <f>SUM(S17,AU17)</f>
        <v>0</v>
      </c>
      <c r="BX17" s="121">
        <f>SUM(T17,AV17)</f>
        <v>40959</v>
      </c>
      <c r="BY17" s="121">
        <f>SUM(U17,AW17)</f>
        <v>141</v>
      </c>
      <c r="BZ17" s="121">
        <f>SUM(V17,AX17)</f>
        <v>0</v>
      </c>
      <c r="CA17" s="121">
        <f>SUM(W17,AY17)</f>
        <v>935220</v>
      </c>
      <c r="CB17" s="121">
        <f>SUM(X17,AZ17)</f>
        <v>254070</v>
      </c>
      <c r="CC17" s="121">
        <f>SUM(Y17,BA17)</f>
        <v>669158</v>
      </c>
      <c r="CD17" s="121">
        <f>SUM(Z17,BB17)</f>
        <v>11992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1055513</v>
      </c>
    </row>
    <row r="18" spans="1:87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694637</v>
      </c>
      <c r="M18" s="121">
        <f>+SUM(N18:Q18)</f>
        <v>33361</v>
      </c>
      <c r="N18" s="121">
        <v>33361</v>
      </c>
      <c r="O18" s="121">
        <v>0</v>
      </c>
      <c r="P18" s="121">
        <v>0</v>
      </c>
      <c r="Q18" s="121">
        <v>0</v>
      </c>
      <c r="R18" s="121">
        <f>+SUM(S18:U18)</f>
        <v>184688</v>
      </c>
      <c r="S18" s="121">
        <v>0</v>
      </c>
      <c r="T18" s="121">
        <v>151301</v>
      </c>
      <c r="U18" s="121">
        <v>33387</v>
      </c>
      <c r="V18" s="121">
        <v>0</v>
      </c>
      <c r="W18" s="121">
        <f>+SUM(X18:AA18)</f>
        <v>476588</v>
      </c>
      <c r="X18" s="121">
        <v>252733</v>
      </c>
      <c r="Y18" s="121">
        <v>194938</v>
      </c>
      <c r="Z18" s="121">
        <v>26404</v>
      </c>
      <c r="AA18" s="121">
        <v>2513</v>
      </c>
      <c r="AB18" s="121">
        <v>0</v>
      </c>
      <c r="AC18" s="121">
        <v>0</v>
      </c>
      <c r="AD18" s="121">
        <v>1126</v>
      </c>
      <c r="AE18" s="121">
        <f>+SUM(D18,L18,AD18)</f>
        <v>695763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429179</v>
      </c>
      <c r="AO18" s="121">
        <f>+SUM(AP18:AS18)</f>
        <v>26214</v>
      </c>
      <c r="AP18" s="121">
        <v>26214</v>
      </c>
      <c r="AQ18" s="121">
        <v>0</v>
      </c>
      <c r="AR18" s="121">
        <v>0</v>
      </c>
      <c r="AS18" s="121">
        <v>0</v>
      </c>
      <c r="AT18" s="121">
        <f>+SUM(AU18:AW18)</f>
        <v>207884</v>
      </c>
      <c r="AU18" s="121">
        <v>0</v>
      </c>
      <c r="AV18" s="121">
        <v>207884</v>
      </c>
      <c r="AW18" s="121">
        <v>0</v>
      </c>
      <c r="AX18" s="121">
        <v>0</v>
      </c>
      <c r="AY18" s="121">
        <f>+SUM(AZ18:BC18)</f>
        <v>195081</v>
      </c>
      <c r="AZ18" s="121">
        <v>148578</v>
      </c>
      <c r="BA18" s="121">
        <v>46503</v>
      </c>
      <c r="BB18" s="121">
        <v>0</v>
      </c>
      <c r="BC18" s="121">
        <v>0</v>
      </c>
      <c r="BD18" s="121">
        <v>0</v>
      </c>
      <c r="BE18" s="121">
        <v>0</v>
      </c>
      <c r="BF18" s="121">
        <v>200</v>
      </c>
      <c r="BG18" s="121">
        <f>+SUM(BF18,AN18,AF18)</f>
        <v>429379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1123816</v>
      </c>
      <c r="BQ18" s="121">
        <f>SUM(M18,AO18)</f>
        <v>59575</v>
      </c>
      <c r="BR18" s="121">
        <f>SUM(N18,AP18)</f>
        <v>59575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392572</v>
      </c>
      <c r="BW18" s="121">
        <f>SUM(S18,AU18)</f>
        <v>0</v>
      </c>
      <c r="BX18" s="121">
        <f>SUM(T18,AV18)</f>
        <v>359185</v>
      </c>
      <c r="BY18" s="121">
        <f>SUM(U18,AW18)</f>
        <v>33387</v>
      </c>
      <c r="BZ18" s="121">
        <f>SUM(V18,AX18)</f>
        <v>0</v>
      </c>
      <c r="CA18" s="121">
        <f>SUM(W18,AY18)</f>
        <v>671669</v>
      </c>
      <c r="CB18" s="121">
        <f>SUM(X18,AZ18)</f>
        <v>401311</v>
      </c>
      <c r="CC18" s="121">
        <f>SUM(Y18,BA18)</f>
        <v>241441</v>
      </c>
      <c r="CD18" s="121">
        <f>SUM(Z18,BB18)</f>
        <v>26404</v>
      </c>
      <c r="CE18" s="121">
        <f>SUM(AA18,BC18)</f>
        <v>2513</v>
      </c>
      <c r="CF18" s="121">
        <f>SUM(AB18,BD18)</f>
        <v>0</v>
      </c>
      <c r="CG18" s="121">
        <f>SUM(AC18,BE18)</f>
        <v>0</v>
      </c>
      <c r="CH18" s="121">
        <f>SUM(AD18,BF18)</f>
        <v>1326</v>
      </c>
      <c r="CI18" s="121">
        <f>SUM(AE18,BG18)</f>
        <v>1125142</v>
      </c>
    </row>
    <row r="19" spans="1:87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185431</v>
      </c>
      <c r="M19" s="121">
        <f>+SUM(N19:Q19)</f>
        <v>12555</v>
      </c>
      <c r="N19" s="121">
        <v>12555</v>
      </c>
      <c r="O19" s="121">
        <v>0</v>
      </c>
      <c r="P19" s="121">
        <v>0</v>
      </c>
      <c r="Q19" s="121">
        <v>0</v>
      </c>
      <c r="R19" s="121">
        <f>+SUM(S19:U19)</f>
        <v>10926</v>
      </c>
      <c r="S19" s="121">
        <v>0</v>
      </c>
      <c r="T19" s="121">
        <v>9048</v>
      </c>
      <c r="U19" s="121">
        <v>1878</v>
      </c>
      <c r="V19" s="121">
        <v>0</v>
      </c>
      <c r="W19" s="121">
        <f>+SUM(X19:AA19)</f>
        <v>161950</v>
      </c>
      <c r="X19" s="121">
        <v>111534</v>
      </c>
      <c r="Y19" s="121">
        <v>13350</v>
      </c>
      <c r="Z19" s="121">
        <v>27834</v>
      </c>
      <c r="AA19" s="121">
        <v>9232</v>
      </c>
      <c r="AB19" s="121">
        <v>196228</v>
      </c>
      <c r="AC19" s="121">
        <v>0</v>
      </c>
      <c r="AD19" s="121">
        <v>15002</v>
      </c>
      <c r="AE19" s="121">
        <f>+SUM(D19,L19,AD19)</f>
        <v>200433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5022</v>
      </c>
      <c r="AO19" s="121">
        <f>+SUM(AP19:AS19)</f>
        <v>5022</v>
      </c>
      <c r="AP19" s="121">
        <v>5022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131484</v>
      </c>
      <c r="BE19" s="121">
        <v>0</v>
      </c>
      <c r="BF19" s="121">
        <v>0</v>
      </c>
      <c r="BG19" s="121">
        <f>+SUM(BF19,AN19,AF19)</f>
        <v>5022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190453</v>
      </c>
      <c r="BQ19" s="121">
        <f>SUM(M19,AO19)</f>
        <v>17577</v>
      </c>
      <c r="BR19" s="121">
        <f>SUM(N19,AP19)</f>
        <v>17577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10926</v>
      </c>
      <c r="BW19" s="121">
        <f>SUM(S19,AU19)</f>
        <v>0</v>
      </c>
      <c r="BX19" s="121">
        <f>SUM(T19,AV19)</f>
        <v>9048</v>
      </c>
      <c r="BY19" s="121">
        <f>SUM(U19,AW19)</f>
        <v>1878</v>
      </c>
      <c r="BZ19" s="121">
        <f>SUM(V19,AX19)</f>
        <v>0</v>
      </c>
      <c r="CA19" s="121">
        <f>SUM(W19,AY19)</f>
        <v>161950</v>
      </c>
      <c r="CB19" s="121">
        <f>SUM(X19,AZ19)</f>
        <v>111534</v>
      </c>
      <c r="CC19" s="121">
        <f>SUM(Y19,BA19)</f>
        <v>13350</v>
      </c>
      <c r="CD19" s="121">
        <f>SUM(Z19,BB19)</f>
        <v>27834</v>
      </c>
      <c r="CE19" s="121">
        <f>SUM(AA19,BC19)</f>
        <v>9232</v>
      </c>
      <c r="CF19" s="121">
        <f>SUM(AB19,BD19)</f>
        <v>327712</v>
      </c>
      <c r="CG19" s="121">
        <f>SUM(AC19,BE19)</f>
        <v>0</v>
      </c>
      <c r="CH19" s="121">
        <f>SUM(AD19,BF19)</f>
        <v>15002</v>
      </c>
      <c r="CI19" s="121">
        <f>SUM(AE19,BG19)</f>
        <v>205455</v>
      </c>
    </row>
    <row r="20" spans="1:87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2118054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903627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4245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1821</v>
      </c>
      <c r="AU20" s="121">
        <v>0</v>
      </c>
      <c r="AV20" s="121">
        <v>0</v>
      </c>
      <c r="AW20" s="121">
        <v>1821</v>
      </c>
      <c r="AX20" s="121">
        <v>0</v>
      </c>
      <c r="AY20" s="121">
        <f>+SUM(AZ20:BC20)</f>
        <v>2424</v>
      </c>
      <c r="AZ20" s="121">
        <v>0</v>
      </c>
      <c r="BA20" s="121">
        <v>0</v>
      </c>
      <c r="BB20" s="121">
        <v>0</v>
      </c>
      <c r="BC20" s="121">
        <v>2424</v>
      </c>
      <c r="BD20" s="121">
        <v>733257</v>
      </c>
      <c r="BE20" s="121">
        <v>0</v>
      </c>
      <c r="BF20" s="121">
        <v>0</v>
      </c>
      <c r="BG20" s="121">
        <f>+SUM(BF20,AN20,AF20)</f>
        <v>4245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2118054</v>
      </c>
      <c r="BP20" s="121">
        <f>SUM(L20,AN20)</f>
        <v>4245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1821</v>
      </c>
      <c r="BW20" s="121">
        <f>SUM(S20,AU20)</f>
        <v>0</v>
      </c>
      <c r="BX20" s="121">
        <f>SUM(T20,AV20)</f>
        <v>0</v>
      </c>
      <c r="BY20" s="121">
        <f>SUM(U20,AW20)</f>
        <v>1821</v>
      </c>
      <c r="BZ20" s="121">
        <f>SUM(V20,AX20)</f>
        <v>0</v>
      </c>
      <c r="CA20" s="121">
        <f>SUM(W20,AY20)</f>
        <v>2424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2424</v>
      </c>
      <c r="CF20" s="121">
        <f>SUM(AB20,BD20)</f>
        <v>1636884</v>
      </c>
      <c r="CG20" s="121">
        <f>SUM(AC20,BE20)</f>
        <v>0</v>
      </c>
      <c r="CH20" s="121">
        <f>SUM(AD20,BF20)</f>
        <v>0</v>
      </c>
      <c r="CI20" s="121">
        <f>SUM(AE20,BG20)</f>
        <v>4245</v>
      </c>
    </row>
    <row r="21" spans="1:87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+SUM(E21,J21)</f>
        <v>134746</v>
      </c>
      <c r="E21" s="121">
        <f>+SUM(F21:I21)</f>
        <v>134746</v>
      </c>
      <c r="F21" s="121">
        <v>0</v>
      </c>
      <c r="G21" s="121">
        <v>134746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416851</v>
      </c>
      <c r="M21" s="121">
        <f>+SUM(N21:Q21)</f>
        <v>65687</v>
      </c>
      <c r="N21" s="121">
        <v>43015</v>
      </c>
      <c r="O21" s="121">
        <v>0</v>
      </c>
      <c r="P21" s="121">
        <v>22672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351164</v>
      </c>
      <c r="X21" s="121">
        <v>255981</v>
      </c>
      <c r="Y21" s="121">
        <v>0</v>
      </c>
      <c r="Z21" s="121">
        <v>76172</v>
      </c>
      <c r="AA21" s="121">
        <v>19011</v>
      </c>
      <c r="AB21" s="121">
        <v>0</v>
      </c>
      <c r="AC21" s="121">
        <v>0</v>
      </c>
      <c r="AD21" s="121">
        <v>49993</v>
      </c>
      <c r="AE21" s="121">
        <f>+SUM(D21,L21,AD21)</f>
        <v>601590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11061</v>
      </c>
      <c r="BE21" s="121">
        <v>0</v>
      </c>
      <c r="BF21" s="121">
        <v>9839</v>
      </c>
      <c r="BG21" s="121">
        <f>+SUM(BF21,AN21,AF21)</f>
        <v>9839</v>
      </c>
      <c r="BH21" s="121">
        <f>SUM(D21,AF21)</f>
        <v>134746</v>
      </c>
      <c r="BI21" s="121">
        <f>SUM(E21,AG21)</f>
        <v>134746</v>
      </c>
      <c r="BJ21" s="121">
        <f>SUM(F21,AH21)</f>
        <v>0</v>
      </c>
      <c r="BK21" s="121">
        <f>SUM(G21,AI21)</f>
        <v>134746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416851</v>
      </c>
      <c r="BQ21" s="121">
        <f>SUM(M21,AO21)</f>
        <v>65687</v>
      </c>
      <c r="BR21" s="121">
        <f>SUM(N21,AP21)</f>
        <v>43015</v>
      </c>
      <c r="BS21" s="121">
        <f>SUM(O21,AQ21)</f>
        <v>0</v>
      </c>
      <c r="BT21" s="121">
        <f>SUM(P21,AR21)</f>
        <v>22672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351164</v>
      </c>
      <c r="CB21" s="121">
        <f>SUM(X21,AZ21)</f>
        <v>255981</v>
      </c>
      <c r="CC21" s="121">
        <f>SUM(Y21,BA21)</f>
        <v>0</v>
      </c>
      <c r="CD21" s="121">
        <f>SUM(Z21,BB21)</f>
        <v>76172</v>
      </c>
      <c r="CE21" s="121">
        <f>SUM(AA21,BC21)</f>
        <v>19011</v>
      </c>
      <c r="CF21" s="121">
        <f>SUM(AB21,BD21)</f>
        <v>11061</v>
      </c>
      <c r="CG21" s="121">
        <f>SUM(AC21,BE21)</f>
        <v>0</v>
      </c>
      <c r="CH21" s="121">
        <f>SUM(AD21,BF21)</f>
        <v>59832</v>
      </c>
      <c r="CI21" s="121">
        <f>SUM(AE21,BG21)</f>
        <v>611429</v>
      </c>
    </row>
    <row r="22" spans="1:87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49517</v>
      </c>
      <c r="M22" s="121">
        <f>+SUM(N22:Q22)</f>
        <v>4637</v>
      </c>
      <c r="N22" s="121">
        <v>4637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44880</v>
      </c>
      <c r="X22" s="121">
        <v>44880</v>
      </c>
      <c r="Y22" s="121">
        <v>0</v>
      </c>
      <c r="Z22" s="121">
        <v>0</v>
      </c>
      <c r="AA22" s="121">
        <v>0</v>
      </c>
      <c r="AB22" s="121">
        <v>13683</v>
      </c>
      <c r="AC22" s="121">
        <v>0</v>
      </c>
      <c r="AD22" s="121">
        <v>0</v>
      </c>
      <c r="AE22" s="121">
        <f>+SUM(D22,L22,AD22)</f>
        <v>49517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33905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49517</v>
      </c>
      <c r="BQ22" s="121">
        <f>SUM(M22,AO22)</f>
        <v>4637</v>
      </c>
      <c r="BR22" s="121">
        <f>SUM(N22,AP22)</f>
        <v>4637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44880</v>
      </c>
      <c r="CB22" s="121">
        <f>SUM(X22,AZ22)</f>
        <v>44880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47588</v>
      </c>
      <c r="CG22" s="121">
        <f>SUM(AC22,BE22)</f>
        <v>0</v>
      </c>
      <c r="CH22" s="121">
        <f>SUM(AD22,BF22)</f>
        <v>0</v>
      </c>
      <c r="CI22" s="121">
        <f>SUM(AE22,BG22)</f>
        <v>49517</v>
      </c>
    </row>
    <row r="23" spans="1:87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6930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6930</v>
      </c>
      <c r="X23" s="121">
        <v>6930</v>
      </c>
      <c r="Y23" s="121">
        <v>0</v>
      </c>
      <c r="Z23" s="121">
        <v>0</v>
      </c>
      <c r="AA23" s="121">
        <v>0</v>
      </c>
      <c r="AB23" s="121">
        <v>5111</v>
      </c>
      <c r="AC23" s="121">
        <v>0</v>
      </c>
      <c r="AD23" s="121">
        <v>0</v>
      </c>
      <c r="AE23" s="121">
        <f>+SUM(D23,L23,AD23)</f>
        <v>6930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1745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6930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6930</v>
      </c>
      <c r="CB23" s="121">
        <f>SUM(X23,AZ23)</f>
        <v>6930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6856</v>
      </c>
      <c r="CG23" s="121">
        <f>SUM(AC23,BE23)</f>
        <v>0</v>
      </c>
      <c r="CH23" s="121">
        <f>SUM(AD23,BF23)</f>
        <v>0</v>
      </c>
      <c r="CI23" s="121">
        <f>SUM(AE23,BG23)</f>
        <v>6930</v>
      </c>
    </row>
    <row r="24" spans="1:87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71577</v>
      </c>
      <c r="M24" s="121">
        <f>+SUM(N24:Q24)</f>
        <v>8160</v>
      </c>
      <c r="N24" s="121">
        <v>8160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63417</v>
      </c>
      <c r="X24" s="121">
        <v>63417</v>
      </c>
      <c r="Y24" s="121">
        <v>0</v>
      </c>
      <c r="Z24" s="121">
        <v>0</v>
      </c>
      <c r="AA24" s="121">
        <v>0</v>
      </c>
      <c r="AB24" s="121">
        <v>25517</v>
      </c>
      <c r="AC24" s="121">
        <v>0</v>
      </c>
      <c r="AD24" s="121">
        <v>0</v>
      </c>
      <c r="AE24" s="121">
        <f>+SUM(D24,L24,AD24)</f>
        <v>71577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8363</v>
      </c>
      <c r="AO24" s="121">
        <f>+SUM(AP24:AS24)</f>
        <v>8363</v>
      </c>
      <c r="AP24" s="121">
        <v>8363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20433</v>
      </c>
      <c r="BE24" s="121">
        <v>0</v>
      </c>
      <c r="BF24" s="121">
        <v>0</v>
      </c>
      <c r="BG24" s="121">
        <f>+SUM(BF24,AN24,AF24)</f>
        <v>8363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79940</v>
      </c>
      <c r="BQ24" s="121">
        <f>SUM(M24,AO24)</f>
        <v>16523</v>
      </c>
      <c r="BR24" s="121">
        <f>SUM(N24,AP24)</f>
        <v>16523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63417</v>
      </c>
      <c r="CB24" s="121">
        <f>SUM(X24,AZ24)</f>
        <v>63417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45950</v>
      </c>
      <c r="CG24" s="121">
        <f>SUM(AC24,BE24)</f>
        <v>0</v>
      </c>
      <c r="CH24" s="121">
        <f>SUM(AD24,BF24)</f>
        <v>0</v>
      </c>
      <c r="CI24" s="121">
        <f>SUM(AE24,BG24)</f>
        <v>79940</v>
      </c>
    </row>
    <row r="25" spans="1:87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30756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30756</v>
      </c>
      <c r="X25" s="121">
        <v>30756</v>
      </c>
      <c r="Y25" s="121">
        <v>0</v>
      </c>
      <c r="Z25" s="121">
        <v>0</v>
      </c>
      <c r="AA25" s="121">
        <v>0</v>
      </c>
      <c r="AB25" s="121">
        <v>14281</v>
      </c>
      <c r="AC25" s="121">
        <v>0</v>
      </c>
      <c r="AD25" s="121">
        <v>0</v>
      </c>
      <c r="AE25" s="121">
        <f>+SUM(D25,L25,AD25)</f>
        <v>30756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29453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30756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30756</v>
      </c>
      <c r="CB25" s="121">
        <f>SUM(X25,AZ25)</f>
        <v>30756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43734</v>
      </c>
      <c r="CG25" s="121">
        <f>SUM(AC25,BE25)</f>
        <v>0</v>
      </c>
      <c r="CH25" s="121">
        <f>SUM(AD25,BF25)</f>
        <v>0</v>
      </c>
      <c r="CI25" s="121">
        <f>SUM(AE25,BG25)</f>
        <v>30756</v>
      </c>
    </row>
    <row r="26" spans="1:87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130965</v>
      </c>
      <c r="M26" s="121">
        <f>+SUM(N26:Q26)</f>
        <v>19890</v>
      </c>
      <c r="N26" s="121">
        <v>19890</v>
      </c>
      <c r="O26" s="121">
        <v>0</v>
      </c>
      <c r="P26" s="121">
        <v>0</v>
      </c>
      <c r="Q26" s="121">
        <v>0</v>
      </c>
      <c r="R26" s="121">
        <f>+SUM(S26:U26)</f>
        <v>511</v>
      </c>
      <c r="S26" s="121">
        <v>511</v>
      </c>
      <c r="T26" s="121">
        <v>0</v>
      </c>
      <c r="U26" s="121">
        <v>0</v>
      </c>
      <c r="V26" s="121">
        <v>911</v>
      </c>
      <c r="W26" s="121">
        <f>+SUM(X26:AA26)</f>
        <v>109653</v>
      </c>
      <c r="X26" s="121">
        <v>105774</v>
      </c>
      <c r="Y26" s="121">
        <v>0</v>
      </c>
      <c r="Z26" s="121">
        <v>0</v>
      </c>
      <c r="AA26" s="121">
        <v>3879</v>
      </c>
      <c r="AB26" s="121">
        <v>36866</v>
      </c>
      <c r="AC26" s="121">
        <v>0</v>
      </c>
      <c r="AD26" s="121">
        <v>2748</v>
      </c>
      <c r="AE26" s="121">
        <f>+SUM(D26,L26,AD26)</f>
        <v>133713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31899</v>
      </c>
      <c r="AO26" s="121">
        <f>+SUM(AP26:AS26)</f>
        <v>6630</v>
      </c>
      <c r="AP26" s="121">
        <v>6630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25269</v>
      </c>
      <c r="AZ26" s="121">
        <v>25269</v>
      </c>
      <c r="BA26" s="121">
        <v>0</v>
      </c>
      <c r="BB26" s="121">
        <v>0</v>
      </c>
      <c r="BC26" s="121">
        <v>0</v>
      </c>
      <c r="BD26" s="121">
        <v>56156</v>
      </c>
      <c r="BE26" s="121">
        <v>0</v>
      </c>
      <c r="BF26" s="121">
        <v>1193</v>
      </c>
      <c r="BG26" s="121">
        <f>+SUM(BF26,AN26,AF26)</f>
        <v>33092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162864</v>
      </c>
      <c r="BQ26" s="121">
        <f>SUM(M26,AO26)</f>
        <v>26520</v>
      </c>
      <c r="BR26" s="121">
        <f>SUM(N26,AP26)</f>
        <v>26520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511</v>
      </c>
      <c r="BW26" s="121">
        <f>SUM(S26,AU26)</f>
        <v>511</v>
      </c>
      <c r="BX26" s="121">
        <f>SUM(T26,AV26)</f>
        <v>0</v>
      </c>
      <c r="BY26" s="121">
        <f>SUM(U26,AW26)</f>
        <v>0</v>
      </c>
      <c r="BZ26" s="121">
        <f>SUM(V26,AX26)</f>
        <v>911</v>
      </c>
      <c r="CA26" s="121">
        <f>SUM(W26,AY26)</f>
        <v>134922</v>
      </c>
      <c r="CB26" s="121">
        <f>SUM(X26,AZ26)</f>
        <v>131043</v>
      </c>
      <c r="CC26" s="121">
        <f>SUM(Y26,BA26)</f>
        <v>0</v>
      </c>
      <c r="CD26" s="121">
        <f>SUM(Z26,BB26)</f>
        <v>0</v>
      </c>
      <c r="CE26" s="121">
        <f>SUM(AA26,BC26)</f>
        <v>3879</v>
      </c>
      <c r="CF26" s="121">
        <f>SUM(AB26,BD26)</f>
        <v>93022</v>
      </c>
      <c r="CG26" s="121">
        <f>SUM(AC26,BE26)</f>
        <v>0</v>
      </c>
      <c r="CH26" s="121">
        <f>SUM(AD26,BF26)</f>
        <v>3941</v>
      </c>
      <c r="CI26" s="121">
        <f>SUM(AE26,BG26)</f>
        <v>166805</v>
      </c>
    </row>
    <row r="27" spans="1:87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37652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37652</v>
      </c>
      <c r="X27" s="121">
        <v>37652</v>
      </c>
      <c r="Y27" s="121">
        <v>0</v>
      </c>
      <c r="Z27" s="121">
        <v>0</v>
      </c>
      <c r="AA27" s="121">
        <v>0</v>
      </c>
      <c r="AB27" s="121">
        <v>11325</v>
      </c>
      <c r="AC27" s="121">
        <v>0</v>
      </c>
      <c r="AD27" s="121">
        <v>1030</v>
      </c>
      <c r="AE27" s="121">
        <f>+SUM(D27,L27,AD27)</f>
        <v>38682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8633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8633</v>
      </c>
      <c r="AZ27" s="121">
        <v>8633</v>
      </c>
      <c r="BA27" s="121">
        <v>0</v>
      </c>
      <c r="BB27" s="121">
        <v>0</v>
      </c>
      <c r="BC27" s="121">
        <v>0</v>
      </c>
      <c r="BD27" s="121">
        <v>24448</v>
      </c>
      <c r="BE27" s="121">
        <v>0</v>
      </c>
      <c r="BF27" s="121">
        <v>260</v>
      </c>
      <c r="BG27" s="121">
        <f>+SUM(BF27,AN27,AF27)</f>
        <v>8893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46285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46285</v>
      </c>
      <c r="CB27" s="121">
        <f>SUM(X27,AZ27)</f>
        <v>46285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35773</v>
      </c>
      <c r="CG27" s="121">
        <f>SUM(AC27,BE27)</f>
        <v>0</v>
      </c>
      <c r="CH27" s="121">
        <f>SUM(AD27,BF27)</f>
        <v>1290</v>
      </c>
      <c r="CI27" s="121">
        <f>SUM(AE27,BG27)</f>
        <v>47575</v>
      </c>
    </row>
    <row r="28" spans="1:87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36256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36256</v>
      </c>
      <c r="X28" s="121">
        <v>36256</v>
      </c>
      <c r="Y28" s="121">
        <v>0</v>
      </c>
      <c r="Z28" s="121">
        <v>0</v>
      </c>
      <c r="AA28" s="121">
        <v>0</v>
      </c>
      <c r="AB28" s="121">
        <v>14408</v>
      </c>
      <c r="AC28" s="121">
        <v>0</v>
      </c>
      <c r="AD28" s="121">
        <v>0</v>
      </c>
      <c r="AE28" s="121">
        <f>+SUM(D28,L28,AD28)</f>
        <v>36256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43263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36256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36256</v>
      </c>
      <c r="CB28" s="121">
        <f>SUM(X28,AZ28)</f>
        <v>36256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57671</v>
      </c>
      <c r="CG28" s="121">
        <f>SUM(AC28,BE28)</f>
        <v>0</v>
      </c>
      <c r="CH28" s="121">
        <f>SUM(AD28,BF28)</f>
        <v>0</v>
      </c>
      <c r="CI28" s="121">
        <f>SUM(AE28,BG28)</f>
        <v>36256</v>
      </c>
    </row>
    <row r="29" spans="1:87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318276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79315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397591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2261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127618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46454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2261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174072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7968</v>
      </c>
      <c r="L31" s="121">
        <f>+SUM(M31,R31,V31,W31,AC31)</f>
        <v>62436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62436</v>
      </c>
      <c r="S31" s="121">
        <v>62436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108790</v>
      </c>
      <c r="AC31" s="121">
        <v>0</v>
      </c>
      <c r="AD31" s="121">
        <v>0</v>
      </c>
      <c r="AE31" s="121">
        <f>+SUM(D31,L31,AD31)</f>
        <v>62436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54819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7968</v>
      </c>
      <c r="BP31" s="121">
        <f>SUM(L31,AN31)</f>
        <v>62436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62436</v>
      </c>
      <c r="BW31" s="121">
        <f>SUM(S31,AU31)</f>
        <v>62436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163609</v>
      </c>
      <c r="CG31" s="121">
        <f>SUM(AC31,BE31)</f>
        <v>0</v>
      </c>
      <c r="CH31" s="121">
        <f>SUM(AD31,BF31)</f>
        <v>0</v>
      </c>
      <c r="CI31" s="121">
        <f>SUM(AE31,BG31)</f>
        <v>62436</v>
      </c>
    </row>
    <row r="32" spans="1:87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69762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69762</v>
      </c>
      <c r="X32" s="121">
        <v>69762</v>
      </c>
      <c r="Y32" s="121">
        <v>0</v>
      </c>
      <c r="Z32" s="121">
        <v>0</v>
      </c>
      <c r="AA32" s="121">
        <v>0</v>
      </c>
      <c r="AB32" s="121">
        <v>134594</v>
      </c>
      <c r="AC32" s="121">
        <v>0</v>
      </c>
      <c r="AD32" s="121">
        <v>0</v>
      </c>
      <c r="AE32" s="121">
        <f>+SUM(D32,L32,AD32)</f>
        <v>69762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10089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69762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69762</v>
      </c>
      <c r="CB32" s="121">
        <f>SUM(X32,AZ32)</f>
        <v>69762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144683</v>
      </c>
      <c r="CG32" s="121">
        <f>SUM(AC32,BE32)</f>
        <v>0</v>
      </c>
      <c r="CH32" s="121">
        <f>SUM(AD32,BF32)</f>
        <v>0</v>
      </c>
      <c r="CI32" s="121">
        <f>SUM(AE32,BG32)</f>
        <v>69762</v>
      </c>
    </row>
    <row r="33" spans="1:87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124343</v>
      </c>
      <c r="M33" s="121">
        <f>+SUM(N33:Q33)</f>
        <v>12349</v>
      </c>
      <c r="N33" s="121">
        <v>12349</v>
      </c>
      <c r="O33" s="121">
        <v>0</v>
      </c>
      <c r="P33" s="121">
        <v>0</v>
      </c>
      <c r="Q33" s="121">
        <v>0</v>
      </c>
      <c r="R33" s="121">
        <f>+SUM(S33:U33)</f>
        <v>111994</v>
      </c>
      <c r="S33" s="121">
        <v>111994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248458</v>
      </c>
      <c r="AC33" s="121">
        <v>0</v>
      </c>
      <c r="AD33" s="121">
        <v>0</v>
      </c>
      <c r="AE33" s="121">
        <f>+SUM(D33,L33,AD33)</f>
        <v>124343</v>
      </c>
      <c r="AF33" s="121">
        <f>+SUM(AG33,AL33)</f>
        <v>5296</v>
      </c>
      <c r="AG33" s="121">
        <f>+SUM(AH33:AK33)</f>
        <v>5296</v>
      </c>
      <c r="AH33" s="121">
        <v>0</v>
      </c>
      <c r="AI33" s="121">
        <v>0</v>
      </c>
      <c r="AJ33" s="121">
        <v>0</v>
      </c>
      <c r="AK33" s="121">
        <v>5296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30733</v>
      </c>
      <c r="BE33" s="121">
        <v>0</v>
      </c>
      <c r="BF33" s="121">
        <v>0</v>
      </c>
      <c r="BG33" s="121">
        <f>+SUM(BF33,AN33,AF33)</f>
        <v>5296</v>
      </c>
      <c r="BH33" s="121">
        <f>SUM(D33,AF33)</f>
        <v>5296</v>
      </c>
      <c r="BI33" s="121">
        <f>SUM(E33,AG33)</f>
        <v>5296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5296</v>
      </c>
      <c r="BN33" s="121">
        <f>SUM(J33,AL33)</f>
        <v>0</v>
      </c>
      <c r="BO33" s="121">
        <f>SUM(K33,AM33)</f>
        <v>0</v>
      </c>
      <c r="BP33" s="121">
        <f>SUM(L33,AN33)</f>
        <v>124343</v>
      </c>
      <c r="BQ33" s="121">
        <f>SUM(M33,AO33)</f>
        <v>12349</v>
      </c>
      <c r="BR33" s="121">
        <f>SUM(N33,AP33)</f>
        <v>12349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111994</v>
      </c>
      <c r="BW33" s="121">
        <f>SUM(S33,AU33)</f>
        <v>111994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279191</v>
      </c>
      <c r="CG33" s="121">
        <f>SUM(AC33,BE33)</f>
        <v>0</v>
      </c>
      <c r="CH33" s="121">
        <f>SUM(AD33,BF33)</f>
        <v>0</v>
      </c>
      <c r="CI33" s="121">
        <f>SUM(AE33,BG33)</f>
        <v>129639</v>
      </c>
    </row>
    <row r="34" spans="1:87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159007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159007</v>
      </c>
      <c r="X34" s="121">
        <v>159007</v>
      </c>
      <c r="Y34" s="121">
        <v>0</v>
      </c>
      <c r="Z34" s="121">
        <v>0</v>
      </c>
      <c r="AA34" s="121">
        <v>0</v>
      </c>
      <c r="AB34" s="121">
        <v>259696</v>
      </c>
      <c r="AC34" s="121">
        <v>0</v>
      </c>
      <c r="AD34" s="121">
        <v>0</v>
      </c>
      <c r="AE34" s="121">
        <f>+SUM(D34,L34,AD34)</f>
        <v>159007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20010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159007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159007</v>
      </c>
      <c r="CB34" s="121">
        <f>SUM(X34,AZ34)</f>
        <v>159007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279706</v>
      </c>
      <c r="CG34" s="121">
        <f>SUM(AC34,BE34)</f>
        <v>0</v>
      </c>
      <c r="CH34" s="121">
        <f>SUM(AD34,BF34)</f>
        <v>0</v>
      </c>
      <c r="CI34" s="121">
        <f>SUM(AE34,BG34)</f>
        <v>159007</v>
      </c>
    </row>
    <row r="35" spans="1:87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40160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11514</v>
      </c>
      <c r="S35" s="121">
        <v>0</v>
      </c>
      <c r="T35" s="121">
        <v>0</v>
      </c>
      <c r="U35" s="121">
        <v>11514</v>
      </c>
      <c r="V35" s="121">
        <v>0</v>
      </c>
      <c r="W35" s="121">
        <f>+SUM(X35:AA35)</f>
        <v>28646</v>
      </c>
      <c r="X35" s="121">
        <v>27691</v>
      </c>
      <c r="Y35" s="121">
        <v>234</v>
      </c>
      <c r="Z35" s="121">
        <v>0</v>
      </c>
      <c r="AA35" s="121">
        <v>721</v>
      </c>
      <c r="AB35" s="121">
        <v>87834</v>
      </c>
      <c r="AC35" s="121">
        <v>0</v>
      </c>
      <c r="AD35" s="121">
        <v>0</v>
      </c>
      <c r="AE35" s="121">
        <f>+SUM(D35,L35,AD35)</f>
        <v>40160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18095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40160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11514</v>
      </c>
      <c r="BW35" s="121">
        <f>SUM(S35,AU35)</f>
        <v>0</v>
      </c>
      <c r="BX35" s="121">
        <f>SUM(T35,AV35)</f>
        <v>0</v>
      </c>
      <c r="BY35" s="121">
        <f>SUM(U35,AW35)</f>
        <v>11514</v>
      </c>
      <c r="BZ35" s="121">
        <f>SUM(V35,AX35)</f>
        <v>0</v>
      </c>
      <c r="CA35" s="121">
        <f>SUM(W35,AY35)</f>
        <v>28646</v>
      </c>
      <c r="CB35" s="121">
        <f>SUM(X35,AZ35)</f>
        <v>27691</v>
      </c>
      <c r="CC35" s="121">
        <f>SUM(Y35,BA35)</f>
        <v>234</v>
      </c>
      <c r="CD35" s="121">
        <f>SUM(Z35,BB35)</f>
        <v>0</v>
      </c>
      <c r="CE35" s="121">
        <f>SUM(AA35,BC35)</f>
        <v>721</v>
      </c>
      <c r="CF35" s="121">
        <f>SUM(AB35,BD35)</f>
        <v>105929</v>
      </c>
      <c r="CG35" s="121">
        <f>SUM(AC35,BE35)</f>
        <v>0</v>
      </c>
      <c r="CH35" s="121">
        <f>SUM(AD35,BF35)</f>
        <v>0</v>
      </c>
      <c r="CI35" s="121">
        <f>SUM(AE35,BG35)</f>
        <v>40160</v>
      </c>
    </row>
    <row r="36" spans="1:87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38531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38531</v>
      </c>
      <c r="X36" s="121">
        <v>38410</v>
      </c>
      <c r="Y36" s="121">
        <v>0</v>
      </c>
      <c r="Z36" s="121">
        <v>0</v>
      </c>
      <c r="AA36" s="121">
        <v>121</v>
      </c>
      <c r="AB36" s="121">
        <v>89457</v>
      </c>
      <c r="AC36" s="121">
        <v>0</v>
      </c>
      <c r="AD36" s="121">
        <v>0</v>
      </c>
      <c r="AE36" s="121">
        <f>+SUM(D36,L36,AD36)</f>
        <v>38531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12962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38531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38531</v>
      </c>
      <c r="CB36" s="121">
        <f>SUM(X36,AZ36)</f>
        <v>38410</v>
      </c>
      <c r="CC36" s="121">
        <f>SUM(Y36,BA36)</f>
        <v>0</v>
      </c>
      <c r="CD36" s="121">
        <f>SUM(Z36,BB36)</f>
        <v>0</v>
      </c>
      <c r="CE36" s="121">
        <f>SUM(AA36,BC36)</f>
        <v>121</v>
      </c>
      <c r="CF36" s="121">
        <f>SUM(AB36,BD36)</f>
        <v>102419</v>
      </c>
      <c r="CG36" s="121">
        <f>SUM(AC36,BE36)</f>
        <v>0</v>
      </c>
      <c r="CH36" s="121">
        <f>SUM(AD36,BF36)</f>
        <v>0</v>
      </c>
      <c r="CI36" s="121">
        <f>SUM(AE36,BG36)</f>
        <v>38531</v>
      </c>
    </row>
    <row r="37" spans="1:87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98580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42057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33221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98580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75278</v>
      </c>
      <c r="CG37" s="121">
        <f>SUM(AC37,BE37)</f>
        <v>0</v>
      </c>
      <c r="CH37" s="121">
        <f>SUM(AD37,BF37)</f>
        <v>0</v>
      </c>
      <c r="CI37" s="121">
        <f>SUM(AE37,BG37)</f>
        <v>0</v>
      </c>
    </row>
    <row r="38" spans="1:87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353573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150845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92914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353573</v>
      </c>
      <c r="BP38" s="121">
        <f>SUM(L38,AN38)</f>
        <v>0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243759</v>
      </c>
      <c r="CG38" s="121">
        <f>SUM(AC38,BE38)</f>
        <v>0</v>
      </c>
      <c r="CH38" s="121">
        <f>SUM(AD38,BF38)</f>
        <v>0</v>
      </c>
      <c r="CI38" s="121">
        <f>SUM(AE38,BG38)</f>
        <v>0</v>
      </c>
    </row>
    <row r="39" spans="1:87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264964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113042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79511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264964</v>
      </c>
      <c r="BP39" s="121">
        <f>SUM(L39,AN39)</f>
        <v>0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192553</v>
      </c>
      <c r="CG39" s="121">
        <f>SUM(AC39,BE39)</f>
        <v>0</v>
      </c>
      <c r="CH39" s="121">
        <f>SUM(AD39,BF39)</f>
        <v>0</v>
      </c>
      <c r="CI39" s="121">
        <f>SUM(AE39,BG39)</f>
        <v>0</v>
      </c>
    </row>
    <row r="40" spans="1:87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406989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173634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119383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406989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293017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+SUM(E41,J41)</f>
        <v>29918</v>
      </c>
      <c r="E41" s="121">
        <f>+SUM(F41:I41)</f>
        <v>29918</v>
      </c>
      <c r="F41" s="121">
        <v>0</v>
      </c>
      <c r="G41" s="121">
        <v>0</v>
      </c>
      <c r="H41" s="121">
        <v>29918</v>
      </c>
      <c r="I41" s="121">
        <v>0</v>
      </c>
      <c r="J41" s="121">
        <v>0</v>
      </c>
      <c r="K41" s="121">
        <v>0</v>
      </c>
      <c r="L41" s="121">
        <f>+SUM(M41,R41,V41,W41,AC41)</f>
        <v>111449</v>
      </c>
      <c r="M41" s="121">
        <f>+SUM(N41:Q41)</f>
        <v>16721</v>
      </c>
      <c r="N41" s="121">
        <v>16721</v>
      </c>
      <c r="O41" s="121">
        <v>0</v>
      </c>
      <c r="P41" s="121">
        <v>0</v>
      </c>
      <c r="Q41" s="121">
        <v>0</v>
      </c>
      <c r="R41" s="121">
        <f>+SUM(S41:U41)</f>
        <v>15131</v>
      </c>
      <c r="S41" s="121">
        <v>194</v>
      </c>
      <c r="T41" s="121">
        <v>7661</v>
      </c>
      <c r="U41" s="121">
        <v>7276</v>
      </c>
      <c r="V41" s="121">
        <v>0</v>
      </c>
      <c r="W41" s="121">
        <f>+SUM(X41:AA41)</f>
        <v>79597</v>
      </c>
      <c r="X41" s="121">
        <v>46250</v>
      </c>
      <c r="Y41" s="121">
        <v>22899</v>
      </c>
      <c r="Z41" s="121">
        <v>4731</v>
      </c>
      <c r="AA41" s="121">
        <v>5717</v>
      </c>
      <c r="AB41" s="121">
        <v>39387</v>
      </c>
      <c r="AC41" s="121">
        <v>0</v>
      </c>
      <c r="AD41" s="121">
        <v>1495</v>
      </c>
      <c r="AE41" s="121">
        <f>+SUM(D41,L41,AD41)</f>
        <v>142862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858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858</v>
      </c>
      <c r="AU41" s="121">
        <v>858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34450</v>
      </c>
      <c r="BE41" s="121">
        <v>0</v>
      </c>
      <c r="BF41" s="121">
        <v>0</v>
      </c>
      <c r="BG41" s="121">
        <f>+SUM(BF41,AN41,AF41)</f>
        <v>858</v>
      </c>
      <c r="BH41" s="121">
        <f>SUM(D41,AF41)</f>
        <v>29918</v>
      </c>
      <c r="BI41" s="121">
        <f>SUM(E41,AG41)</f>
        <v>29918</v>
      </c>
      <c r="BJ41" s="121">
        <f>SUM(F41,AH41)</f>
        <v>0</v>
      </c>
      <c r="BK41" s="121">
        <f>SUM(G41,AI41)</f>
        <v>0</v>
      </c>
      <c r="BL41" s="121">
        <f>SUM(H41,AJ41)</f>
        <v>29918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112307</v>
      </c>
      <c r="BQ41" s="121">
        <f>SUM(M41,AO41)</f>
        <v>16721</v>
      </c>
      <c r="BR41" s="121">
        <f>SUM(N41,AP41)</f>
        <v>16721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15989</v>
      </c>
      <c r="BW41" s="121">
        <f>SUM(S41,AU41)</f>
        <v>1052</v>
      </c>
      <c r="BX41" s="121">
        <f>SUM(T41,AV41)</f>
        <v>7661</v>
      </c>
      <c r="BY41" s="121">
        <f>SUM(U41,AW41)</f>
        <v>7276</v>
      </c>
      <c r="BZ41" s="121">
        <f>SUM(V41,AX41)</f>
        <v>0</v>
      </c>
      <c r="CA41" s="121">
        <f>SUM(W41,AY41)</f>
        <v>79597</v>
      </c>
      <c r="CB41" s="121">
        <f>SUM(X41,AZ41)</f>
        <v>46250</v>
      </c>
      <c r="CC41" s="121">
        <f>SUM(Y41,BA41)</f>
        <v>22899</v>
      </c>
      <c r="CD41" s="121">
        <f>SUM(Z41,BB41)</f>
        <v>4731</v>
      </c>
      <c r="CE41" s="121">
        <f>SUM(AA41,BC41)</f>
        <v>5717</v>
      </c>
      <c r="CF41" s="121">
        <f>SUM(AB41,BD41)</f>
        <v>73837</v>
      </c>
      <c r="CG41" s="121">
        <f>SUM(AC41,BE41)</f>
        <v>0</v>
      </c>
      <c r="CH41" s="121">
        <f>SUM(AD41,BF41)</f>
        <v>1495</v>
      </c>
      <c r="CI41" s="121">
        <f>SUM(AE41,BG41)</f>
        <v>143720</v>
      </c>
    </row>
    <row r="42" spans="1:87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288303</v>
      </c>
      <c r="M42" s="121">
        <f>+SUM(N42:Q42)</f>
        <v>19261</v>
      </c>
      <c r="N42" s="121">
        <v>19261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269042</v>
      </c>
      <c r="X42" s="121">
        <v>71577</v>
      </c>
      <c r="Y42" s="121">
        <v>140491</v>
      </c>
      <c r="Z42" s="121">
        <v>11838</v>
      </c>
      <c r="AA42" s="121">
        <v>45136</v>
      </c>
      <c r="AB42" s="121">
        <v>0</v>
      </c>
      <c r="AC42" s="121">
        <v>0</v>
      </c>
      <c r="AD42" s="121">
        <v>8805</v>
      </c>
      <c r="AE42" s="121">
        <f>+SUM(D42,L42,AD42)</f>
        <v>297108</v>
      </c>
      <c r="AF42" s="121">
        <f>+SUM(AG42,AL42)</f>
        <v>40095</v>
      </c>
      <c r="AG42" s="121">
        <f>+SUM(AH42:AK42)</f>
        <v>40095</v>
      </c>
      <c r="AH42" s="121">
        <v>0</v>
      </c>
      <c r="AI42" s="121">
        <v>40095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113370</v>
      </c>
      <c r="AO42" s="121">
        <f>+SUM(AP42:AS42)</f>
        <v>19261</v>
      </c>
      <c r="AP42" s="121">
        <v>19261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94109</v>
      </c>
      <c r="AZ42" s="121">
        <v>20602</v>
      </c>
      <c r="BA42" s="121">
        <v>73062</v>
      </c>
      <c r="BB42" s="121">
        <v>0</v>
      </c>
      <c r="BC42" s="121">
        <v>445</v>
      </c>
      <c r="BD42" s="121">
        <v>0</v>
      </c>
      <c r="BE42" s="121">
        <v>0</v>
      </c>
      <c r="BF42" s="121">
        <v>311</v>
      </c>
      <c r="BG42" s="121">
        <f>+SUM(BF42,AN42,AF42)</f>
        <v>153776</v>
      </c>
      <c r="BH42" s="121">
        <f>SUM(D42,AF42)</f>
        <v>40095</v>
      </c>
      <c r="BI42" s="121">
        <f>SUM(E42,AG42)</f>
        <v>40095</v>
      </c>
      <c r="BJ42" s="121">
        <f>SUM(F42,AH42)</f>
        <v>0</v>
      </c>
      <c r="BK42" s="121">
        <f>SUM(G42,AI42)</f>
        <v>40095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401673</v>
      </c>
      <c r="BQ42" s="121">
        <f>SUM(M42,AO42)</f>
        <v>38522</v>
      </c>
      <c r="BR42" s="121">
        <f>SUM(N42,AP42)</f>
        <v>38522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363151</v>
      </c>
      <c r="CB42" s="121">
        <f>SUM(X42,AZ42)</f>
        <v>92179</v>
      </c>
      <c r="CC42" s="121">
        <f>SUM(Y42,BA42)</f>
        <v>213553</v>
      </c>
      <c r="CD42" s="121">
        <f>SUM(Z42,BB42)</f>
        <v>11838</v>
      </c>
      <c r="CE42" s="121">
        <f>SUM(AA42,BC42)</f>
        <v>45581</v>
      </c>
      <c r="CF42" s="121">
        <f>SUM(AB42,BD42)</f>
        <v>0</v>
      </c>
      <c r="CG42" s="121">
        <f>SUM(AC42,BE42)</f>
        <v>0</v>
      </c>
      <c r="CH42" s="121">
        <f>SUM(AD42,BF42)</f>
        <v>9116</v>
      </c>
      <c r="CI42" s="121">
        <f>SUM(AE42,BG42)</f>
        <v>450884</v>
      </c>
    </row>
    <row r="43" spans="1:87" s="136" customFormat="1" ht="13.5" customHeight="1" x14ac:dyDescent="0.15">
      <c r="A43" s="119" t="s">
        <v>6</v>
      </c>
      <c r="B43" s="120" t="s">
        <v>367</v>
      </c>
      <c r="C43" s="119" t="s">
        <v>368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432880</v>
      </c>
      <c r="M43" s="121">
        <f>+SUM(N43:Q43)</f>
        <v>110411</v>
      </c>
      <c r="N43" s="121">
        <v>46160</v>
      </c>
      <c r="O43" s="121">
        <v>0</v>
      </c>
      <c r="P43" s="121">
        <v>58085</v>
      </c>
      <c r="Q43" s="121">
        <v>6166</v>
      </c>
      <c r="R43" s="121">
        <f>+SUM(S43:U43)</f>
        <v>250779</v>
      </c>
      <c r="S43" s="121">
        <v>0</v>
      </c>
      <c r="T43" s="121">
        <v>220916</v>
      </c>
      <c r="U43" s="121">
        <v>29863</v>
      </c>
      <c r="V43" s="121">
        <v>0</v>
      </c>
      <c r="W43" s="121">
        <f>+SUM(X43:AA43)</f>
        <v>71690</v>
      </c>
      <c r="X43" s="121">
        <v>0</v>
      </c>
      <c r="Y43" s="121">
        <v>53900</v>
      </c>
      <c r="Z43" s="121">
        <v>15620</v>
      </c>
      <c r="AA43" s="121">
        <v>2170</v>
      </c>
      <c r="AB43" s="121"/>
      <c r="AC43" s="121">
        <v>0</v>
      </c>
      <c r="AD43" s="121">
        <v>25349</v>
      </c>
      <c r="AE43" s="121">
        <f>+SUM(D43,L43,AD43)</f>
        <v>458229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64228</v>
      </c>
      <c r="AO43" s="121">
        <f>+SUM(AP43:AS43)</f>
        <v>4012</v>
      </c>
      <c r="AP43" s="121">
        <v>4012</v>
      </c>
      <c r="AQ43" s="121">
        <v>0</v>
      </c>
      <c r="AR43" s="121">
        <v>0</v>
      </c>
      <c r="AS43" s="121">
        <v>0</v>
      </c>
      <c r="AT43" s="121">
        <f>+SUM(AU43:AW43)</f>
        <v>39903</v>
      </c>
      <c r="AU43" s="121">
        <v>0</v>
      </c>
      <c r="AV43" s="121">
        <v>39903</v>
      </c>
      <c r="AW43" s="121">
        <v>0</v>
      </c>
      <c r="AX43" s="121">
        <v>0</v>
      </c>
      <c r="AY43" s="121">
        <f>+SUM(AZ43:BC43)</f>
        <v>20313</v>
      </c>
      <c r="AZ43" s="121">
        <v>0</v>
      </c>
      <c r="BA43" s="121">
        <v>19910</v>
      </c>
      <c r="BB43" s="121">
        <v>0</v>
      </c>
      <c r="BC43" s="121">
        <v>403</v>
      </c>
      <c r="BD43" s="121"/>
      <c r="BE43" s="121">
        <v>0</v>
      </c>
      <c r="BF43" s="121">
        <v>3425</v>
      </c>
      <c r="BG43" s="121">
        <f>+SUM(BF43,AN43,AF43)</f>
        <v>67653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497108</v>
      </c>
      <c r="BQ43" s="121">
        <f>SUM(M43,AO43)</f>
        <v>114423</v>
      </c>
      <c r="BR43" s="121">
        <f>SUM(N43,AP43)</f>
        <v>50172</v>
      </c>
      <c r="BS43" s="121">
        <f>SUM(O43,AQ43)</f>
        <v>0</v>
      </c>
      <c r="BT43" s="121">
        <f>SUM(P43,AR43)</f>
        <v>58085</v>
      </c>
      <c r="BU43" s="121">
        <f>SUM(Q43,AS43)</f>
        <v>6166</v>
      </c>
      <c r="BV43" s="121">
        <f>SUM(R43,AT43)</f>
        <v>290682</v>
      </c>
      <c r="BW43" s="121">
        <f>SUM(S43,AU43)</f>
        <v>0</v>
      </c>
      <c r="BX43" s="121">
        <f>SUM(T43,AV43)</f>
        <v>260819</v>
      </c>
      <c r="BY43" s="121">
        <f>SUM(U43,AW43)</f>
        <v>29863</v>
      </c>
      <c r="BZ43" s="121">
        <f>SUM(V43,AX43)</f>
        <v>0</v>
      </c>
      <c r="CA43" s="121">
        <f>SUM(W43,AY43)</f>
        <v>92003</v>
      </c>
      <c r="CB43" s="121">
        <f>SUM(X43,AZ43)</f>
        <v>0</v>
      </c>
      <c r="CC43" s="121">
        <f>SUM(Y43,BA43)</f>
        <v>73810</v>
      </c>
      <c r="CD43" s="121">
        <f>SUM(Z43,BB43)</f>
        <v>15620</v>
      </c>
      <c r="CE43" s="121">
        <f>SUM(AA43,BC43)</f>
        <v>2573</v>
      </c>
      <c r="CF43" s="121">
        <f>SUM(AB43,BD43)</f>
        <v>0</v>
      </c>
      <c r="CG43" s="121">
        <f>SUM(AC43,BE43)</f>
        <v>0</v>
      </c>
      <c r="CH43" s="121">
        <f>SUM(AD43,BF43)</f>
        <v>28774</v>
      </c>
      <c r="CI43" s="121">
        <f>SUM(AE43,BG43)</f>
        <v>525882</v>
      </c>
    </row>
    <row r="44" spans="1:87" s="136" customFormat="1" ht="13.5" customHeight="1" x14ac:dyDescent="0.15">
      <c r="A44" s="119" t="s">
        <v>6</v>
      </c>
      <c r="B44" s="120" t="s">
        <v>343</v>
      </c>
      <c r="C44" s="119" t="s">
        <v>344</v>
      </c>
      <c r="D44" s="121">
        <f>+SUM(E44,J44)</f>
        <v>242</v>
      </c>
      <c r="E44" s="121">
        <f>+SUM(F44:I44)</f>
        <v>242</v>
      </c>
      <c r="F44" s="121">
        <v>0</v>
      </c>
      <c r="G44" s="121">
        <v>242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2027896</v>
      </c>
      <c r="M44" s="121">
        <f>+SUM(N44:Q44)</f>
        <v>80212</v>
      </c>
      <c r="N44" s="121">
        <v>80212</v>
      </c>
      <c r="O44" s="121">
        <v>0</v>
      </c>
      <c r="P44" s="121">
        <v>0</v>
      </c>
      <c r="Q44" s="121">
        <v>0</v>
      </c>
      <c r="R44" s="121">
        <f>+SUM(S44:U44)</f>
        <v>415009</v>
      </c>
      <c r="S44" s="121">
        <v>0</v>
      </c>
      <c r="T44" s="121">
        <v>415009</v>
      </c>
      <c r="U44" s="121">
        <v>0</v>
      </c>
      <c r="V44" s="121">
        <v>0</v>
      </c>
      <c r="W44" s="121">
        <f>+SUM(X44:AA44)</f>
        <v>1532675</v>
      </c>
      <c r="X44" s="121">
        <v>644354</v>
      </c>
      <c r="Y44" s="121">
        <v>658059</v>
      </c>
      <c r="Z44" s="121">
        <v>9140</v>
      </c>
      <c r="AA44" s="121">
        <v>221122</v>
      </c>
      <c r="AB44" s="121"/>
      <c r="AC44" s="121">
        <v>0</v>
      </c>
      <c r="AD44" s="121">
        <v>104855</v>
      </c>
      <c r="AE44" s="121">
        <f>+SUM(D44,L44,AD44)</f>
        <v>2132993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261547</v>
      </c>
      <c r="AO44" s="121">
        <f>+SUM(AP44:AS44)</f>
        <v>38267</v>
      </c>
      <c r="AP44" s="121">
        <v>38267</v>
      </c>
      <c r="AQ44" s="121">
        <v>0</v>
      </c>
      <c r="AR44" s="121">
        <v>0</v>
      </c>
      <c r="AS44" s="121">
        <v>0</v>
      </c>
      <c r="AT44" s="121">
        <f>+SUM(AU44:AW44)</f>
        <v>86638</v>
      </c>
      <c r="AU44" s="121">
        <v>0</v>
      </c>
      <c r="AV44" s="121">
        <v>86638</v>
      </c>
      <c r="AW44" s="121">
        <v>0</v>
      </c>
      <c r="AX44" s="121">
        <v>0</v>
      </c>
      <c r="AY44" s="121">
        <f>+SUM(AZ44:BC44)</f>
        <v>136642</v>
      </c>
      <c r="AZ44" s="121">
        <v>81400</v>
      </c>
      <c r="BA44" s="121">
        <v>44120</v>
      </c>
      <c r="BB44" s="121">
        <v>0</v>
      </c>
      <c r="BC44" s="121">
        <v>11122</v>
      </c>
      <c r="BD44" s="121"/>
      <c r="BE44" s="121">
        <v>0</v>
      </c>
      <c r="BF44" s="121">
        <v>41150</v>
      </c>
      <c r="BG44" s="121">
        <f>+SUM(BF44,AN44,AF44)</f>
        <v>302697</v>
      </c>
      <c r="BH44" s="121">
        <f>SUM(D44,AF44)</f>
        <v>242</v>
      </c>
      <c r="BI44" s="121">
        <f>SUM(E44,AG44)</f>
        <v>242</v>
      </c>
      <c r="BJ44" s="121">
        <f>SUM(F44,AH44)</f>
        <v>0</v>
      </c>
      <c r="BK44" s="121">
        <f>SUM(G44,AI44)</f>
        <v>242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2289443</v>
      </c>
      <c r="BQ44" s="121">
        <f>SUM(M44,AO44)</f>
        <v>118479</v>
      </c>
      <c r="BR44" s="121">
        <f>SUM(N44,AP44)</f>
        <v>118479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501647</v>
      </c>
      <c r="BW44" s="121">
        <f>SUM(S44,AU44)</f>
        <v>0</v>
      </c>
      <c r="BX44" s="121">
        <f>SUM(T44,AV44)</f>
        <v>501647</v>
      </c>
      <c r="BY44" s="121">
        <f>SUM(U44,AW44)</f>
        <v>0</v>
      </c>
      <c r="BZ44" s="121">
        <f>SUM(V44,AX44)</f>
        <v>0</v>
      </c>
      <c r="CA44" s="121">
        <f>SUM(W44,AY44)</f>
        <v>1669317</v>
      </c>
      <c r="CB44" s="121">
        <f>SUM(X44,AZ44)</f>
        <v>725754</v>
      </c>
      <c r="CC44" s="121">
        <f>SUM(Y44,BA44)</f>
        <v>702179</v>
      </c>
      <c r="CD44" s="121">
        <f>SUM(Z44,BB44)</f>
        <v>9140</v>
      </c>
      <c r="CE44" s="121">
        <f>SUM(AA44,BC44)</f>
        <v>232244</v>
      </c>
      <c r="CF44" s="121">
        <f>SUM(AB44,BD44)</f>
        <v>0</v>
      </c>
      <c r="CG44" s="121">
        <f>SUM(AC44,BE44)</f>
        <v>0</v>
      </c>
      <c r="CH44" s="121">
        <f>SUM(AD44,BF44)</f>
        <v>146005</v>
      </c>
      <c r="CI44" s="121">
        <f>SUM(AE44,BG44)</f>
        <v>2435690</v>
      </c>
    </row>
    <row r="45" spans="1:87" s="136" customFormat="1" ht="13.5" customHeight="1" x14ac:dyDescent="0.15">
      <c r="A45" s="119" t="s">
        <v>6</v>
      </c>
      <c r="B45" s="120" t="s">
        <v>350</v>
      </c>
      <c r="C45" s="119" t="s">
        <v>351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786543</v>
      </c>
      <c r="M45" s="121">
        <f>+SUM(N45:Q45)</f>
        <v>143174</v>
      </c>
      <c r="N45" s="121">
        <v>87536</v>
      </c>
      <c r="O45" s="121">
        <v>0</v>
      </c>
      <c r="P45" s="121">
        <v>49558</v>
      </c>
      <c r="Q45" s="121">
        <v>6080</v>
      </c>
      <c r="R45" s="121">
        <f>+SUM(S45:U45)</f>
        <v>352115</v>
      </c>
      <c r="S45" s="121">
        <v>0</v>
      </c>
      <c r="T45" s="121">
        <v>328815</v>
      </c>
      <c r="U45" s="121">
        <v>23300</v>
      </c>
      <c r="V45" s="121">
        <v>0</v>
      </c>
      <c r="W45" s="121">
        <f>+SUM(X45:AA45)</f>
        <v>291254</v>
      </c>
      <c r="X45" s="121">
        <v>0</v>
      </c>
      <c r="Y45" s="121">
        <v>271091</v>
      </c>
      <c r="Z45" s="121">
        <v>20163</v>
      </c>
      <c r="AA45" s="121">
        <v>0</v>
      </c>
      <c r="AB45" s="121"/>
      <c r="AC45" s="121">
        <v>0</v>
      </c>
      <c r="AD45" s="121">
        <v>131937</v>
      </c>
      <c r="AE45" s="121">
        <f>+SUM(D45,L45,AD45)</f>
        <v>918480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/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786543</v>
      </c>
      <c r="BQ45" s="121">
        <f>SUM(M45,AO45)</f>
        <v>143174</v>
      </c>
      <c r="BR45" s="121">
        <f>SUM(N45,AP45)</f>
        <v>87536</v>
      </c>
      <c r="BS45" s="121">
        <f>SUM(O45,AQ45)</f>
        <v>0</v>
      </c>
      <c r="BT45" s="121">
        <f>SUM(P45,AR45)</f>
        <v>49558</v>
      </c>
      <c r="BU45" s="121">
        <f>SUM(Q45,AS45)</f>
        <v>6080</v>
      </c>
      <c r="BV45" s="121">
        <f>SUM(R45,AT45)</f>
        <v>352115</v>
      </c>
      <c r="BW45" s="121">
        <f>SUM(S45,AU45)</f>
        <v>0</v>
      </c>
      <c r="BX45" s="121">
        <f>SUM(T45,AV45)</f>
        <v>328815</v>
      </c>
      <c r="BY45" s="121">
        <f>SUM(U45,AW45)</f>
        <v>23300</v>
      </c>
      <c r="BZ45" s="121">
        <f>SUM(V45,AX45)</f>
        <v>0</v>
      </c>
      <c r="CA45" s="121">
        <f>SUM(W45,AY45)</f>
        <v>291254</v>
      </c>
      <c r="CB45" s="121">
        <f>SUM(X45,AZ45)</f>
        <v>0</v>
      </c>
      <c r="CC45" s="121">
        <f>SUM(Y45,BA45)</f>
        <v>271091</v>
      </c>
      <c r="CD45" s="121">
        <f>SUM(Z45,BB45)</f>
        <v>20163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131937</v>
      </c>
      <c r="CI45" s="121">
        <f>SUM(AE45,BG45)</f>
        <v>918480</v>
      </c>
    </row>
    <row r="46" spans="1:87" s="136" customFormat="1" ht="13.5" customHeight="1" x14ac:dyDescent="0.15">
      <c r="A46" s="119" t="s">
        <v>6</v>
      </c>
      <c r="B46" s="120" t="s">
        <v>329</v>
      </c>
      <c r="C46" s="119" t="s">
        <v>330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1240936</v>
      </c>
      <c r="M46" s="121">
        <f>+SUM(N46:Q46)</f>
        <v>76359</v>
      </c>
      <c r="N46" s="121">
        <v>61361</v>
      </c>
      <c r="O46" s="121">
        <v>0</v>
      </c>
      <c r="P46" s="121">
        <v>14998</v>
      </c>
      <c r="Q46" s="121">
        <v>0</v>
      </c>
      <c r="R46" s="121">
        <f>+SUM(S46:U46)</f>
        <v>890306</v>
      </c>
      <c r="S46" s="121">
        <v>0</v>
      </c>
      <c r="T46" s="121">
        <v>890306</v>
      </c>
      <c r="U46" s="121">
        <v>0</v>
      </c>
      <c r="V46" s="121">
        <v>0</v>
      </c>
      <c r="W46" s="121">
        <f>+SUM(X46:AA46)</f>
        <v>274271</v>
      </c>
      <c r="X46" s="121">
        <v>0</v>
      </c>
      <c r="Y46" s="121">
        <v>274271</v>
      </c>
      <c r="Z46" s="121">
        <v>0</v>
      </c>
      <c r="AA46" s="121">
        <v>0</v>
      </c>
      <c r="AB46" s="121"/>
      <c r="AC46" s="121">
        <v>0</v>
      </c>
      <c r="AD46" s="121">
        <v>60344</v>
      </c>
      <c r="AE46" s="121">
        <f>+SUM(D46,L46,AD46)</f>
        <v>1301280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932247</v>
      </c>
      <c r="AO46" s="121">
        <f>+SUM(AP46:AS46)</f>
        <v>119539</v>
      </c>
      <c r="AP46" s="121">
        <v>80778</v>
      </c>
      <c r="AQ46" s="121">
        <v>0</v>
      </c>
      <c r="AR46" s="121">
        <v>38761</v>
      </c>
      <c r="AS46" s="121">
        <v>0</v>
      </c>
      <c r="AT46" s="121">
        <f>+SUM(AU46:AW46)</f>
        <v>780827</v>
      </c>
      <c r="AU46" s="121">
        <v>0</v>
      </c>
      <c r="AV46" s="121">
        <v>780827</v>
      </c>
      <c r="AW46" s="121">
        <v>0</v>
      </c>
      <c r="AX46" s="121">
        <v>0</v>
      </c>
      <c r="AY46" s="121">
        <f>+SUM(AZ46:BC46)</f>
        <v>31881</v>
      </c>
      <c r="AZ46" s="121">
        <v>0</v>
      </c>
      <c r="BA46" s="121">
        <v>31881</v>
      </c>
      <c r="BB46" s="121">
        <v>0</v>
      </c>
      <c r="BC46" s="121">
        <v>0</v>
      </c>
      <c r="BD46" s="121"/>
      <c r="BE46" s="121">
        <v>0</v>
      </c>
      <c r="BF46" s="121">
        <v>19733</v>
      </c>
      <c r="BG46" s="121">
        <f>+SUM(BF46,AN46,AF46)</f>
        <v>951980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2173183</v>
      </c>
      <c r="BQ46" s="121">
        <f>SUM(M46,AO46)</f>
        <v>195898</v>
      </c>
      <c r="BR46" s="121">
        <f>SUM(N46,AP46)</f>
        <v>142139</v>
      </c>
      <c r="BS46" s="121">
        <f>SUM(O46,AQ46)</f>
        <v>0</v>
      </c>
      <c r="BT46" s="121">
        <f>SUM(P46,AR46)</f>
        <v>53759</v>
      </c>
      <c r="BU46" s="121">
        <f>SUM(Q46,AS46)</f>
        <v>0</v>
      </c>
      <c r="BV46" s="121">
        <f>SUM(R46,AT46)</f>
        <v>1671133</v>
      </c>
      <c r="BW46" s="121">
        <f>SUM(S46,AU46)</f>
        <v>0</v>
      </c>
      <c r="BX46" s="121">
        <f>SUM(T46,AV46)</f>
        <v>1671133</v>
      </c>
      <c r="BY46" s="121">
        <f>SUM(U46,AW46)</f>
        <v>0</v>
      </c>
      <c r="BZ46" s="121">
        <f>SUM(V46,AX46)</f>
        <v>0</v>
      </c>
      <c r="CA46" s="121">
        <f>SUM(W46,AY46)</f>
        <v>306152</v>
      </c>
      <c r="CB46" s="121">
        <f>SUM(X46,AZ46)</f>
        <v>0</v>
      </c>
      <c r="CC46" s="121">
        <f>SUM(Y46,BA46)</f>
        <v>306152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80077</v>
      </c>
      <c r="CI46" s="121">
        <f>SUM(AE46,BG46)</f>
        <v>2253260</v>
      </c>
    </row>
    <row r="47" spans="1:87" s="136" customFormat="1" ht="13.5" customHeight="1" x14ac:dyDescent="0.15">
      <c r="A47" s="119" t="s">
        <v>6</v>
      </c>
      <c r="B47" s="120" t="s">
        <v>339</v>
      </c>
      <c r="C47" s="119" t="s">
        <v>340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834626</v>
      </c>
      <c r="M47" s="121">
        <f>+SUM(N47:Q47)</f>
        <v>31141</v>
      </c>
      <c r="N47" s="121">
        <v>31141</v>
      </c>
      <c r="O47" s="121">
        <v>0</v>
      </c>
      <c r="P47" s="121">
        <v>0</v>
      </c>
      <c r="Q47" s="121">
        <v>0</v>
      </c>
      <c r="R47" s="121">
        <f>+SUM(S47:U47)</f>
        <v>52496</v>
      </c>
      <c r="S47" s="121">
        <v>0</v>
      </c>
      <c r="T47" s="121">
        <v>51208</v>
      </c>
      <c r="U47" s="121">
        <v>1288</v>
      </c>
      <c r="V47" s="121">
        <v>0</v>
      </c>
      <c r="W47" s="121">
        <f>+SUM(X47:AA47)</f>
        <v>750989</v>
      </c>
      <c r="X47" s="121">
        <v>0</v>
      </c>
      <c r="Y47" s="121">
        <v>748921</v>
      </c>
      <c r="Z47" s="121">
        <v>267</v>
      </c>
      <c r="AA47" s="121">
        <v>1801</v>
      </c>
      <c r="AB47" s="121"/>
      <c r="AC47" s="121">
        <v>0</v>
      </c>
      <c r="AD47" s="121">
        <v>42241</v>
      </c>
      <c r="AE47" s="121">
        <f>+SUM(D47,L47,AD47)</f>
        <v>876867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379754</v>
      </c>
      <c r="AO47" s="121">
        <f>+SUM(AP47:AS47)</f>
        <v>97749</v>
      </c>
      <c r="AP47" s="121">
        <v>15013</v>
      </c>
      <c r="AQ47" s="121">
        <v>0</v>
      </c>
      <c r="AR47" s="121">
        <v>82736</v>
      </c>
      <c r="AS47" s="121">
        <v>0</v>
      </c>
      <c r="AT47" s="121">
        <f>+SUM(AU47:AW47)</f>
        <v>272404</v>
      </c>
      <c r="AU47" s="121">
        <v>0</v>
      </c>
      <c r="AV47" s="121">
        <v>272404</v>
      </c>
      <c r="AW47" s="121">
        <v>0</v>
      </c>
      <c r="AX47" s="121">
        <v>72</v>
      </c>
      <c r="AY47" s="121">
        <f>+SUM(AZ47:BC47)</f>
        <v>9529</v>
      </c>
      <c r="AZ47" s="121">
        <v>0</v>
      </c>
      <c r="BA47" s="121">
        <v>7934</v>
      </c>
      <c r="BB47" s="121">
        <v>0</v>
      </c>
      <c r="BC47" s="121">
        <v>1595</v>
      </c>
      <c r="BD47" s="121"/>
      <c r="BE47" s="121">
        <v>0</v>
      </c>
      <c r="BF47" s="121">
        <v>7605</v>
      </c>
      <c r="BG47" s="121">
        <f>+SUM(BF47,AN47,AF47)</f>
        <v>387359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1214380</v>
      </c>
      <c r="BQ47" s="121">
        <f>SUM(M47,AO47)</f>
        <v>128890</v>
      </c>
      <c r="BR47" s="121">
        <f>SUM(N47,AP47)</f>
        <v>46154</v>
      </c>
      <c r="BS47" s="121">
        <f>SUM(O47,AQ47)</f>
        <v>0</v>
      </c>
      <c r="BT47" s="121">
        <f>SUM(P47,AR47)</f>
        <v>82736</v>
      </c>
      <c r="BU47" s="121">
        <f>SUM(Q47,AS47)</f>
        <v>0</v>
      </c>
      <c r="BV47" s="121">
        <f>SUM(R47,AT47)</f>
        <v>324900</v>
      </c>
      <c r="BW47" s="121">
        <f>SUM(S47,AU47)</f>
        <v>0</v>
      </c>
      <c r="BX47" s="121">
        <f>SUM(T47,AV47)</f>
        <v>323612</v>
      </c>
      <c r="BY47" s="121">
        <f>SUM(U47,AW47)</f>
        <v>1288</v>
      </c>
      <c r="BZ47" s="121">
        <f>SUM(V47,AX47)</f>
        <v>72</v>
      </c>
      <c r="CA47" s="121">
        <f>SUM(W47,AY47)</f>
        <v>760518</v>
      </c>
      <c r="CB47" s="121">
        <f>SUM(X47,AZ47)</f>
        <v>0</v>
      </c>
      <c r="CC47" s="121">
        <f>SUM(Y47,BA47)</f>
        <v>756855</v>
      </c>
      <c r="CD47" s="121">
        <f>SUM(Z47,BB47)</f>
        <v>267</v>
      </c>
      <c r="CE47" s="121">
        <f>SUM(AA47,BC47)</f>
        <v>3396</v>
      </c>
      <c r="CF47" s="121">
        <f>SUM(AB47,BD47)</f>
        <v>0</v>
      </c>
      <c r="CG47" s="121">
        <f>SUM(AC47,BE47)</f>
        <v>0</v>
      </c>
      <c r="CH47" s="121">
        <f>SUM(AD47,BF47)</f>
        <v>49846</v>
      </c>
      <c r="CI47" s="121">
        <f>SUM(AE47,BG47)</f>
        <v>1264226</v>
      </c>
    </row>
    <row r="48" spans="1:87" s="136" customFormat="1" ht="13.5" customHeight="1" x14ac:dyDescent="0.15">
      <c r="A48" s="119" t="s">
        <v>6</v>
      </c>
      <c r="B48" s="120" t="s">
        <v>363</v>
      </c>
      <c r="C48" s="119" t="s">
        <v>364</v>
      </c>
      <c r="D48" s="121">
        <f>+SUM(E48,J48)</f>
        <v>5222244</v>
      </c>
      <c r="E48" s="121">
        <f>+SUM(F48:I48)</f>
        <v>5222244</v>
      </c>
      <c r="F48" s="121">
        <v>0</v>
      </c>
      <c r="G48" s="121">
        <v>5222244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2227971</v>
      </c>
      <c r="M48" s="121">
        <f>+SUM(N48:Q48)</f>
        <v>397712</v>
      </c>
      <c r="N48" s="121">
        <v>344404</v>
      </c>
      <c r="O48" s="121">
        <v>0</v>
      </c>
      <c r="P48" s="121">
        <v>53308</v>
      </c>
      <c r="Q48" s="121">
        <v>0</v>
      </c>
      <c r="R48" s="121">
        <f>+SUM(S48:U48)</f>
        <v>588230</v>
      </c>
      <c r="S48" s="121">
        <v>0</v>
      </c>
      <c r="T48" s="121">
        <v>488078</v>
      </c>
      <c r="U48" s="121">
        <v>100152</v>
      </c>
      <c r="V48" s="121">
        <v>0</v>
      </c>
      <c r="W48" s="121">
        <f>+SUM(X48:AA48)</f>
        <v>1242029</v>
      </c>
      <c r="X48" s="121">
        <v>612944</v>
      </c>
      <c r="Y48" s="121">
        <v>527721</v>
      </c>
      <c r="Z48" s="121">
        <v>99925</v>
      </c>
      <c r="AA48" s="121">
        <v>1439</v>
      </c>
      <c r="AB48" s="121"/>
      <c r="AC48" s="121">
        <v>0</v>
      </c>
      <c r="AD48" s="121">
        <v>0</v>
      </c>
      <c r="AE48" s="121">
        <f>+SUM(D48,L48,AD48)</f>
        <v>7450215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1115516</v>
      </c>
      <c r="AO48" s="121">
        <f>+SUM(AP48:AS48)</f>
        <v>82509</v>
      </c>
      <c r="AP48" s="121">
        <v>74584</v>
      </c>
      <c r="AQ48" s="121">
        <v>0</v>
      </c>
      <c r="AR48" s="121">
        <v>7925</v>
      </c>
      <c r="AS48" s="121">
        <v>0</v>
      </c>
      <c r="AT48" s="121">
        <f>+SUM(AU48:AW48)</f>
        <v>624471</v>
      </c>
      <c r="AU48" s="121">
        <v>0</v>
      </c>
      <c r="AV48" s="121">
        <v>624471</v>
      </c>
      <c r="AW48" s="121">
        <v>0</v>
      </c>
      <c r="AX48" s="121">
        <v>0</v>
      </c>
      <c r="AY48" s="121">
        <f>+SUM(AZ48:BC48)</f>
        <v>408536</v>
      </c>
      <c r="AZ48" s="121">
        <v>0</v>
      </c>
      <c r="BA48" s="121">
        <v>408536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1115516</v>
      </c>
      <c r="BH48" s="121">
        <f>SUM(D48,AF48)</f>
        <v>5222244</v>
      </c>
      <c r="BI48" s="121">
        <f>SUM(E48,AG48)</f>
        <v>5222244</v>
      </c>
      <c r="BJ48" s="121">
        <f>SUM(F48,AH48)</f>
        <v>0</v>
      </c>
      <c r="BK48" s="121">
        <f>SUM(G48,AI48)</f>
        <v>5222244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3343487</v>
      </c>
      <c r="BQ48" s="121">
        <f>SUM(M48,AO48)</f>
        <v>480221</v>
      </c>
      <c r="BR48" s="121">
        <f>SUM(N48,AP48)</f>
        <v>418988</v>
      </c>
      <c r="BS48" s="121">
        <f>SUM(O48,AQ48)</f>
        <v>0</v>
      </c>
      <c r="BT48" s="121">
        <f>SUM(P48,AR48)</f>
        <v>61233</v>
      </c>
      <c r="BU48" s="121">
        <f>SUM(Q48,AS48)</f>
        <v>0</v>
      </c>
      <c r="BV48" s="121">
        <f>SUM(R48,AT48)</f>
        <v>1212701</v>
      </c>
      <c r="BW48" s="121">
        <f>SUM(S48,AU48)</f>
        <v>0</v>
      </c>
      <c r="BX48" s="121">
        <f>SUM(T48,AV48)</f>
        <v>1112549</v>
      </c>
      <c r="BY48" s="121">
        <f>SUM(U48,AW48)</f>
        <v>100152</v>
      </c>
      <c r="BZ48" s="121">
        <f>SUM(V48,AX48)</f>
        <v>0</v>
      </c>
      <c r="CA48" s="121">
        <f>SUM(W48,AY48)</f>
        <v>1650565</v>
      </c>
      <c r="CB48" s="121">
        <f>SUM(X48,AZ48)</f>
        <v>612944</v>
      </c>
      <c r="CC48" s="121">
        <f>SUM(Y48,BA48)</f>
        <v>936257</v>
      </c>
      <c r="CD48" s="121">
        <f>SUM(Z48,BB48)</f>
        <v>99925</v>
      </c>
      <c r="CE48" s="121">
        <f>SUM(AA48,BC48)</f>
        <v>1439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8565731</v>
      </c>
    </row>
    <row r="49" spans="1:87" s="136" customFormat="1" ht="13.5" customHeight="1" x14ac:dyDescent="0.15">
      <c r="A49" s="119" t="s">
        <v>6</v>
      </c>
      <c r="B49" s="120" t="s">
        <v>333</v>
      </c>
      <c r="C49" s="119" t="s">
        <v>334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/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144306</v>
      </c>
      <c r="AO49" s="121">
        <f>+SUM(AP49:AS49)</f>
        <v>11499</v>
      </c>
      <c r="AP49" s="121">
        <v>11499</v>
      </c>
      <c r="AQ49" s="121">
        <v>0</v>
      </c>
      <c r="AR49" s="121">
        <v>0</v>
      </c>
      <c r="AS49" s="121">
        <v>0</v>
      </c>
      <c r="AT49" s="121">
        <f>+SUM(AU49:AW49)</f>
        <v>78847</v>
      </c>
      <c r="AU49" s="121">
        <v>0</v>
      </c>
      <c r="AV49" s="121">
        <v>78847</v>
      </c>
      <c r="AW49" s="121">
        <v>0</v>
      </c>
      <c r="AX49" s="121">
        <v>0</v>
      </c>
      <c r="AY49" s="121">
        <f>+SUM(AZ49:BC49)</f>
        <v>53960</v>
      </c>
      <c r="AZ49" s="121">
        <v>0</v>
      </c>
      <c r="BA49" s="121">
        <v>53960</v>
      </c>
      <c r="BB49" s="121">
        <v>0</v>
      </c>
      <c r="BC49" s="121">
        <v>0</v>
      </c>
      <c r="BD49" s="121"/>
      <c r="BE49" s="121">
        <v>0</v>
      </c>
      <c r="BF49" s="121">
        <v>907</v>
      </c>
      <c r="BG49" s="121">
        <f>+SUM(BF49,AN49,AF49)</f>
        <v>145213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144306</v>
      </c>
      <c r="BQ49" s="121">
        <f>SUM(M49,AO49)</f>
        <v>11499</v>
      </c>
      <c r="BR49" s="121">
        <f>SUM(N49,AP49)</f>
        <v>11499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78847</v>
      </c>
      <c r="BW49" s="121">
        <f>SUM(S49,AU49)</f>
        <v>0</v>
      </c>
      <c r="BX49" s="121">
        <f>SUM(T49,AV49)</f>
        <v>78847</v>
      </c>
      <c r="BY49" s="121">
        <f>SUM(U49,AW49)</f>
        <v>0</v>
      </c>
      <c r="BZ49" s="121">
        <f>SUM(V49,AX49)</f>
        <v>0</v>
      </c>
      <c r="CA49" s="121">
        <f>SUM(W49,AY49)</f>
        <v>53960</v>
      </c>
      <c r="CB49" s="121">
        <f>SUM(X49,AZ49)</f>
        <v>0</v>
      </c>
      <c r="CC49" s="121">
        <f>SUM(Y49,BA49)</f>
        <v>53960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907</v>
      </c>
      <c r="CI49" s="121">
        <f>SUM(AE49,BG49)</f>
        <v>145213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279</v>
      </c>
      <c r="D7" s="140">
        <f>SUM(L7,T7,AB7,AJ7,AR7,AZ7)</f>
        <v>3252389</v>
      </c>
      <c r="E7" s="140">
        <f>SUM(M7,U7,AC7,AK7,AS7,BA7)</f>
        <v>5567779</v>
      </c>
      <c r="F7" s="140">
        <f>SUM(D7:E7)</f>
        <v>8820168</v>
      </c>
      <c r="G7" s="140">
        <f>SUM(O7,W7,AE7,AM7,AU7,BC7)</f>
        <v>0</v>
      </c>
      <c r="H7" s="140">
        <f>SUM(P7,X7,AF7,AN7,AV7,BD7)</f>
        <v>2788450</v>
      </c>
      <c r="I7" s="140">
        <f>SUM(G7:H7)</f>
        <v>2788450</v>
      </c>
      <c r="J7" s="141">
        <f>COUNTIF(J$8:J$207,"&lt;&gt;")</f>
        <v>30</v>
      </c>
      <c r="K7" s="141">
        <f>COUNTIF(K$8:K$207,"&lt;&gt;")</f>
        <v>30</v>
      </c>
      <c r="L7" s="140">
        <f>SUM(L$8:L$207)</f>
        <v>3252389</v>
      </c>
      <c r="M7" s="140">
        <f>SUM(M$8:M$207)</f>
        <v>5567779</v>
      </c>
      <c r="N7" s="140">
        <f>IF(AND(L7&lt;&gt;"",M7&lt;&gt;""),SUM(L7:M7),"")</f>
        <v>8820168</v>
      </c>
      <c r="O7" s="140">
        <f>SUM(O$8:O$207)</f>
        <v>0</v>
      </c>
      <c r="P7" s="140">
        <f>SUM(P$8:P$207)</f>
        <v>2673246</v>
      </c>
      <c r="Q7" s="140">
        <f>IF(AND(O7&lt;&gt;"",P7&lt;&gt;""),SUM(O7:P7),"")</f>
        <v>2673246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115204</v>
      </c>
      <c r="Y7" s="140">
        <f>IF(AND(W7&lt;&gt;"",X7&lt;&gt;""),SUM(W7:X7),"")</f>
        <v>115204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776912</v>
      </c>
      <c r="F9" s="121">
        <f>SUM(D9:E9)</f>
        <v>776912</v>
      </c>
      <c r="G9" s="121">
        <f>SUM(O9,W9,AE9,AM9,AU9,BC9)</f>
        <v>0</v>
      </c>
      <c r="H9" s="121">
        <f>SUM(P9,X9,AF9,AN9,AV9,BD9)</f>
        <v>762628</v>
      </c>
      <c r="I9" s="121">
        <f>SUM(G9:H9)</f>
        <v>762628</v>
      </c>
      <c r="J9" s="120" t="s">
        <v>329</v>
      </c>
      <c r="K9" s="119" t="s">
        <v>330</v>
      </c>
      <c r="L9" s="121">
        <v>0</v>
      </c>
      <c r="M9" s="121">
        <v>776912</v>
      </c>
      <c r="N9" s="121">
        <f>IF(AND(L9&lt;&gt;"",M9&lt;&gt;""),SUM(L9:M9),"")</f>
        <v>776912</v>
      </c>
      <c r="O9" s="121">
        <v>0</v>
      </c>
      <c r="P9" s="121">
        <v>762628</v>
      </c>
      <c r="Q9" s="121">
        <f>IF(AND(O9&lt;&gt;"",P9&lt;&gt;""),SUM(O9:P9),"")</f>
        <v>762628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22470</v>
      </c>
      <c r="I10" s="121">
        <f>SUM(G10:H10)</f>
        <v>22470</v>
      </c>
      <c r="J10" s="120" t="s">
        <v>333</v>
      </c>
      <c r="K10" s="119" t="s">
        <v>334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0</v>
      </c>
      <c r="P10" s="121">
        <v>22470</v>
      </c>
      <c r="Q10" s="121">
        <f>IF(AND(O10&lt;&gt;"",P10&lt;&gt;""),SUM(O10:P10),"")</f>
        <v>22470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34173</v>
      </c>
      <c r="F12" s="121">
        <f>SUM(D12:E12)</f>
        <v>34173</v>
      </c>
      <c r="G12" s="121">
        <f>SUM(O12,W12,AE12,AM12,AU12,BC12)</f>
        <v>0</v>
      </c>
      <c r="H12" s="121">
        <f>SUM(P12,X12,AF12,AN12,AV12,BD12)</f>
        <v>63213</v>
      </c>
      <c r="I12" s="121">
        <f>SUM(G12:H12)</f>
        <v>63213</v>
      </c>
      <c r="J12" s="120" t="s">
        <v>339</v>
      </c>
      <c r="K12" s="119" t="s">
        <v>340</v>
      </c>
      <c r="L12" s="121">
        <v>0</v>
      </c>
      <c r="M12" s="121">
        <v>34173</v>
      </c>
      <c r="N12" s="121">
        <f>IF(AND(L12&lt;&gt;"",M12&lt;&gt;""),SUM(L12:M12),"")</f>
        <v>34173</v>
      </c>
      <c r="O12" s="121">
        <v>0</v>
      </c>
      <c r="P12" s="121">
        <v>63213</v>
      </c>
      <c r="Q12" s="121">
        <f>IF(AND(O12&lt;&gt;"",P12&lt;&gt;""),SUM(O12:P12),"")</f>
        <v>63213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782441</v>
      </c>
      <c r="F13" s="121">
        <f>SUM(D13:E13)</f>
        <v>782441</v>
      </c>
      <c r="G13" s="121">
        <f>SUM(O13,W13,AE13,AM13,AU13,BC13)</f>
        <v>0</v>
      </c>
      <c r="H13" s="121">
        <f>SUM(P13,X13,AF13,AN13,AV13,BD13)</f>
        <v>82837</v>
      </c>
      <c r="I13" s="121">
        <f>SUM(G13:H13)</f>
        <v>82837</v>
      </c>
      <c r="J13" s="120" t="s">
        <v>343</v>
      </c>
      <c r="K13" s="119" t="s">
        <v>344</v>
      </c>
      <c r="L13" s="121">
        <v>0</v>
      </c>
      <c r="M13" s="121">
        <v>782441</v>
      </c>
      <c r="N13" s="121">
        <f>IF(AND(L13&lt;&gt;"",M13&lt;&gt;""),SUM(L13:M13),"")</f>
        <v>782441</v>
      </c>
      <c r="O13" s="121">
        <v>0</v>
      </c>
      <c r="P13" s="121">
        <v>82837</v>
      </c>
      <c r="Q13" s="121">
        <f>IF(AND(O13&lt;&gt;"",P13&lt;&gt;""),SUM(O13:P13),"")</f>
        <v>82837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29867</v>
      </c>
      <c r="F14" s="121">
        <f>SUM(D14:E14)</f>
        <v>29867</v>
      </c>
      <c r="G14" s="121">
        <f>SUM(O14,W14,AE14,AM14,AU14,BC14)</f>
        <v>0</v>
      </c>
      <c r="H14" s="121">
        <f>SUM(P14,X14,AF14,AN14,AV14,BD14)</f>
        <v>68901</v>
      </c>
      <c r="I14" s="121">
        <f>SUM(G14:H14)</f>
        <v>68901</v>
      </c>
      <c r="J14" s="120" t="s">
        <v>339</v>
      </c>
      <c r="K14" s="119" t="s">
        <v>347</v>
      </c>
      <c r="L14" s="121">
        <v>0</v>
      </c>
      <c r="M14" s="121">
        <v>29867</v>
      </c>
      <c r="N14" s="121">
        <f>IF(AND(L14&lt;&gt;"",M14&lt;&gt;""),SUM(L14:M14),"")</f>
        <v>29867</v>
      </c>
      <c r="O14" s="121">
        <v>0</v>
      </c>
      <c r="P14" s="121">
        <v>68901</v>
      </c>
      <c r="Q14" s="121">
        <f>IF(AND(O14&lt;&gt;"",P14&lt;&gt;""),SUM(O14:P14),"")</f>
        <v>68901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SUM(L15,T15,AB15,AJ15,AR15,AZ15)</f>
        <v>0</v>
      </c>
      <c r="E15" s="121">
        <f>SUM(M15,U15,AC15,AK15,AS15,BA15)</f>
        <v>375356</v>
      </c>
      <c r="F15" s="121">
        <f>SUM(D15:E15)</f>
        <v>375356</v>
      </c>
      <c r="G15" s="121">
        <f>SUM(O15,W15,AE15,AM15,AU15,BC15)</f>
        <v>0</v>
      </c>
      <c r="H15" s="121">
        <f>SUM(P15,X15,AF15,AN15,AV15,BD15)</f>
        <v>19563</v>
      </c>
      <c r="I15" s="121">
        <f>SUM(G15:H15)</f>
        <v>19563</v>
      </c>
      <c r="J15" s="120" t="s">
        <v>350</v>
      </c>
      <c r="K15" s="119" t="s">
        <v>351</v>
      </c>
      <c r="L15" s="121">
        <v>0</v>
      </c>
      <c r="M15" s="121">
        <v>375356</v>
      </c>
      <c r="N15" s="121">
        <f>IF(AND(L15&lt;&gt;"",M15&lt;&gt;""),SUM(L15:M15),"")</f>
        <v>375356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333</v>
      </c>
      <c r="S15" s="119" t="s">
        <v>334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19563</v>
      </c>
      <c r="Y15" s="121">
        <f>IF(AND(W15&lt;&gt;"",X15&lt;&gt;""),SUM(W15:X15),"")</f>
        <v>19563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SUM(L16,T16,AB16,AJ16,AR16,AZ16)</f>
        <v>0</v>
      </c>
      <c r="E16" s="121">
        <f>SUM(M16,U16,AC16,AK16,AS16,BA16)</f>
        <v>454296</v>
      </c>
      <c r="F16" s="121">
        <f>SUM(D16:E16)</f>
        <v>454296</v>
      </c>
      <c r="G16" s="121">
        <f>SUM(O16,W16,AE16,AM16,AU16,BC16)</f>
        <v>0</v>
      </c>
      <c r="H16" s="121">
        <f>SUM(P16,X16,AF16,AN16,AV16,BD16)</f>
        <v>51677</v>
      </c>
      <c r="I16" s="121">
        <f>SUM(G16:H16)</f>
        <v>51677</v>
      </c>
      <c r="J16" s="120" t="s">
        <v>343</v>
      </c>
      <c r="K16" s="119" t="s">
        <v>344</v>
      </c>
      <c r="L16" s="121">
        <v>0</v>
      </c>
      <c r="M16" s="121">
        <v>454296</v>
      </c>
      <c r="N16" s="121">
        <f>IF(AND(L16&lt;&gt;"",M16&lt;&gt;""),SUM(L16:M16),"")</f>
        <v>454296</v>
      </c>
      <c r="O16" s="121">
        <v>0</v>
      </c>
      <c r="P16" s="121">
        <v>51677</v>
      </c>
      <c r="Q16" s="121">
        <f>IF(AND(O16&lt;&gt;"",P16&lt;&gt;""),SUM(O16:P16),"")</f>
        <v>51677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SUM(L19,T19,AB19,AJ19,AR19,AZ19)</f>
        <v>0</v>
      </c>
      <c r="E19" s="121">
        <f>SUM(M19,U19,AC19,AK19,AS19,BA19)</f>
        <v>196228</v>
      </c>
      <c r="F19" s="121">
        <f>SUM(D19:E19)</f>
        <v>196228</v>
      </c>
      <c r="G19" s="121">
        <f>SUM(O19,W19,AE19,AM19,AU19,BC19)</f>
        <v>0</v>
      </c>
      <c r="H19" s="121">
        <f>SUM(P19,X19,AF19,AN19,AV19,BD19)</f>
        <v>131484</v>
      </c>
      <c r="I19" s="121">
        <f>SUM(G19:H19)</f>
        <v>131484</v>
      </c>
      <c r="J19" s="120" t="s">
        <v>329</v>
      </c>
      <c r="K19" s="119" t="s">
        <v>360</v>
      </c>
      <c r="L19" s="121">
        <v>0</v>
      </c>
      <c r="M19" s="121">
        <v>196228</v>
      </c>
      <c r="N19" s="121">
        <f>IF(AND(L19&lt;&gt;"",M19&lt;&gt;""),SUM(L19:M19),"")</f>
        <v>196228</v>
      </c>
      <c r="O19" s="121">
        <v>0</v>
      </c>
      <c r="P19" s="121">
        <v>131484</v>
      </c>
      <c r="Q19" s="121">
        <f>IF(AND(O19&lt;&gt;"",P19&lt;&gt;""),SUM(O19:P19),"")</f>
        <v>131484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SUM(L20,T20,AB20,AJ20,AR20,AZ20)</f>
        <v>2118054</v>
      </c>
      <c r="E20" s="121">
        <f>SUM(M20,U20,AC20,AK20,AS20,BA20)</f>
        <v>903627</v>
      </c>
      <c r="F20" s="121">
        <f>SUM(D20:E20)</f>
        <v>3021681</v>
      </c>
      <c r="G20" s="121">
        <f>SUM(O20,W20,AE20,AM20,AU20,BC20)</f>
        <v>0</v>
      </c>
      <c r="H20" s="121">
        <f>SUM(P20,X20,AF20,AN20,AV20,BD20)</f>
        <v>733257</v>
      </c>
      <c r="I20" s="121">
        <f>SUM(G20:H20)</f>
        <v>733257</v>
      </c>
      <c r="J20" s="120" t="s">
        <v>363</v>
      </c>
      <c r="K20" s="119" t="s">
        <v>364</v>
      </c>
      <c r="L20" s="121">
        <v>2118054</v>
      </c>
      <c r="M20" s="121">
        <v>903627</v>
      </c>
      <c r="N20" s="121">
        <f>IF(AND(L20&lt;&gt;"",M20&lt;&gt;""),SUM(L20:M20),"")</f>
        <v>3021681</v>
      </c>
      <c r="O20" s="121">
        <v>0</v>
      </c>
      <c r="P20" s="121">
        <v>733257</v>
      </c>
      <c r="Q20" s="121">
        <f>IF(AND(O20&lt;&gt;"",P20&lt;&gt;""),SUM(O20:P20),"")</f>
        <v>733257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11061</v>
      </c>
      <c r="I21" s="121">
        <f>SUM(G21:H21)</f>
        <v>11061</v>
      </c>
      <c r="J21" s="120" t="s">
        <v>367</v>
      </c>
      <c r="K21" s="119" t="s">
        <v>368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11061</v>
      </c>
      <c r="Q21" s="121">
        <f>IF(AND(O21&lt;&gt;"",P21&lt;&gt;""),SUM(O21:P21),"")</f>
        <v>11061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SUM(L22,T22,AB22,AJ22,AR22,AZ22)</f>
        <v>0</v>
      </c>
      <c r="E22" s="121">
        <f>SUM(M22,U22,AC22,AK22,AS22,BA22)</f>
        <v>13683</v>
      </c>
      <c r="F22" s="121">
        <f>SUM(D22:E22)</f>
        <v>13683</v>
      </c>
      <c r="G22" s="121">
        <f>SUM(O22,W22,AE22,AM22,AU22,BC22)</f>
        <v>0</v>
      </c>
      <c r="H22" s="121">
        <f>SUM(P22,X22,AF22,AN22,AV22,BD22)</f>
        <v>33905</v>
      </c>
      <c r="I22" s="121">
        <f>SUM(G22:H22)</f>
        <v>33905</v>
      </c>
      <c r="J22" s="120" t="s">
        <v>339</v>
      </c>
      <c r="K22" s="119" t="s">
        <v>371</v>
      </c>
      <c r="L22" s="121">
        <v>0</v>
      </c>
      <c r="M22" s="121">
        <v>13683</v>
      </c>
      <c r="N22" s="121">
        <f>IF(AND(L22&lt;&gt;"",M22&lt;&gt;""),SUM(L22:M22),"")</f>
        <v>13683</v>
      </c>
      <c r="O22" s="121">
        <v>0</v>
      </c>
      <c r="P22" s="121">
        <v>33905</v>
      </c>
      <c r="Q22" s="121">
        <f>IF(AND(O22&lt;&gt;"",P22&lt;&gt;""),SUM(O22:P22),"")</f>
        <v>33905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SUM(L23,T23,AB23,AJ23,AR23,AZ23)</f>
        <v>0</v>
      </c>
      <c r="E23" s="121">
        <f>SUM(M23,U23,AC23,AK23,AS23,BA23)</f>
        <v>5111</v>
      </c>
      <c r="F23" s="121">
        <f>SUM(D23:E23)</f>
        <v>5111</v>
      </c>
      <c r="G23" s="121">
        <f>SUM(O23,W23,AE23,AM23,AU23,BC23)</f>
        <v>0</v>
      </c>
      <c r="H23" s="121">
        <f>SUM(P23,X23,AF23,AN23,AV23,BD23)</f>
        <v>1745</v>
      </c>
      <c r="I23" s="121">
        <f>SUM(G23:H23)</f>
        <v>1745</v>
      </c>
      <c r="J23" s="120" t="s">
        <v>339</v>
      </c>
      <c r="K23" s="119" t="s">
        <v>340</v>
      </c>
      <c r="L23" s="121">
        <v>0</v>
      </c>
      <c r="M23" s="121">
        <v>5111</v>
      </c>
      <c r="N23" s="121">
        <f>IF(AND(L23&lt;&gt;"",M23&lt;&gt;""),SUM(L23:M23),"")</f>
        <v>5111</v>
      </c>
      <c r="O23" s="121">
        <v>0</v>
      </c>
      <c r="P23" s="121">
        <v>1745</v>
      </c>
      <c r="Q23" s="121">
        <f>IF(AND(O23&lt;&gt;"",P23&lt;&gt;""),SUM(O23:P23),"")</f>
        <v>1745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25517</v>
      </c>
      <c r="F24" s="121">
        <f>SUM(D24:E24)</f>
        <v>25517</v>
      </c>
      <c r="G24" s="121">
        <f>SUM(O24,W24,AE24,AM24,AU24,BC24)</f>
        <v>0</v>
      </c>
      <c r="H24" s="121">
        <f>SUM(P24,X24,AF24,AN24,AV24,BD24)</f>
        <v>20433</v>
      </c>
      <c r="I24" s="121">
        <f>SUM(G24:H24)</f>
        <v>20433</v>
      </c>
      <c r="J24" s="120" t="s">
        <v>339</v>
      </c>
      <c r="K24" s="119" t="s">
        <v>340</v>
      </c>
      <c r="L24" s="121">
        <v>0</v>
      </c>
      <c r="M24" s="121">
        <v>25517</v>
      </c>
      <c r="N24" s="121">
        <f>IF(AND(L24&lt;&gt;"",M24&lt;&gt;""),SUM(L24:M24),"")</f>
        <v>25517</v>
      </c>
      <c r="O24" s="121">
        <v>0</v>
      </c>
      <c r="P24" s="121">
        <v>20433</v>
      </c>
      <c r="Q24" s="121">
        <f>IF(AND(O24&lt;&gt;"",P24&lt;&gt;""),SUM(O24:P24),"")</f>
        <v>20433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SUM(L25,T25,AB25,AJ25,AR25,AZ25)</f>
        <v>0</v>
      </c>
      <c r="E25" s="121">
        <f>SUM(M25,U25,AC25,AK25,AS25,BA25)</f>
        <v>14281</v>
      </c>
      <c r="F25" s="121">
        <f>SUM(D25:E25)</f>
        <v>14281</v>
      </c>
      <c r="G25" s="121">
        <f>SUM(O25,W25,AE25,AM25,AU25,BC25)</f>
        <v>0</v>
      </c>
      <c r="H25" s="121">
        <f>SUM(P25,X25,AF25,AN25,AV25,BD25)</f>
        <v>29453</v>
      </c>
      <c r="I25" s="121">
        <f>SUM(G25:H25)</f>
        <v>29453</v>
      </c>
      <c r="J25" s="120" t="s">
        <v>339</v>
      </c>
      <c r="K25" s="119" t="s">
        <v>340</v>
      </c>
      <c r="L25" s="121">
        <v>0</v>
      </c>
      <c r="M25" s="121">
        <v>14281</v>
      </c>
      <c r="N25" s="121">
        <f>IF(AND(L25&lt;&gt;"",M25&lt;&gt;""),SUM(L25:M25),"")</f>
        <v>14281</v>
      </c>
      <c r="O25" s="121">
        <v>0</v>
      </c>
      <c r="P25" s="121">
        <v>29453</v>
      </c>
      <c r="Q25" s="121">
        <f>IF(AND(O25&lt;&gt;"",P25&lt;&gt;""),SUM(O25:P25),"")</f>
        <v>29453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36866</v>
      </c>
      <c r="F26" s="121">
        <f>SUM(D26:E26)</f>
        <v>36866</v>
      </c>
      <c r="G26" s="121">
        <f>SUM(O26,W26,AE26,AM26,AU26,BC26)</f>
        <v>0</v>
      </c>
      <c r="H26" s="121">
        <f>SUM(P26,X26,AF26,AN26,AV26,BD26)</f>
        <v>56156</v>
      </c>
      <c r="I26" s="121">
        <f>SUM(G26:H26)</f>
        <v>56156</v>
      </c>
      <c r="J26" s="120" t="s">
        <v>339</v>
      </c>
      <c r="K26" s="119" t="s">
        <v>380</v>
      </c>
      <c r="L26" s="121">
        <v>0</v>
      </c>
      <c r="M26" s="121">
        <v>36866</v>
      </c>
      <c r="N26" s="121">
        <f>IF(AND(L26&lt;&gt;"",M26&lt;&gt;""),SUM(L26:M26),"")</f>
        <v>36866</v>
      </c>
      <c r="O26" s="121">
        <v>0</v>
      </c>
      <c r="P26" s="121">
        <v>56156</v>
      </c>
      <c r="Q26" s="121">
        <f>IF(AND(O26&lt;&gt;"",P26&lt;&gt;""),SUM(O26:P26),"")</f>
        <v>56156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11325</v>
      </c>
      <c r="F27" s="121">
        <f>SUM(D27:E27)</f>
        <v>11325</v>
      </c>
      <c r="G27" s="121">
        <f>SUM(O27,W27,AE27,AM27,AU27,BC27)</f>
        <v>0</v>
      </c>
      <c r="H27" s="121">
        <f>SUM(P27,X27,AF27,AN27,AV27,BD27)</f>
        <v>24448</v>
      </c>
      <c r="I27" s="121">
        <f>SUM(G27:H27)</f>
        <v>24448</v>
      </c>
      <c r="J27" s="120" t="s">
        <v>339</v>
      </c>
      <c r="K27" s="119" t="s">
        <v>340</v>
      </c>
      <c r="L27" s="121">
        <v>0</v>
      </c>
      <c r="M27" s="121">
        <v>11325</v>
      </c>
      <c r="N27" s="121">
        <f>IF(AND(L27&lt;&gt;"",M27&lt;&gt;""),SUM(L27:M27),"")</f>
        <v>11325</v>
      </c>
      <c r="O27" s="121">
        <v>0</v>
      </c>
      <c r="P27" s="121">
        <v>24448</v>
      </c>
      <c r="Q27" s="121">
        <f>IF(AND(O27&lt;&gt;"",P27&lt;&gt;""),SUM(O27:P27),"")</f>
        <v>24448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SUM(L28,T28,AB28,AJ28,AR28,AZ28)</f>
        <v>0</v>
      </c>
      <c r="E28" s="121">
        <f>SUM(M28,U28,AC28,AK28,AS28,BA28)</f>
        <v>14408</v>
      </c>
      <c r="F28" s="121">
        <f>SUM(D28:E28)</f>
        <v>14408</v>
      </c>
      <c r="G28" s="121">
        <f>SUM(O28,W28,AE28,AM28,AU28,BC28)</f>
        <v>0</v>
      </c>
      <c r="H28" s="121">
        <f>SUM(P28,X28,AF28,AN28,AV28,BD28)</f>
        <v>43263</v>
      </c>
      <c r="I28" s="121">
        <f>SUM(G28:H28)</f>
        <v>43263</v>
      </c>
      <c r="J28" s="120" t="s">
        <v>339</v>
      </c>
      <c r="K28" s="119" t="s">
        <v>340</v>
      </c>
      <c r="L28" s="121">
        <v>0</v>
      </c>
      <c r="M28" s="121">
        <v>14408</v>
      </c>
      <c r="N28" s="121">
        <f>IF(AND(L28&lt;&gt;"",M28&lt;&gt;""),SUM(L28:M28),"")</f>
        <v>14408</v>
      </c>
      <c r="O28" s="121">
        <v>0</v>
      </c>
      <c r="P28" s="121">
        <v>43263</v>
      </c>
      <c r="Q28" s="121">
        <f>IF(AND(O28&lt;&gt;"",P28&lt;&gt;""),SUM(O28:P28),"")</f>
        <v>43263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SUM(L29,T29,AB29,AJ29,AR29,AZ29)</f>
        <v>0</v>
      </c>
      <c r="E29" s="121">
        <f>SUM(M29,U29,AC29,AK29,AS29,BA29)</f>
        <v>318276</v>
      </c>
      <c r="F29" s="121">
        <f>SUM(D29:E29)</f>
        <v>318276</v>
      </c>
      <c r="G29" s="121">
        <f>SUM(O29,W29,AE29,AM29,AU29,BC29)</f>
        <v>0</v>
      </c>
      <c r="H29" s="121">
        <f>SUM(P29,X29,AF29,AN29,AV29,BD29)</f>
        <v>79315</v>
      </c>
      <c r="I29" s="121">
        <f>SUM(G29:H29)</f>
        <v>79315</v>
      </c>
      <c r="J29" s="120" t="s">
        <v>343</v>
      </c>
      <c r="K29" s="119" t="s">
        <v>344</v>
      </c>
      <c r="L29" s="121">
        <v>0</v>
      </c>
      <c r="M29" s="121">
        <v>318276</v>
      </c>
      <c r="N29" s="121">
        <f>IF(AND(L29&lt;&gt;"",M29&lt;&gt;""),SUM(L29:M29),"")</f>
        <v>318276</v>
      </c>
      <c r="O29" s="121">
        <v>0</v>
      </c>
      <c r="P29" s="121">
        <v>79315</v>
      </c>
      <c r="Q29" s="121">
        <f>IF(AND(O29&lt;&gt;"",P29&lt;&gt;""),SUM(O29:P29),"")</f>
        <v>79315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SUM(L30,T30,AB30,AJ30,AR30,AZ30)</f>
        <v>2261</v>
      </c>
      <c r="E30" s="121">
        <f>SUM(M30,U30,AC30,AK30,AS30,BA30)</f>
        <v>127618</v>
      </c>
      <c r="F30" s="121">
        <f>SUM(D30:E30)</f>
        <v>129879</v>
      </c>
      <c r="G30" s="121">
        <f>SUM(O30,W30,AE30,AM30,AU30,BC30)</f>
        <v>0</v>
      </c>
      <c r="H30" s="121">
        <f>SUM(P30,X30,AF30,AN30,AV30,BD30)</f>
        <v>46454</v>
      </c>
      <c r="I30" s="121">
        <f>SUM(G30:H30)</f>
        <v>46454</v>
      </c>
      <c r="J30" s="120" t="s">
        <v>343</v>
      </c>
      <c r="K30" s="119" t="s">
        <v>344</v>
      </c>
      <c r="L30" s="121">
        <v>2261</v>
      </c>
      <c r="M30" s="121">
        <v>127618</v>
      </c>
      <c r="N30" s="121">
        <f>IF(AND(L30&lt;&gt;"",M30&lt;&gt;""),SUM(L30:M30),"")</f>
        <v>129879</v>
      </c>
      <c r="O30" s="121">
        <v>0</v>
      </c>
      <c r="P30" s="121">
        <v>46454</v>
      </c>
      <c r="Q30" s="121">
        <f>IF(AND(O30&lt;&gt;"",P30&lt;&gt;""),SUM(O30:P30),"")</f>
        <v>46454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SUM(L31,T31,AB31,AJ31,AR31,AZ31)</f>
        <v>7968</v>
      </c>
      <c r="E31" s="121">
        <f>SUM(M31,U31,AC31,AK31,AS31,BA31)</f>
        <v>108790</v>
      </c>
      <c r="F31" s="121">
        <f>SUM(D31:E31)</f>
        <v>116758</v>
      </c>
      <c r="G31" s="121">
        <f>SUM(O31,W31,AE31,AM31,AU31,BC31)</f>
        <v>0</v>
      </c>
      <c r="H31" s="121">
        <f>SUM(P31,X31,AF31,AN31,AV31,BD31)</f>
        <v>54819</v>
      </c>
      <c r="I31" s="121">
        <f>SUM(G31:H31)</f>
        <v>54819</v>
      </c>
      <c r="J31" s="120" t="s">
        <v>350</v>
      </c>
      <c r="K31" s="119" t="s">
        <v>351</v>
      </c>
      <c r="L31" s="121">
        <v>7968</v>
      </c>
      <c r="M31" s="121">
        <v>108790</v>
      </c>
      <c r="N31" s="121">
        <f>IF(AND(L31&lt;&gt;"",M31&lt;&gt;""),SUM(L31:M31),"")</f>
        <v>116758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333</v>
      </c>
      <c r="S31" s="119" t="s">
        <v>334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54819</v>
      </c>
      <c r="Y31" s="121">
        <f>IF(AND(W31&lt;&gt;"",X31&lt;&gt;""),SUM(W31:X31),"")</f>
        <v>54819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SUM(L32,T32,AB32,AJ32,AR32,AZ32)</f>
        <v>0</v>
      </c>
      <c r="E32" s="121">
        <f>SUM(M32,U32,AC32,AK32,AS32,BA32)</f>
        <v>134594</v>
      </c>
      <c r="F32" s="121">
        <f>SUM(D32:E32)</f>
        <v>134594</v>
      </c>
      <c r="G32" s="121">
        <f>SUM(O32,W32,AE32,AM32,AU32,BC32)</f>
        <v>0</v>
      </c>
      <c r="H32" s="121">
        <f>SUM(P32,X32,AF32,AN32,AV32,BD32)</f>
        <v>10089</v>
      </c>
      <c r="I32" s="121">
        <f>SUM(G32:H32)</f>
        <v>10089</v>
      </c>
      <c r="J32" s="120" t="s">
        <v>350</v>
      </c>
      <c r="K32" s="119" t="s">
        <v>351</v>
      </c>
      <c r="L32" s="121">
        <v>0</v>
      </c>
      <c r="M32" s="121">
        <v>134594</v>
      </c>
      <c r="N32" s="121">
        <f>IF(AND(L32&lt;&gt;"",M32&lt;&gt;""),SUM(L32:M32),"")</f>
        <v>134594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333</v>
      </c>
      <c r="S32" s="119" t="s">
        <v>393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10089</v>
      </c>
      <c r="Y32" s="121">
        <f>IF(AND(W32&lt;&gt;"",X32&lt;&gt;""),SUM(W32:X32),"")</f>
        <v>10089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SUM(L33,T33,AB33,AJ33,AR33,AZ33)</f>
        <v>0</v>
      </c>
      <c r="E33" s="121">
        <f>SUM(M33,U33,AC33,AK33,AS33,BA33)</f>
        <v>248458</v>
      </c>
      <c r="F33" s="121">
        <f>SUM(D33:E33)</f>
        <v>248458</v>
      </c>
      <c r="G33" s="121">
        <f>SUM(O33,W33,AE33,AM33,AU33,BC33)</f>
        <v>0</v>
      </c>
      <c r="H33" s="121">
        <f>SUM(P33,X33,AF33,AN33,AV33,BD33)</f>
        <v>30733</v>
      </c>
      <c r="I33" s="121">
        <f>SUM(G33:H33)</f>
        <v>30733</v>
      </c>
      <c r="J33" s="120" t="s">
        <v>350</v>
      </c>
      <c r="K33" s="119" t="s">
        <v>351</v>
      </c>
      <c r="L33" s="121">
        <v>0</v>
      </c>
      <c r="M33" s="121">
        <v>248458</v>
      </c>
      <c r="N33" s="121">
        <f>IF(AND(L33&lt;&gt;"",M33&lt;&gt;""),SUM(L33:M33),"")</f>
        <v>248458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333</v>
      </c>
      <c r="S33" s="119" t="s">
        <v>334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30733</v>
      </c>
      <c r="Y33" s="121">
        <f>IF(AND(W33&lt;&gt;"",X33&lt;&gt;""),SUM(W33:X33),"")</f>
        <v>30733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SUM(L34,T34,AB34,AJ34,AR34,AZ34)</f>
        <v>0</v>
      </c>
      <c r="E34" s="121">
        <f>SUM(M34,U34,AC34,AK34,AS34,BA34)</f>
        <v>259696</v>
      </c>
      <c r="F34" s="121">
        <f>SUM(D34:E34)</f>
        <v>259696</v>
      </c>
      <c r="G34" s="121">
        <f>SUM(O34,W34,AE34,AM34,AU34,BC34)</f>
        <v>0</v>
      </c>
      <c r="H34" s="121">
        <f>SUM(P34,X34,AF34,AN34,AV34,BD34)</f>
        <v>20010</v>
      </c>
      <c r="I34" s="121">
        <f>SUM(G34:H34)</f>
        <v>20010</v>
      </c>
      <c r="J34" s="120" t="s">
        <v>367</v>
      </c>
      <c r="K34" s="119" t="s">
        <v>368</v>
      </c>
      <c r="L34" s="121">
        <v>0</v>
      </c>
      <c r="M34" s="121">
        <v>259696</v>
      </c>
      <c r="N34" s="121">
        <f>IF(AND(L34&lt;&gt;"",M34&lt;&gt;""),SUM(L34:M34),"")</f>
        <v>259696</v>
      </c>
      <c r="O34" s="121">
        <v>0</v>
      </c>
      <c r="P34" s="121">
        <v>20010</v>
      </c>
      <c r="Q34" s="121">
        <f>IF(AND(O34&lt;&gt;"",P34&lt;&gt;""),SUM(O34:P34),"")</f>
        <v>20010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SUM(L35,T35,AB35,AJ35,AR35,AZ35)</f>
        <v>0</v>
      </c>
      <c r="E35" s="121">
        <f>SUM(M35,U35,AC35,AK35,AS35,BA35)</f>
        <v>87834</v>
      </c>
      <c r="F35" s="121">
        <f>SUM(D35:E35)</f>
        <v>87834</v>
      </c>
      <c r="G35" s="121">
        <f>SUM(O35,W35,AE35,AM35,AU35,BC35)</f>
        <v>0</v>
      </c>
      <c r="H35" s="121">
        <f>SUM(P35,X35,AF35,AN35,AV35,BD35)</f>
        <v>18095</v>
      </c>
      <c r="I35" s="121">
        <f>SUM(G35:H35)</f>
        <v>18095</v>
      </c>
      <c r="J35" s="120" t="s">
        <v>367</v>
      </c>
      <c r="K35" s="119" t="s">
        <v>368</v>
      </c>
      <c r="L35" s="121">
        <v>0</v>
      </c>
      <c r="M35" s="121">
        <v>87834</v>
      </c>
      <c r="N35" s="121">
        <f>IF(AND(L35&lt;&gt;"",M35&lt;&gt;""),SUM(L35:M35),"")</f>
        <v>87834</v>
      </c>
      <c r="O35" s="121">
        <v>0</v>
      </c>
      <c r="P35" s="121">
        <v>18095</v>
      </c>
      <c r="Q35" s="121">
        <f>IF(AND(O35&lt;&gt;"",P35&lt;&gt;""),SUM(O35:P35),"")</f>
        <v>18095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SUM(L36,T36,AB36,AJ36,AR36,AZ36)</f>
        <v>0</v>
      </c>
      <c r="E36" s="121">
        <f>SUM(M36,U36,AC36,AK36,AS36,BA36)</f>
        <v>89457</v>
      </c>
      <c r="F36" s="121">
        <f>SUM(D36:E36)</f>
        <v>89457</v>
      </c>
      <c r="G36" s="121">
        <f>SUM(O36,W36,AE36,AM36,AU36,BC36)</f>
        <v>0</v>
      </c>
      <c r="H36" s="121">
        <f>SUM(P36,X36,AF36,AN36,AV36,BD36)</f>
        <v>12962</v>
      </c>
      <c r="I36" s="121">
        <f>SUM(G36:H36)</f>
        <v>12962</v>
      </c>
      <c r="J36" s="120" t="s">
        <v>367</v>
      </c>
      <c r="K36" s="119" t="s">
        <v>368</v>
      </c>
      <c r="L36" s="121">
        <v>0</v>
      </c>
      <c r="M36" s="121">
        <v>89457</v>
      </c>
      <c r="N36" s="121">
        <f>IF(AND(L36&lt;&gt;"",M36&lt;&gt;""),SUM(L36:M36),"")</f>
        <v>89457</v>
      </c>
      <c r="O36" s="121">
        <v>0</v>
      </c>
      <c r="P36" s="121">
        <v>12962</v>
      </c>
      <c r="Q36" s="121">
        <f>IF(AND(O36&lt;&gt;"",P36&lt;&gt;""),SUM(O36:P36),"")</f>
        <v>12962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SUM(L37,T37,AB37,AJ37,AR37,AZ37)</f>
        <v>98580</v>
      </c>
      <c r="E37" s="121">
        <f>SUM(M37,U37,AC37,AK37,AS37,BA37)</f>
        <v>42057</v>
      </c>
      <c r="F37" s="121">
        <f>SUM(D37:E37)</f>
        <v>140637</v>
      </c>
      <c r="G37" s="121">
        <f>SUM(O37,W37,AE37,AM37,AU37,BC37)</f>
        <v>0</v>
      </c>
      <c r="H37" s="121">
        <f>SUM(P37,X37,AF37,AN37,AV37,BD37)</f>
        <v>33221</v>
      </c>
      <c r="I37" s="121">
        <f>SUM(G37:H37)</f>
        <v>33221</v>
      </c>
      <c r="J37" s="120" t="s">
        <v>363</v>
      </c>
      <c r="K37" s="119" t="s">
        <v>364</v>
      </c>
      <c r="L37" s="121">
        <v>98580</v>
      </c>
      <c r="M37" s="121">
        <v>42057</v>
      </c>
      <c r="N37" s="121">
        <f>IF(AND(L37&lt;&gt;"",M37&lt;&gt;""),SUM(L37:M37),"")</f>
        <v>140637</v>
      </c>
      <c r="O37" s="121">
        <v>0</v>
      </c>
      <c r="P37" s="121">
        <v>33221</v>
      </c>
      <c r="Q37" s="121">
        <f>IF(AND(O37&lt;&gt;"",P37&lt;&gt;""),SUM(O37:P37),"")</f>
        <v>33221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SUM(L38,T38,AB38,AJ38,AR38,AZ38)</f>
        <v>353573</v>
      </c>
      <c r="E38" s="121">
        <f>SUM(M38,U38,AC38,AK38,AS38,BA38)</f>
        <v>150845</v>
      </c>
      <c r="F38" s="121">
        <f>SUM(D38:E38)</f>
        <v>504418</v>
      </c>
      <c r="G38" s="121">
        <f>SUM(O38,W38,AE38,AM38,AU38,BC38)</f>
        <v>0</v>
      </c>
      <c r="H38" s="121">
        <f>SUM(P38,X38,AF38,AN38,AV38,BD38)</f>
        <v>92914</v>
      </c>
      <c r="I38" s="121">
        <f>SUM(G38:H38)</f>
        <v>92914</v>
      </c>
      <c r="J38" s="120" t="s">
        <v>363</v>
      </c>
      <c r="K38" s="119" t="s">
        <v>364</v>
      </c>
      <c r="L38" s="121">
        <v>353573</v>
      </c>
      <c r="M38" s="121">
        <v>150845</v>
      </c>
      <c r="N38" s="121">
        <f>IF(AND(L38&lt;&gt;"",M38&lt;&gt;""),SUM(L38:M38),"")</f>
        <v>504418</v>
      </c>
      <c r="O38" s="121">
        <v>0</v>
      </c>
      <c r="P38" s="121">
        <v>92914</v>
      </c>
      <c r="Q38" s="121">
        <f>IF(AND(O38&lt;&gt;"",P38&lt;&gt;""),SUM(O38:P38),"")</f>
        <v>92914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SUM(L39,T39,AB39,AJ39,AR39,AZ39)</f>
        <v>264964</v>
      </c>
      <c r="E39" s="121">
        <f>SUM(M39,U39,AC39,AK39,AS39,BA39)</f>
        <v>113042</v>
      </c>
      <c r="F39" s="121">
        <f>SUM(D39:E39)</f>
        <v>378006</v>
      </c>
      <c r="G39" s="121">
        <f>SUM(O39,W39,AE39,AM39,AU39,BC39)</f>
        <v>0</v>
      </c>
      <c r="H39" s="121">
        <f>SUM(P39,X39,AF39,AN39,AV39,BD39)</f>
        <v>79511</v>
      </c>
      <c r="I39" s="121">
        <f>SUM(G39:H39)</f>
        <v>79511</v>
      </c>
      <c r="J39" s="120" t="s">
        <v>363</v>
      </c>
      <c r="K39" s="119" t="s">
        <v>408</v>
      </c>
      <c r="L39" s="121">
        <v>264964</v>
      </c>
      <c r="M39" s="121">
        <v>113042</v>
      </c>
      <c r="N39" s="121">
        <f>IF(AND(L39&lt;&gt;"",M39&lt;&gt;""),SUM(L39:M39),"")</f>
        <v>378006</v>
      </c>
      <c r="O39" s="121">
        <v>0</v>
      </c>
      <c r="P39" s="121">
        <v>79511</v>
      </c>
      <c r="Q39" s="121">
        <f>IF(AND(O39&lt;&gt;"",P39&lt;&gt;""),SUM(O39:P39),"")</f>
        <v>79511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SUM(L40,T40,AB40,AJ40,AR40,AZ40)</f>
        <v>406989</v>
      </c>
      <c r="E40" s="121">
        <f>SUM(M40,U40,AC40,AK40,AS40,BA40)</f>
        <v>173634</v>
      </c>
      <c r="F40" s="121">
        <f>SUM(D40:E40)</f>
        <v>580623</v>
      </c>
      <c r="G40" s="121">
        <f>SUM(O40,W40,AE40,AM40,AU40,BC40)</f>
        <v>0</v>
      </c>
      <c r="H40" s="121">
        <f>SUM(P40,X40,AF40,AN40,AV40,BD40)</f>
        <v>119383</v>
      </c>
      <c r="I40" s="121">
        <f>SUM(G40:H40)</f>
        <v>119383</v>
      </c>
      <c r="J40" s="120" t="s">
        <v>363</v>
      </c>
      <c r="K40" s="119" t="s">
        <v>364</v>
      </c>
      <c r="L40" s="121">
        <v>406989</v>
      </c>
      <c r="M40" s="121">
        <v>173634</v>
      </c>
      <c r="N40" s="121">
        <f>IF(AND(L40&lt;&gt;"",M40&lt;&gt;""),SUM(L40:M40),"")</f>
        <v>580623</v>
      </c>
      <c r="O40" s="121">
        <v>0</v>
      </c>
      <c r="P40" s="121">
        <v>119383</v>
      </c>
      <c r="Q40" s="121">
        <f>IF(AND(O40&lt;&gt;"",P40&lt;&gt;""),SUM(O40:P40),"")</f>
        <v>119383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SUM(L41,T41,AB41,AJ41,AR41,AZ41)</f>
        <v>0</v>
      </c>
      <c r="E41" s="121">
        <f>SUM(M41,U41,AC41,AK41,AS41,BA41)</f>
        <v>39387</v>
      </c>
      <c r="F41" s="121">
        <f>SUM(D41:E41)</f>
        <v>39387</v>
      </c>
      <c r="G41" s="121">
        <f>SUM(O41,W41,AE41,AM41,AU41,BC41)</f>
        <v>0</v>
      </c>
      <c r="H41" s="121">
        <f>SUM(P41,X41,AF41,AN41,AV41,BD41)</f>
        <v>34450</v>
      </c>
      <c r="I41" s="121">
        <f>SUM(G41:H41)</f>
        <v>34450</v>
      </c>
      <c r="J41" s="120" t="s">
        <v>329</v>
      </c>
      <c r="K41" s="119" t="s">
        <v>330</v>
      </c>
      <c r="L41" s="121">
        <v>0</v>
      </c>
      <c r="M41" s="121">
        <v>39387</v>
      </c>
      <c r="N41" s="121">
        <f>IF(AND(L41&lt;&gt;"",M41&lt;&gt;""),SUM(L41:M41),"")</f>
        <v>39387</v>
      </c>
      <c r="O41" s="121">
        <v>0</v>
      </c>
      <c r="P41" s="121">
        <v>34450</v>
      </c>
      <c r="Q41" s="121">
        <f>IF(AND(O41&lt;&gt;"",P41&lt;&gt;""),SUM(O41:P41),"")</f>
        <v>34450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33</v>
      </c>
      <c r="D7" s="140">
        <f>SUM(H7,L7,P7,T7,X7,AB7,AF7,AJ7,AN7,AR7,AV7,AZ7,BD7,BH7,BL7,BP7,BT7,BX7,CB7,CF7,CJ7,CN7,CR7,CV7,CZ7,DD7,DH7,DL7,DP7,DT7)</f>
        <v>8820168</v>
      </c>
      <c r="E7" s="140">
        <f>SUM(I7,M7,Q7,U7,Y7,AC7,AG7,AK7,AO7,AS7,AW7,BA7,BE7,BI7,BM7,BQ7,BU7,BY7,CC7,CG7,CK7,CO7,CS7,CW7,DA7,DE7,DI7,DM7,DQ7,DU7)</f>
        <v>2788450</v>
      </c>
      <c r="F7" s="141">
        <f>COUNTIF(F$8:F$57,"&lt;&gt;")</f>
        <v>7</v>
      </c>
      <c r="G7" s="141">
        <f>COUNTIF(G$8:G$57,"&lt;&gt;")</f>
        <v>7</v>
      </c>
      <c r="H7" s="140">
        <f>SUM(H$8:H$57)</f>
        <v>4990563</v>
      </c>
      <c r="I7" s="140">
        <f>SUM(I$8:I$57)</f>
        <v>1675466</v>
      </c>
      <c r="J7" s="141">
        <f>COUNTIF(J$8:J$57,"&lt;&gt;")</f>
        <v>7</v>
      </c>
      <c r="K7" s="141">
        <f>COUNTIF(K$8:K$57,"&lt;&gt;")</f>
        <v>7</v>
      </c>
      <c r="L7" s="140">
        <f>SUM(L$8:L$57)</f>
        <v>1215318</v>
      </c>
      <c r="M7" s="140">
        <f>SUM(M$8:M$57)</f>
        <v>324856</v>
      </c>
      <c r="N7" s="141">
        <f>COUNTIF(N$8:N$57,"&lt;&gt;")</f>
        <v>7</v>
      </c>
      <c r="O7" s="141">
        <f>COUNTIF(O$8:O$57,"&lt;&gt;")</f>
        <v>7</v>
      </c>
      <c r="P7" s="140">
        <f>SUM(P$8:P$57)</f>
        <v>1212056</v>
      </c>
      <c r="Q7" s="140">
        <f>SUM(Q$8:Q$57)</f>
        <v>313498</v>
      </c>
      <c r="R7" s="141">
        <f>COUNTIF(R$8:R$57,"&lt;&gt;")</f>
        <v>6</v>
      </c>
      <c r="S7" s="141">
        <f>COUNTIF(S$8:S$57,"&lt;&gt;")</f>
        <v>6</v>
      </c>
      <c r="T7" s="140">
        <f>SUM(T$8:T$57)</f>
        <v>719211</v>
      </c>
      <c r="U7" s="140">
        <f>SUM(U$8:U$57)</f>
        <v>150761</v>
      </c>
      <c r="V7" s="141">
        <f>COUNTIF(V$8:V$57,"&lt;&gt;")</f>
        <v>3</v>
      </c>
      <c r="W7" s="141">
        <f>COUNTIF(W$8:W$57,"&lt;&gt;")</f>
        <v>3</v>
      </c>
      <c r="X7" s="140">
        <f>SUM(X$8:X$57)</f>
        <v>606140</v>
      </c>
      <c r="Y7" s="140">
        <f>SUM(Y$8:Y$57)</f>
        <v>170549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14281</v>
      </c>
      <c r="AC7" s="140">
        <f>SUM(AC$8:AC$57)</f>
        <v>29453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36866</v>
      </c>
      <c r="AG7" s="140">
        <f>SUM(AG$8:AG$57)</f>
        <v>56156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11325</v>
      </c>
      <c r="AK7" s="140">
        <f>SUM(AK$8:AK$57)</f>
        <v>24448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14408</v>
      </c>
      <c r="AO7" s="140">
        <f>SUM(AO$8:AO$57)</f>
        <v>43263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6</v>
      </c>
      <c r="B8" s="120" t="s">
        <v>367</v>
      </c>
      <c r="C8" s="119" t="s">
        <v>368</v>
      </c>
      <c r="D8" s="121">
        <f>SUM(H8,L8,P8,T8,X8,AB8,AF8,AJ8,AN8,AR8,AV8,AZ8,BD8,BH8,BL8,BP8,BT8,BX8,CB8,CF8,CJ8,CN8,CR8,CV8,CZ8,DD8,DH8,DL8,DP8,DT8)</f>
        <v>436987</v>
      </c>
      <c r="E8" s="121">
        <f>SUM(I8,M8,Q8,U8,Y8,AC8,AG8,AK8,AO8,AS8,AW8,BA8,BE8,BI8,BM8,BQ8,BU8,BY8,CC8,CG8,CK8,CO8,CS8,CW8,DA8,DE8,DI8,DM8,DQ8,DU8)</f>
        <v>62128</v>
      </c>
      <c r="F8" s="120" t="s">
        <v>365</v>
      </c>
      <c r="G8" s="119" t="s">
        <v>366</v>
      </c>
      <c r="H8" s="121">
        <v>0</v>
      </c>
      <c r="I8" s="121">
        <v>11061</v>
      </c>
      <c r="J8" s="120" t="s">
        <v>396</v>
      </c>
      <c r="K8" s="119" t="s">
        <v>397</v>
      </c>
      <c r="L8" s="121">
        <v>259696</v>
      </c>
      <c r="M8" s="121">
        <v>20010</v>
      </c>
      <c r="N8" s="120" t="s">
        <v>398</v>
      </c>
      <c r="O8" s="119" t="s">
        <v>399</v>
      </c>
      <c r="P8" s="121">
        <v>87834</v>
      </c>
      <c r="Q8" s="121">
        <v>18095</v>
      </c>
      <c r="R8" s="120" t="s">
        <v>400</v>
      </c>
      <c r="S8" s="119" t="s">
        <v>401</v>
      </c>
      <c r="T8" s="121">
        <v>89457</v>
      </c>
      <c r="U8" s="121">
        <v>12962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6</v>
      </c>
      <c r="B9" s="120" t="s">
        <v>343</v>
      </c>
      <c r="C9" s="119" t="s">
        <v>344</v>
      </c>
      <c r="D9" s="121">
        <f>SUM(H9,L9,P9,T9,X9,AB9,AF9,AJ9,AN9,AR9,AV9,AZ9,BD9,BH9,BL9,BP9,BT9,BX9,CB9,CF9,CJ9,CN9,CR9,CV9,CZ9,DD9,DH9,DL9,DP9,DT9)</f>
        <v>1684892</v>
      </c>
      <c r="E9" s="121">
        <f>SUM(I9,M9,Q9,U9,Y9,AC9,AG9,AK9,AO9,AS9,AW9,BA9,BE9,BI9,BM9,BQ9,BU9,BY9,CC9,CG9,CK9,CO9,CS9,CW9,DA9,DE9,DI9,DM9,DQ9,DU9)</f>
        <v>260283</v>
      </c>
      <c r="F9" s="120" t="s">
        <v>341</v>
      </c>
      <c r="G9" s="119" t="s">
        <v>342</v>
      </c>
      <c r="H9" s="121">
        <v>782441</v>
      </c>
      <c r="I9" s="121">
        <v>82837</v>
      </c>
      <c r="J9" s="120" t="s">
        <v>352</v>
      </c>
      <c r="K9" s="119" t="s">
        <v>353</v>
      </c>
      <c r="L9" s="121">
        <v>454296</v>
      </c>
      <c r="M9" s="121">
        <v>51677</v>
      </c>
      <c r="N9" s="120" t="s">
        <v>385</v>
      </c>
      <c r="O9" s="119" t="s">
        <v>386</v>
      </c>
      <c r="P9" s="121">
        <v>318276</v>
      </c>
      <c r="Q9" s="121">
        <v>79315</v>
      </c>
      <c r="R9" s="120" t="s">
        <v>387</v>
      </c>
      <c r="S9" s="119" t="s">
        <v>388</v>
      </c>
      <c r="T9" s="121">
        <v>129879</v>
      </c>
      <c r="U9" s="121">
        <v>46454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6</v>
      </c>
      <c r="B10" s="120" t="s">
        <v>350</v>
      </c>
      <c r="C10" s="119" t="s">
        <v>351</v>
      </c>
      <c r="D10" s="121">
        <f>SUM(H10,L10,P10,T10,X10,AB10,AF10,AJ10,AN10,AR10,AV10,AZ10,BD10,BH10,BL10,BP10,BT10,BX10,CB10,CF10,CJ10,CN10,CR10,CV10,CZ10,DD10,DH10,DL10,DP10,DT10)</f>
        <v>875166</v>
      </c>
      <c r="E10" s="121">
        <f>SUM(I10,M10,Q10,U10,Y10,AC10,AG10,AK10,AO10,AS10,AW10,BA10,BE10,BI10,BM10,BQ10,BU10,BY10,CC10,CG10,CK10,CO10,CS10,CW10,DA10,DE10,DI10,DM10,DQ10,DU10)</f>
        <v>0</v>
      </c>
      <c r="F10" s="120" t="s">
        <v>348</v>
      </c>
      <c r="G10" s="119" t="s">
        <v>349</v>
      </c>
      <c r="H10" s="121">
        <v>375356</v>
      </c>
      <c r="I10" s="121">
        <v>0</v>
      </c>
      <c r="J10" s="120" t="s">
        <v>391</v>
      </c>
      <c r="K10" s="119" t="s">
        <v>392</v>
      </c>
      <c r="L10" s="121">
        <v>134594</v>
      </c>
      <c r="M10" s="121">
        <v>0</v>
      </c>
      <c r="N10" s="120" t="s">
        <v>394</v>
      </c>
      <c r="O10" s="119" t="s">
        <v>395</v>
      </c>
      <c r="P10" s="121">
        <v>248458</v>
      </c>
      <c r="Q10" s="121">
        <v>0</v>
      </c>
      <c r="R10" s="120" t="s">
        <v>389</v>
      </c>
      <c r="S10" s="119" t="s">
        <v>390</v>
      </c>
      <c r="T10" s="121">
        <v>116758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6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1012527</v>
      </c>
      <c r="E11" s="121">
        <f>SUM(I11,M11,Q11,U11,Y11,AC11,AG11,AK11,AO11,AS11,AW11,BA11,BE11,BI11,BM11,BQ11,BU11,BY11,CC11,CG11,CK11,CO11,CS11,CW11,DA11,DE11,DI11,DM11,DQ11,DU11)</f>
        <v>928562</v>
      </c>
      <c r="F11" s="120" t="s">
        <v>327</v>
      </c>
      <c r="G11" s="119" t="s">
        <v>328</v>
      </c>
      <c r="H11" s="121">
        <v>776912</v>
      </c>
      <c r="I11" s="121">
        <v>762628</v>
      </c>
      <c r="J11" s="120" t="s">
        <v>358</v>
      </c>
      <c r="K11" s="119" t="s">
        <v>359</v>
      </c>
      <c r="L11" s="121">
        <v>196228</v>
      </c>
      <c r="M11" s="121">
        <v>131484</v>
      </c>
      <c r="N11" s="120" t="s">
        <v>411</v>
      </c>
      <c r="O11" s="119" t="s">
        <v>412</v>
      </c>
      <c r="P11" s="121">
        <v>39387</v>
      </c>
      <c r="Q11" s="121">
        <v>34450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6</v>
      </c>
      <c r="B12" s="120" t="s">
        <v>339</v>
      </c>
      <c r="C12" s="119" t="s">
        <v>340</v>
      </c>
      <c r="D12" s="121">
        <f>SUM(H12,L12,P12,T12,X12,AB12,AF12,AJ12,AN12,AR12,AV12,AZ12,BD12,BH12,BL12,BP12,BT12,BX12,CB12,CF12,CJ12,CN12,CR12,CV12,CZ12,DD12,DH12,DL12,DP12,DT12)</f>
        <v>185231</v>
      </c>
      <c r="E12" s="121">
        <f>SUM(I12,M12,Q12,U12,Y12,AC12,AG12,AK12,AO12,AS12,AW12,BA12,BE12,BI12,BM12,BQ12,BU12,BY12,CC12,CG12,CK12,CO12,CS12,CW12,DA12,DE12,DI12,DM12,DQ12,DU12)</f>
        <v>341517</v>
      </c>
      <c r="F12" s="120" t="s">
        <v>337</v>
      </c>
      <c r="G12" s="119" t="s">
        <v>338</v>
      </c>
      <c r="H12" s="121">
        <v>34173</v>
      </c>
      <c r="I12" s="121">
        <v>63213</v>
      </c>
      <c r="J12" s="120" t="s">
        <v>345</v>
      </c>
      <c r="K12" s="119" t="s">
        <v>346</v>
      </c>
      <c r="L12" s="121">
        <v>29867</v>
      </c>
      <c r="M12" s="121">
        <v>68901</v>
      </c>
      <c r="N12" s="120" t="s">
        <v>369</v>
      </c>
      <c r="O12" s="119" t="s">
        <v>370</v>
      </c>
      <c r="P12" s="121">
        <v>13683</v>
      </c>
      <c r="Q12" s="121">
        <v>33905</v>
      </c>
      <c r="R12" s="120" t="s">
        <v>372</v>
      </c>
      <c r="S12" s="119" t="s">
        <v>373</v>
      </c>
      <c r="T12" s="121">
        <v>5111</v>
      </c>
      <c r="U12" s="121">
        <v>1745</v>
      </c>
      <c r="V12" s="120" t="s">
        <v>374</v>
      </c>
      <c r="W12" s="119" t="s">
        <v>375</v>
      </c>
      <c r="X12" s="121">
        <v>25517</v>
      </c>
      <c r="Y12" s="121">
        <v>20433</v>
      </c>
      <c r="Z12" s="120" t="s">
        <v>376</v>
      </c>
      <c r="AA12" s="119" t="s">
        <v>377</v>
      </c>
      <c r="AB12" s="121">
        <v>14281</v>
      </c>
      <c r="AC12" s="121">
        <v>29453</v>
      </c>
      <c r="AD12" s="120" t="s">
        <v>378</v>
      </c>
      <c r="AE12" s="119" t="s">
        <v>379</v>
      </c>
      <c r="AF12" s="121">
        <v>36866</v>
      </c>
      <c r="AG12" s="121">
        <v>56156</v>
      </c>
      <c r="AH12" s="120" t="s">
        <v>381</v>
      </c>
      <c r="AI12" s="119" t="s">
        <v>382</v>
      </c>
      <c r="AJ12" s="121">
        <v>11325</v>
      </c>
      <c r="AK12" s="121">
        <v>24448</v>
      </c>
      <c r="AL12" s="120" t="s">
        <v>383</v>
      </c>
      <c r="AM12" s="119" t="s">
        <v>384</v>
      </c>
      <c r="AN12" s="121">
        <v>14408</v>
      </c>
      <c r="AO12" s="121">
        <v>43263</v>
      </c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6</v>
      </c>
      <c r="B13" s="120" t="s">
        <v>363</v>
      </c>
      <c r="C13" s="119" t="s">
        <v>364</v>
      </c>
      <c r="D13" s="121">
        <f>SUM(H13,L13,P13,T13,X13,AB13,AF13,AJ13,AN13,AR13,AV13,AZ13,BD13,BH13,BL13,BP13,BT13,BX13,CB13,CF13,CJ13,CN13,CR13,CV13,CZ13,DD13,DH13,DL13,DP13,DT13)</f>
        <v>4625365</v>
      </c>
      <c r="E13" s="121">
        <f>SUM(I13,M13,Q13,U13,Y13,AC13,AG13,AK13,AO13,AS13,AW13,BA13,BE13,BI13,BM13,BQ13,BU13,BY13,CC13,CG13,CK13,CO13,CS13,CW13,DA13,DE13,DI13,DM13,DQ13,DU13)</f>
        <v>1058286</v>
      </c>
      <c r="F13" s="120" t="s">
        <v>361</v>
      </c>
      <c r="G13" s="119" t="s">
        <v>362</v>
      </c>
      <c r="H13" s="121">
        <v>3021681</v>
      </c>
      <c r="I13" s="121">
        <v>733257</v>
      </c>
      <c r="J13" s="120" t="s">
        <v>402</v>
      </c>
      <c r="K13" s="119" t="s">
        <v>403</v>
      </c>
      <c r="L13" s="121">
        <v>140637</v>
      </c>
      <c r="M13" s="121">
        <v>33221</v>
      </c>
      <c r="N13" s="120" t="s">
        <v>404</v>
      </c>
      <c r="O13" s="119" t="s">
        <v>405</v>
      </c>
      <c r="P13" s="121">
        <v>504418</v>
      </c>
      <c r="Q13" s="121">
        <v>92914</v>
      </c>
      <c r="R13" s="120" t="s">
        <v>406</v>
      </c>
      <c r="S13" s="119" t="s">
        <v>407</v>
      </c>
      <c r="T13" s="121">
        <v>378006</v>
      </c>
      <c r="U13" s="121">
        <v>79511</v>
      </c>
      <c r="V13" s="120" t="s">
        <v>409</v>
      </c>
      <c r="W13" s="119" t="s">
        <v>410</v>
      </c>
      <c r="X13" s="121">
        <v>580623</v>
      </c>
      <c r="Y13" s="121">
        <v>119383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6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137674</v>
      </c>
      <c r="F14" s="120" t="s">
        <v>331</v>
      </c>
      <c r="G14" s="119" t="s">
        <v>332</v>
      </c>
      <c r="H14" s="121">
        <v>0</v>
      </c>
      <c r="I14" s="121">
        <v>22470</v>
      </c>
      <c r="J14" s="120" t="s">
        <v>348</v>
      </c>
      <c r="K14" s="119" t="s">
        <v>349</v>
      </c>
      <c r="L14" s="121">
        <v>0</v>
      </c>
      <c r="M14" s="121">
        <v>19563</v>
      </c>
      <c r="N14" s="120" t="s">
        <v>389</v>
      </c>
      <c r="O14" s="119" t="s">
        <v>390</v>
      </c>
      <c r="P14" s="121">
        <v>0</v>
      </c>
      <c r="Q14" s="121">
        <v>54819</v>
      </c>
      <c r="R14" s="120" t="s">
        <v>391</v>
      </c>
      <c r="S14" s="119" t="s">
        <v>392</v>
      </c>
      <c r="T14" s="121">
        <v>0</v>
      </c>
      <c r="U14" s="121">
        <v>10089</v>
      </c>
      <c r="V14" s="120" t="s">
        <v>394</v>
      </c>
      <c r="W14" s="119" t="s">
        <v>395</v>
      </c>
      <c r="X14" s="121">
        <v>0</v>
      </c>
      <c r="Y14" s="121">
        <v>30733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04100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04205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04206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04211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04212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04213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04214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04215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04216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04301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04302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04321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04322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04323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04324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04341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04361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04362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04401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04404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04406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04421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04422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04424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04444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04445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04501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04505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04581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04606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04867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04869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04872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04928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04932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04936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04966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2022-12-23T02:54:21Z</dcterms:modified>
</cp:coreProperties>
</file>