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3岩手県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水洗化人口等!$A$6:$AD$39</definedName>
    <definedName name="_xlnm.Print_Area" localSheetId="2">し尿集計結果!$A$1:$M$37</definedName>
    <definedName name="_xlnm.Print_Area" localSheetId="1">し尿処理状況!$2:$40</definedName>
    <definedName name="_xlnm.Print_Area" localSheetId="0">水洗化人口等!$2:$40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C8" i="2"/>
  <c r="AC9" i="2"/>
  <c r="AC10" i="2"/>
  <c r="N10" i="2" s="1"/>
  <c r="AC11" i="2"/>
  <c r="AC12" i="2"/>
  <c r="N12" i="2" s="1"/>
  <c r="AC13" i="2"/>
  <c r="AC14" i="2"/>
  <c r="AC15" i="2"/>
  <c r="AC16" i="2"/>
  <c r="N16" i="2" s="1"/>
  <c r="AC17" i="2"/>
  <c r="AC18" i="2"/>
  <c r="N18" i="2" s="1"/>
  <c r="AC19" i="2"/>
  <c r="AC20" i="2"/>
  <c r="AC21" i="2"/>
  <c r="AC22" i="2"/>
  <c r="N22" i="2" s="1"/>
  <c r="AC23" i="2"/>
  <c r="AC24" i="2"/>
  <c r="N24" i="2" s="1"/>
  <c r="AC25" i="2"/>
  <c r="AC26" i="2"/>
  <c r="AC27" i="2"/>
  <c r="AC28" i="2"/>
  <c r="N28" i="2" s="1"/>
  <c r="AC29" i="2"/>
  <c r="AC30" i="2"/>
  <c r="N30" i="2" s="1"/>
  <c r="AC31" i="2"/>
  <c r="AC32" i="2"/>
  <c r="AC33" i="2"/>
  <c r="AC34" i="2"/>
  <c r="N34" i="2" s="1"/>
  <c r="AC35" i="2"/>
  <c r="AC36" i="2"/>
  <c r="N36" i="2" s="1"/>
  <c r="AC37" i="2"/>
  <c r="AC38" i="2"/>
  <c r="AC39" i="2"/>
  <c r="AC40" i="2"/>
  <c r="N40" i="2" s="1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N33" i="2" s="1"/>
  <c r="V34" i="2"/>
  <c r="V35" i="2"/>
  <c r="V36" i="2"/>
  <c r="V37" i="2"/>
  <c r="V38" i="2"/>
  <c r="V39" i="2"/>
  <c r="V40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N8" i="2"/>
  <c r="N9" i="2"/>
  <c r="N11" i="2"/>
  <c r="N13" i="2"/>
  <c r="N14" i="2"/>
  <c r="N15" i="2"/>
  <c r="N17" i="2"/>
  <c r="N19" i="2"/>
  <c r="N20" i="2"/>
  <c r="N21" i="2"/>
  <c r="N23" i="2"/>
  <c r="N25" i="2"/>
  <c r="N26" i="2"/>
  <c r="N27" i="2"/>
  <c r="N29" i="2"/>
  <c r="N31" i="2"/>
  <c r="N32" i="2"/>
  <c r="N35" i="2"/>
  <c r="N37" i="2"/>
  <c r="N38" i="2"/>
  <c r="N39" i="2"/>
  <c r="K8" i="2"/>
  <c r="K9" i="2"/>
  <c r="K10" i="2"/>
  <c r="D10" i="2" s="1"/>
  <c r="K11" i="2"/>
  <c r="K12" i="2"/>
  <c r="D12" i="2" s="1"/>
  <c r="K13" i="2"/>
  <c r="K14" i="2"/>
  <c r="K15" i="2"/>
  <c r="K16" i="2"/>
  <c r="D16" i="2" s="1"/>
  <c r="K17" i="2"/>
  <c r="K18" i="2"/>
  <c r="D18" i="2" s="1"/>
  <c r="K19" i="2"/>
  <c r="K20" i="2"/>
  <c r="K21" i="2"/>
  <c r="K22" i="2"/>
  <c r="D22" i="2" s="1"/>
  <c r="K23" i="2"/>
  <c r="K24" i="2"/>
  <c r="D24" i="2" s="1"/>
  <c r="K25" i="2"/>
  <c r="K26" i="2"/>
  <c r="K27" i="2"/>
  <c r="K28" i="2"/>
  <c r="D28" i="2" s="1"/>
  <c r="K29" i="2"/>
  <c r="K30" i="2"/>
  <c r="D30" i="2" s="1"/>
  <c r="K31" i="2"/>
  <c r="K32" i="2"/>
  <c r="K33" i="2"/>
  <c r="K34" i="2"/>
  <c r="D34" i="2" s="1"/>
  <c r="K35" i="2"/>
  <c r="K36" i="2"/>
  <c r="D36" i="2" s="1"/>
  <c r="K37" i="2"/>
  <c r="K38" i="2"/>
  <c r="K39" i="2"/>
  <c r="K40" i="2"/>
  <c r="D40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E8" i="2"/>
  <c r="E9" i="2"/>
  <c r="E10" i="2"/>
  <c r="E11" i="2"/>
  <c r="D11" i="2" s="1"/>
  <c r="E12" i="2"/>
  <c r="E13" i="2"/>
  <c r="E14" i="2"/>
  <c r="E15" i="2"/>
  <c r="E16" i="2"/>
  <c r="E17" i="2"/>
  <c r="D17" i="2" s="1"/>
  <c r="E18" i="2"/>
  <c r="E19" i="2"/>
  <c r="E20" i="2"/>
  <c r="E21" i="2"/>
  <c r="E22" i="2"/>
  <c r="E23" i="2"/>
  <c r="D23" i="2" s="1"/>
  <c r="E24" i="2"/>
  <c r="E25" i="2"/>
  <c r="E26" i="2"/>
  <c r="E27" i="2"/>
  <c r="E28" i="2"/>
  <c r="E29" i="2"/>
  <c r="D29" i="2" s="1"/>
  <c r="E30" i="2"/>
  <c r="E31" i="2"/>
  <c r="E32" i="2"/>
  <c r="E33" i="2"/>
  <c r="E34" i="2"/>
  <c r="E35" i="2"/>
  <c r="D35" i="2" s="1"/>
  <c r="E36" i="2"/>
  <c r="E37" i="2"/>
  <c r="E38" i="2"/>
  <c r="E39" i="2"/>
  <c r="E40" i="2"/>
  <c r="D8" i="2"/>
  <c r="D9" i="2"/>
  <c r="D13" i="2"/>
  <c r="D14" i="2"/>
  <c r="D15" i="2"/>
  <c r="D19" i="2"/>
  <c r="D20" i="2"/>
  <c r="D21" i="2"/>
  <c r="D25" i="2"/>
  <c r="D26" i="2"/>
  <c r="D27" i="2"/>
  <c r="D31" i="2"/>
  <c r="D32" i="2"/>
  <c r="D33" i="2"/>
  <c r="D37" i="2"/>
  <c r="D38" i="2"/>
  <c r="D39" i="2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I8" i="1"/>
  <c r="D8" i="1" s="1"/>
  <c r="I9" i="1"/>
  <c r="D9" i="1" s="1"/>
  <c r="I10" i="1"/>
  <c r="I11" i="1"/>
  <c r="I12" i="1"/>
  <c r="I13" i="1"/>
  <c r="D13" i="1" s="1"/>
  <c r="I14" i="1"/>
  <c r="D14" i="1" s="1"/>
  <c r="I15" i="1"/>
  <c r="D15" i="1" s="1"/>
  <c r="I16" i="1"/>
  <c r="I17" i="1"/>
  <c r="I18" i="1"/>
  <c r="I19" i="1"/>
  <c r="D19" i="1" s="1"/>
  <c r="I20" i="1"/>
  <c r="D20" i="1" s="1"/>
  <c r="I21" i="1"/>
  <c r="D21" i="1" s="1"/>
  <c r="I22" i="1"/>
  <c r="I23" i="1"/>
  <c r="I24" i="1"/>
  <c r="I25" i="1"/>
  <c r="D25" i="1" s="1"/>
  <c r="I26" i="1"/>
  <c r="D26" i="1" s="1"/>
  <c r="I27" i="1"/>
  <c r="D27" i="1" s="1"/>
  <c r="I28" i="1"/>
  <c r="I29" i="1"/>
  <c r="I30" i="1"/>
  <c r="I31" i="1"/>
  <c r="D31" i="1" s="1"/>
  <c r="I32" i="1"/>
  <c r="D32" i="1" s="1"/>
  <c r="I33" i="1"/>
  <c r="D33" i="1" s="1"/>
  <c r="I34" i="1"/>
  <c r="I35" i="1"/>
  <c r="I36" i="1"/>
  <c r="I37" i="1"/>
  <c r="D37" i="1" s="1"/>
  <c r="I38" i="1"/>
  <c r="D38" i="1" s="1"/>
  <c r="I39" i="1"/>
  <c r="D39" i="1" s="1"/>
  <c r="I40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D10" i="1"/>
  <c r="T10" i="1" s="1"/>
  <c r="D11" i="1"/>
  <c r="T11" i="1" s="1"/>
  <c r="D12" i="1"/>
  <c r="L12" i="1" s="1"/>
  <c r="D16" i="1"/>
  <c r="T16" i="1" s="1"/>
  <c r="D17" i="1"/>
  <c r="T17" i="1" s="1"/>
  <c r="D18" i="1"/>
  <c r="T18" i="1" s="1"/>
  <c r="D22" i="1"/>
  <c r="T22" i="1" s="1"/>
  <c r="D23" i="1"/>
  <c r="L23" i="1" s="1"/>
  <c r="D24" i="1"/>
  <c r="N24" i="1" s="1"/>
  <c r="D28" i="1"/>
  <c r="T28" i="1" s="1"/>
  <c r="D29" i="1"/>
  <c r="T29" i="1" s="1"/>
  <c r="D30" i="1"/>
  <c r="F30" i="1" s="1"/>
  <c r="D34" i="1"/>
  <c r="F34" i="1" s="1"/>
  <c r="D35" i="1"/>
  <c r="T35" i="1" s="1"/>
  <c r="D36" i="1"/>
  <c r="T36" i="1" s="1"/>
  <c r="D40" i="1"/>
  <c r="T40" i="1" s="1"/>
  <c r="L37" i="1" l="1"/>
  <c r="T37" i="1"/>
  <c r="N37" i="1"/>
  <c r="J37" i="1"/>
  <c r="F37" i="1"/>
  <c r="L31" i="1"/>
  <c r="T31" i="1"/>
  <c r="N31" i="1"/>
  <c r="J31" i="1"/>
  <c r="F31" i="1"/>
  <c r="L25" i="1"/>
  <c r="T25" i="1"/>
  <c r="N25" i="1"/>
  <c r="J25" i="1"/>
  <c r="F25" i="1"/>
  <c r="L19" i="1"/>
  <c r="T19" i="1"/>
  <c r="N19" i="1"/>
  <c r="J19" i="1"/>
  <c r="F19" i="1"/>
  <c r="L13" i="1"/>
  <c r="T13" i="1"/>
  <c r="N13" i="1"/>
  <c r="J13" i="1"/>
  <c r="F13" i="1"/>
  <c r="L39" i="1"/>
  <c r="T39" i="1"/>
  <c r="N39" i="1"/>
  <c r="J39" i="1"/>
  <c r="F39" i="1"/>
  <c r="F33" i="1"/>
  <c r="T33" i="1"/>
  <c r="N33" i="1"/>
  <c r="J33" i="1"/>
  <c r="L33" i="1"/>
  <c r="T27" i="1"/>
  <c r="N27" i="1"/>
  <c r="J27" i="1"/>
  <c r="F27" i="1"/>
  <c r="L27" i="1"/>
  <c r="J21" i="1"/>
  <c r="T21" i="1"/>
  <c r="N21" i="1"/>
  <c r="L21" i="1"/>
  <c r="F21" i="1"/>
  <c r="F15" i="1"/>
  <c r="L15" i="1"/>
  <c r="T15" i="1"/>
  <c r="N15" i="1"/>
  <c r="J15" i="1"/>
  <c r="T9" i="1"/>
  <c r="N9" i="1"/>
  <c r="J9" i="1"/>
  <c r="F9" i="1"/>
  <c r="L9" i="1"/>
  <c r="F38" i="1"/>
  <c r="L38" i="1"/>
  <c r="T38" i="1"/>
  <c r="N38" i="1"/>
  <c r="J38" i="1"/>
  <c r="T32" i="1"/>
  <c r="N32" i="1"/>
  <c r="L32" i="1"/>
  <c r="J32" i="1"/>
  <c r="F32" i="1"/>
  <c r="J26" i="1"/>
  <c r="F26" i="1"/>
  <c r="L26" i="1"/>
  <c r="T26" i="1"/>
  <c r="N26" i="1"/>
  <c r="L20" i="1"/>
  <c r="T20" i="1"/>
  <c r="N20" i="1"/>
  <c r="J20" i="1"/>
  <c r="F20" i="1"/>
  <c r="J14" i="1"/>
  <c r="F14" i="1"/>
  <c r="L14" i="1"/>
  <c r="T14" i="1"/>
  <c r="N14" i="1"/>
  <c r="T8" i="1"/>
  <c r="N8" i="1"/>
  <c r="L8" i="1"/>
  <c r="J8" i="1"/>
  <c r="F8" i="1"/>
  <c r="F36" i="1"/>
  <c r="F18" i="1"/>
  <c r="J24" i="1"/>
  <c r="N36" i="1"/>
  <c r="N12" i="1"/>
  <c r="T24" i="1"/>
  <c r="F40" i="1"/>
  <c r="L35" i="1"/>
  <c r="L29" i="1"/>
  <c r="L17" i="1"/>
  <c r="L11" i="1"/>
  <c r="L40" i="1"/>
  <c r="L34" i="1"/>
  <c r="L28" i="1"/>
  <c r="L22" i="1"/>
  <c r="L16" i="1"/>
  <c r="L10" i="1"/>
  <c r="F24" i="1"/>
  <c r="J30" i="1"/>
  <c r="N30" i="1"/>
  <c r="F35" i="1"/>
  <c r="F29" i="1"/>
  <c r="F23" i="1"/>
  <c r="F17" i="1"/>
  <c r="F11" i="1"/>
  <c r="J35" i="1"/>
  <c r="J29" i="1"/>
  <c r="J23" i="1"/>
  <c r="J17" i="1"/>
  <c r="J11" i="1"/>
  <c r="N35" i="1"/>
  <c r="N29" i="1"/>
  <c r="N23" i="1"/>
  <c r="N17" i="1"/>
  <c r="N11" i="1"/>
  <c r="T23" i="1"/>
  <c r="J12" i="1"/>
  <c r="T30" i="1"/>
  <c r="T12" i="1"/>
  <c r="F28" i="1"/>
  <c r="F22" i="1"/>
  <c r="F16" i="1"/>
  <c r="F10" i="1"/>
  <c r="J40" i="1"/>
  <c r="J34" i="1"/>
  <c r="J28" i="1"/>
  <c r="J22" i="1"/>
  <c r="J16" i="1"/>
  <c r="J10" i="1"/>
  <c r="N40" i="1"/>
  <c r="N34" i="1"/>
  <c r="N28" i="1"/>
  <c r="N22" i="1"/>
  <c r="N16" i="1"/>
  <c r="N10" i="1"/>
  <c r="T34" i="1"/>
  <c r="F12" i="1"/>
  <c r="J18" i="1"/>
  <c r="N18" i="1"/>
  <c r="L36" i="1"/>
  <c r="L30" i="1"/>
  <c r="L24" i="1"/>
  <c r="L18" i="1"/>
  <c r="J36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<sst xmlns="http://schemas.openxmlformats.org/spreadsheetml/2006/main" count="791" uniqueCount="328">
  <si>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</si>
  <si>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</si>
  <si>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</si>
  <si>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</si>
  <si>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</si>
  <si>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</si>
  <si>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</si>
  <si>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</si>
  <si>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</si>
  <si>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</si>
  <si>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</si>
  <si>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</si>
  <si>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</si>
  <si>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</si>
  <si>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</si>
  <si>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</si>
  <si>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</si>
  <si>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</si>
  <si>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</si>
  <si>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</si>
  <si>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</si>
  <si>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</si>
  <si>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</si>
  <si>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</si>
  <si>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</si>
  <si>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</si>
  <si>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</si>
  <si>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</si>
  <si>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</si>
  <si>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</si>
  <si>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</si>
  <si>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</si>
  <si>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</si>
  <si>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</si>
  <si>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</si>
  <si>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</si>
  <si>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</si>
  <si>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</si>
  <si>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</si>
  <si>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</si>
  <si>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</si>
  <si>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</si>
  <si>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</si>
  <si>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</si>
  <si>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</si>
  <si>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</si>
  <si>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</si>
  <si>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</si>
  <si>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</si>
  <si>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</si>
  <si>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</si>
  <si>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</si>
  <si>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</si>
  <si>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</si>
  <si>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</si>
  <si>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</si>
  <si>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</si>
  <si>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</si>
  <si>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</si>
  <si>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</si>
  <si>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</si>
  <si>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</si>
  <si>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</si>
  <si>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</si>
  <si>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</si>
  <si>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</si>
  <si>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</si>
  <si>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</si>
  <si>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</si>
  <si>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</si>
  <si>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</si>
  <si>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</si>
  <si>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</si>
  <si>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</si>
  <si>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</si>
  <si>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</si>
  <si>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</si>
  <si>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</si>
  <si>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</si>
  <si>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</si>
  <si>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</si>
  <si>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</si>
  <si>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</si>
  <si>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</si>
  <si>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</si>
  <si>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</si>
  <si>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</si>
  <si>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</si>
  <si>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</si>
  <si>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</si>
  <si>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</si>
  <si>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</si>
  <si>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</si>
  <si>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</si>
  <si>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</si>
  <si>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</si>
  <si>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</si>
  <si>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</si>
  <si>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</si>
  <si>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</si>
  <si>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</si>
  <si>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</si>
  <si>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</si>
  <si>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</si>
  <si>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</si>
  <si>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</si>
  <si>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</si>
  <si>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</si>
  <si>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</si>
  <si>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</si>
  <si>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</si>
  <si>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</si>
  <si>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</si>
  <si>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</si>
  <si>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</si>
  <si>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</si>
  <si>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</si>
  <si>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</si>
  <si>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</si>
  <si>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</si>
  <si>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</si>
  <si>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</si>
  <si>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</si>
  <si>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</si>
  <si>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</si>
  <si>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</si>
  <si>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</si>
  <si>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</si>
  <si>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</si>
  <si>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</si>
  <si>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</si>
  <si>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</si>
  <si>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</si>
  <si>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</si>
  <si>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</si>
  <si>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</si>
  <si>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</si>
  <si>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</si>
  <si>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</si>
  <si>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</si>
  <si>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</si>
  <si>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</si>
  <si>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</si>
  <si>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</si>
  <si>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</si>
  <si>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</si>
  <si>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</si>
  <si>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</si>
  <si>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</si>
  <si>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</si>
  <si>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</si>
  <si>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</si>
  <si>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</si>
  <si>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</si>
  <si>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</si>
  <si>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</si>
  <si>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</si>
  <si>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</si>
  <si>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</si>
  <si>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</si>
  <si>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</si>
  <si>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</si>
  <si>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</si>
  <si>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</si>
  <si>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</si>
  <si>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</si>
  <si>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</si>
  <si>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</si>
  <si>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</si>
  <si>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</si>
  <si>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</si>
  <si>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</si>
  <si>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</si>
  <si>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</si>
  <si>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</si>
  <si>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</si>
  <si>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</si>
  <si>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</si>
  <si>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</si>
  <si>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</si>
  <si>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</si>
  <si>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</si>
  <si>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</si>
  <si>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</si>
  <si>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</si>
  <si>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</si>
  <si>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</si>
  <si>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</si>
  <si>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</si>
  <si>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</si>
  <si>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</si>
  <si>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</si>
  <si>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</si>
  <si>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</si>
  <si>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</si>
  <si>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</si>
  <si>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</si>
  <si>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</si>
  <si>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</si>
  <si>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</si>
  <si>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</si>
  <si>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</si>
  <si>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</si>
  <si>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</si>
  <si>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</si>
  <si>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</si>
  <si>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</si>
  <si>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</si>
  <si>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</si>
  <si>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</si>
  <si>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</si>
  <si>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</si>
  <si>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</si>
  <si>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</si>
  <si>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</si>
  <si>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</si>
  <si>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</si>
  <si>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</si>
  <si>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</si>
  <si>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</si>
  <si>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</si>
  <si>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</si>
  <si>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</si>
  <si>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</si>
  <si>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</si>
  <si>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</si>
  <si>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</si>
  <si>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</si>
  <si>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</si>
  <si>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</si>
  <si>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</si>
  <si>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</si>
  <si>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</si>
  <si>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</si>
  <si>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</si>
  <si>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</si>
  <si>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</si>
  <si>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</si>
  <si>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</si>
  <si>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</si>
  <si>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</si>
  <si>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</si>
  <si>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</si>
  <si>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</si>
  <si>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</si>
  <si>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</si>
  <si>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</si>
  <si>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</si>
  <si>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</si>
  <si>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</si>
  <si>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</si>
  <si>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</si>
  <si>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</si>
  <si>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</si>
  <si>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</si>
  <si>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</si>
  <si>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</si>
  <si>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03000</t>
  </si>
  <si>
    <t>水洗化人口等（令和3年度実績）</t>
    <phoneticPr fontId="3"/>
  </si>
  <si>
    <t>し尿処理の状況（令和3年度実績）</t>
    <phoneticPr fontId="3"/>
  </si>
  <si>
    <t>03201</t>
  </si>
  <si>
    <t>盛岡市</t>
  </si>
  <si>
    <t/>
  </si>
  <si>
    <t>○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</si>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</sst>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>
      <c r="A7" s="107" t="s">
        <v>51</v>
      </c>
      <c r="B7" s="127" t="s">
        <v>257</v>
      </c>
      <c r="C7" s="107" t="s">
        <v>199</v>
      </c>
      <c r="D7" s="108">
        <f>+SUM(E7,+I7)</f>
        <v>1209697</v>
      </c>
      <c r="E7" s="108">
        <f>+SUM(G7+H7)</f>
        <v>252040</v>
      </c>
      <c r="F7" s="109">
        <f>IF(D7&gt;0,E7/D7*100,"-")</f>
        <v>20.834969417961688</v>
      </c>
      <c r="G7" s="108">
        <f>SUM(G$8:G$207)</f>
        <v>251403</v>
      </c>
      <c r="H7" s="108">
        <f>SUM(H$8:H$207)</f>
        <v>637</v>
      </c>
      <c r="I7" s="108">
        <f>+SUM(K7,+M7,O7+P7)</f>
        <v>957657</v>
      </c>
      <c r="J7" s="109">
        <f>IF(D7&gt;0,I7/D7*100,"-")</f>
        <v>79.165030582038312</v>
      </c>
      <c r="K7" s="108">
        <f>SUM(K$8:K$207)</f>
        <v>681901</v>
      </c>
      <c r="L7" s="109">
        <f>IF(D7&gt;0,K7/D7*100,"-")</f>
        <v>56.369570231223186</v>
      </c>
      <c r="M7" s="108">
        <f>SUM(M$8:M$207)</f>
        <v>1208</v>
      </c>
      <c r="N7" s="109">
        <f>IF(D7&gt;0,M7/D7*100,"-")</f>
        <v>9.9859716937381826E-2</v>
      </c>
      <c r="O7" s="106">
        <f>SUM(O$8:O$207)</f>
        <v>66104</v>
      </c>
      <c r="P7" s="108">
        <f>SUM(Q7:S7)</f>
        <v>208444</v>
      </c>
      <c r="Q7" s="108">
        <f>SUM(Q$8:Q$207)</f>
        <v>6549</v>
      </c>
      <c r="R7" s="108">
        <f>SUM(R$8:R$207)</f>
        <v>196336</v>
      </c>
      <c r="S7" s="108">
        <f>SUM(S$8:S$207)</f>
        <v>5559</v>
      </c>
      <c r="T7" s="109">
        <f>IF(D7&gt;0,P7/D7*100,"-")</f>
        <v>17.231091752728162</v>
      </c>
      <c r="U7" s="108">
        <f>SUM(U$8:U$207)</f>
        <v>7339</v>
      </c>
      <c r="V7" s="110">
        <f t="shared" ref="V7:AC7" si="0">COUNTIF(V$8:V$207,"○")</f>
        <v>30</v>
      </c>
      <c r="W7" s="110">
        <f t="shared" si="0"/>
        <v>0</v>
      </c>
      <c r="X7" s="110">
        <f t="shared" si="0"/>
        <v>0</v>
      </c>
      <c r="Y7" s="110">
        <f t="shared" si="0"/>
        <v>3</v>
      </c>
      <c r="Z7" s="110">
        <f t="shared" si="0"/>
        <v>27</v>
      </c>
      <c r="AA7" s="110">
        <f t="shared" si="0"/>
        <v>0</v>
      </c>
      <c r="AB7" s="110">
        <f t="shared" si="0"/>
        <v>0</v>
      </c>
      <c r="AC7" s="110">
        <f t="shared" si="0"/>
        <v>6</v>
      </c>
      <c r="AD7" s="205"/>
      <c r="AE7" s="205"/>
    </row>
    <row r="8" spans="1:31" s="103" customFormat="1" ht="13.5" customHeight="1">
      <c r="A8" s="99" t="s">
        <v>51</v>
      </c>
      <c r="B8" s="100" t="s">
        <v>260</v>
      </c>
      <c r="C8" s="99" t="s">
        <v>261</v>
      </c>
      <c r="D8" s="101">
        <f>+SUM(E8,+I8)</f>
        <v>285680</v>
      </c>
      <c r="E8" s="101">
        <f>+SUM(G8+H8)</f>
        <v>14871</v>
      </c>
      <c r="F8" s="125">
        <f>IF(D8&gt;0,E8/D8*100,"-")</f>
        <v>5.2054746569588346</v>
      </c>
      <c r="G8" s="101">
        <v>14871</v>
      </c>
      <c r="H8" s="101">
        <v>0</v>
      </c>
      <c r="I8" s="101">
        <f>+SUM(K8,+M8,O8+P8)</f>
        <v>270809</v>
      </c>
      <c r="J8" s="102">
        <f>IF(D8&gt;0,I8/D8*100,"-")</f>
        <v>94.794525343041173</v>
      </c>
      <c r="K8" s="101">
        <v>250965</v>
      </c>
      <c r="L8" s="102">
        <f>IF(D8&gt;0,K8/D8*100,"-")</f>
        <v>87.848291795015399</v>
      </c>
      <c r="M8" s="101">
        <v>0</v>
      </c>
      <c r="N8" s="102">
        <f>IF(D8&gt;0,M8/D8*100,"-")</f>
        <v>0</v>
      </c>
      <c r="O8" s="123">
        <v>6136</v>
      </c>
      <c r="P8" s="101">
        <f>SUM(Q8:S8)</f>
        <v>13708</v>
      </c>
      <c r="Q8" s="101">
        <v>643</v>
      </c>
      <c r="R8" s="101">
        <v>13065</v>
      </c>
      <c r="S8" s="101">
        <v>0</v>
      </c>
      <c r="T8" s="102">
        <f>IF(D8&gt;0,P8/D8*100,"-")</f>
        <v>4.7983758050966117</v>
      </c>
      <c r="U8" s="101">
        <v>1515</v>
      </c>
      <c r="V8" s="99" t="s">
        <v>263</v>
      </c>
      <c r="W8" s="99"/>
      <c r="X8" s="99"/>
      <c r="Y8" s="99"/>
      <c r="Z8" s="99" t="s">
        <v>263</v>
      </c>
      <c r="AA8" s="99"/>
      <c r="AB8" s="99"/>
      <c r="AC8" s="99"/>
      <c r="AD8" s="206" t="s">
        <v>262</v>
      </c>
      <c r="AE8" s="207"/>
    </row>
    <row r="9" spans="1:31" s="103" customFormat="1" ht="13.5" customHeight="1">
      <c r="A9" s="99" t="s">
        <v>51</v>
      </c>
      <c r="B9" s="100" t="s">
        <v>264</v>
      </c>
      <c r="C9" s="99" t="s">
        <v>265</v>
      </c>
      <c r="D9" s="101">
        <f>+SUM(E9,+I9)</f>
        <v>49500</v>
      </c>
      <c r="E9" s="101">
        <f>+SUM(G9+H9)</f>
        <v>12272</v>
      </c>
      <c r="F9" s="125">
        <f>IF(D9&gt;0,E9/D9*100,"-")</f>
        <v>24.791919191919192</v>
      </c>
      <c r="G9" s="101">
        <v>12272</v>
      </c>
      <c r="H9" s="101">
        <v>0</v>
      </c>
      <c r="I9" s="101">
        <f>+SUM(K9,+M9,O9+P9)</f>
        <v>37228</v>
      </c>
      <c r="J9" s="102">
        <f>IF(D9&gt;0,I9/D9*100,"-")</f>
        <v>75.208080808080808</v>
      </c>
      <c r="K9" s="101">
        <v>29566</v>
      </c>
      <c r="L9" s="102">
        <f>IF(D9&gt;0,K9/D9*100,"-")</f>
        <v>59.729292929292932</v>
      </c>
      <c r="M9" s="101">
        <v>0</v>
      </c>
      <c r="N9" s="102">
        <f>IF(D9&gt;0,M9/D9*100,"-")</f>
        <v>0</v>
      </c>
      <c r="O9" s="123">
        <v>643</v>
      </c>
      <c r="P9" s="101">
        <f>SUM(Q9:S9)</f>
        <v>7019</v>
      </c>
      <c r="Q9" s="101">
        <v>77</v>
      </c>
      <c r="R9" s="101">
        <v>6942</v>
      </c>
      <c r="S9" s="101">
        <v>0</v>
      </c>
      <c r="T9" s="102">
        <f>IF(D9&gt;0,P9/D9*100,"-")</f>
        <v>14.179797979797982</v>
      </c>
      <c r="U9" s="101">
        <v>141</v>
      </c>
      <c r="V9" s="99" t="s">
        <v>263</v>
      </c>
      <c r="W9" s="99"/>
      <c r="X9" s="99"/>
      <c r="Y9" s="99"/>
      <c r="Z9" s="99" t="s">
        <v>263</v>
      </c>
      <c r="AA9" s="99"/>
      <c r="AB9" s="99"/>
      <c r="AC9" s="99"/>
      <c r="AD9" s="206" t="s">
        <v>262</v>
      </c>
      <c r="AE9" s="207"/>
    </row>
    <row r="10" spans="1:31" s="103" customFormat="1" ht="13.5" customHeight="1">
      <c r="A10" s="99" t="s">
        <v>51</v>
      </c>
      <c r="B10" s="100" t="s">
        <v>266</v>
      </c>
      <c r="C10" s="99" t="s">
        <v>267</v>
      </c>
      <c r="D10" s="101">
        <f>+SUM(E10,+I10)</f>
        <v>34466</v>
      </c>
      <c r="E10" s="101">
        <f>+SUM(G10+H10)</f>
        <v>7615</v>
      </c>
      <c r="F10" s="125">
        <f>IF(D10&gt;0,E10/D10*100,"-")</f>
        <v>22.094237799570589</v>
      </c>
      <c r="G10" s="101">
        <v>7555</v>
      </c>
      <c r="H10" s="101">
        <v>60</v>
      </c>
      <c r="I10" s="101">
        <f>+SUM(K10,+M10,O10+P10)</f>
        <v>26851</v>
      </c>
      <c r="J10" s="102">
        <f>IF(D10&gt;0,I10/D10*100,"-")</f>
        <v>77.905762200429407</v>
      </c>
      <c r="K10" s="101">
        <v>10824</v>
      </c>
      <c r="L10" s="102">
        <f>IF(D10&gt;0,K10/D10*100,"-")</f>
        <v>31.404862763302965</v>
      </c>
      <c r="M10" s="101">
        <v>0</v>
      </c>
      <c r="N10" s="102">
        <f>IF(D10&gt;0,M10/D10*100,"-")</f>
        <v>0</v>
      </c>
      <c r="O10" s="123">
        <v>0</v>
      </c>
      <c r="P10" s="101">
        <f>SUM(Q10:S10)</f>
        <v>16027</v>
      </c>
      <c r="Q10" s="101">
        <v>796</v>
      </c>
      <c r="R10" s="101">
        <v>15231</v>
      </c>
      <c r="S10" s="101">
        <v>0</v>
      </c>
      <c r="T10" s="102">
        <f>IF(D10&gt;0,P10/D10*100,"-")</f>
        <v>46.500899437126442</v>
      </c>
      <c r="U10" s="101">
        <v>287</v>
      </c>
      <c r="V10" s="99" t="s">
        <v>263</v>
      </c>
      <c r="W10" s="99"/>
      <c r="X10" s="99"/>
      <c r="Y10" s="99"/>
      <c r="Z10" s="99" t="s">
        <v>263</v>
      </c>
      <c r="AA10" s="99"/>
      <c r="AB10" s="99"/>
      <c r="AC10" s="99"/>
      <c r="AD10" s="206" t="s">
        <v>262</v>
      </c>
      <c r="AE10" s="207"/>
    </row>
    <row r="11" spans="1:31" s="103" customFormat="1" ht="13.5" customHeight="1">
      <c r="A11" s="99" t="s">
        <v>51</v>
      </c>
      <c r="B11" s="100" t="s">
        <v>268</v>
      </c>
      <c r="C11" s="99" t="s">
        <v>269</v>
      </c>
      <c r="D11" s="101">
        <f>+SUM(E11,+I11)</f>
        <v>93682</v>
      </c>
      <c r="E11" s="101">
        <f>+SUM(G11+H11)</f>
        <v>16357</v>
      </c>
      <c r="F11" s="125">
        <f>IF(D11&gt;0,E11/D11*100,"-")</f>
        <v>17.460131081744628</v>
      </c>
      <c r="G11" s="101">
        <v>16357</v>
      </c>
      <c r="H11" s="101">
        <v>0</v>
      </c>
      <c r="I11" s="101">
        <f>+SUM(K11,+M11,O11+P11)</f>
        <v>77325</v>
      </c>
      <c r="J11" s="102">
        <f>IF(D11&gt;0,I11/D11*100,"-")</f>
        <v>82.53986891825538</v>
      </c>
      <c r="K11" s="101">
        <v>53080</v>
      </c>
      <c r="L11" s="102">
        <f>IF(D11&gt;0,K11/D11*100,"-")</f>
        <v>56.659763882069129</v>
      </c>
      <c r="M11" s="101">
        <v>0</v>
      </c>
      <c r="N11" s="102">
        <f>IF(D11&gt;0,M11/D11*100,"-")</f>
        <v>0</v>
      </c>
      <c r="O11" s="123">
        <v>11570</v>
      </c>
      <c r="P11" s="101">
        <f>SUM(Q11:S11)</f>
        <v>12675</v>
      </c>
      <c r="Q11" s="101">
        <v>442</v>
      </c>
      <c r="R11" s="101">
        <v>11479</v>
      </c>
      <c r="S11" s="101">
        <v>754</v>
      </c>
      <c r="T11" s="102">
        <f>IF(D11&gt;0,P11/D11*100,"-")</f>
        <v>13.529813624815867</v>
      </c>
      <c r="U11" s="101">
        <v>448</v>
      </c>
      <c r="V11" s="99" t="s">
        <v>263</v>
      </c>
      <c r="W11" s="99"/>
      <c r="X11" s="99"/>
      <c r="Y11" s="99"/>
      <c r="Z11" s="99" t="s">
        <v>263</v>
      </c>
      <c r="AA11" s="99"/>
      <c r="AB11" s="99"/>
      <c r="AC11" s="99"/>
      <c r="AD11" s="206" t="s">
        <v>262</v>
      </c>
      <c r="AE11" s="207"/>
    </row>
    <row r="12" spans="1:31" s="103" customFormat="1" ht="13.5" customHeight="1">
      <c r="A12" s="99" t="s">
        <v>51</v>
      </c>
      <c r="B12" s="100" t="s">
        <v>270</v>
      </c>
      <c r="C12" s="99" t="s">
        <v>271</v>
      </c>
      <c r="D12" s="101">
        <f>+SUM(E12,+I12)</f>
        <v>92506</v>
      </c>
      <c r="E12" s="101">
        <f>+SUM(G12+H12)</f>
        <v>13659</v>
      </c>
      <c r="F12" s="125">
        <f>IF(D12&gt;0,E12/D12*100,"-")</f>
        <v>14.765528722461246</v>
      </c>
      <c r="G12" s="101">
        <v>13659</v>
      </c>
      <c r="H12" s="101">
        <v>0</v>
      </c>
      <c r="I12" s="101">
        <f>+SUM(K12,+M12,O12+P12)</f>
        <v>78847</v>
      </c>
      <c r="J12" s="102">
        <f>IF(D12&gt;0,I12/D12*100,"-")</f>
        <v>85.234471277538759</v>
      </c>
      <c r="K12" s="101">
        <v>59909</v>
      </c>
      <c r="L12" s="102">
        <f>IF(D12&gt;0,K12/D12*100,"-")</f>
        <v>64.762285689576899</v>
      </c>
      <c r="M12" s="101">
        <v>72</v>
      </c>
      <c r="N12" s="102">
        <f>IF(D12&gt;0,M12/D12*100,"-")</f>
        <v>7.7832789224482737E-2</v>
      </c>
      <c r="O12" s="123">
        <v>10956</v>
      </c>
      <c r="P12" s="101">
        <f>SUM(Q12:S12)</f>
        <v>7910</v>
      </c>
      <c r="Q12" s="101">
        <v>0</v>
      </c>
      <c r="R12" s="101">
        <v>7910</v>
      </c>
      <c r="S12" s="101">
        <v>0</v>
      </c>
      <c r="T12" s="102">
        <f>IF(D12&gt;0,P12/D12*100,"-")</f>
        <v>8.5507967050785894</v>
      </c>
      <c r="U12" s="101">
        <v>785</v>
      </c>
      <c r="V12" s="99" t="s">
        <v>263</v>
      </c>
      <c r="W12" s="99"/>
      <c r="X12" s="99"/>
      <c r="Y12" s="99"/>
      <c r="Z12" s="99"/>
      <c r="AA12" s="99"/>
      <c r="AB12" s="99"/>
      <c r="AC12" s="99" t="s">
        <v>263</v>
      </c>
      <c r="AD12" s="206" t="s">
        <v>262</v>
      </c>
      <c r="AE12" s="207"/>
    </row>
    <row r="13" spans="1:31" s="103" customFormat="1" ht="13.5" customHeight="1">
      <c r="A13" s="99" t="s">
        <v>51</v>
      </c>
      <c r="B13" s="100" t="s">
        <v>272</v>
      </c>
      <c r="C13" s="99" t="s">
        <v>273</v>
      </c>
      <c r="D13" s="101">
        <f>+SUM(E13,+I13)</f>
        <v>33475</v>
      </c>
      <c r="E13" s="101">
        <f>+SUM(G13+H13)</f>
        <v>16680</v>
      </c>
      <c r="F13" s="125">
        <f>IF(D13&gt;0,E13/D13*100,"-")</f>
        <v>49.828230022404782</v>
      </c>
      <c r="G13" s="101">
        <v>16680</v>
      </c>
      <c r="H13" s="101">
        <v>0</v>
      </c>
      <c r="I13" s="101">
        <f>+SUM(K13,+M13,O13+P13)</f>
        <v>16795</v>
      </c>
      <c r="J13" s="102">
        <f>IF(D13&gt;0,I13/D13*100,"-")</f>
        <v>50.171769977595218</v>
      </c>
      <c r="K13" s="101">
        <v>9257</v>
      </c>
      <c r="L13" s="102">
        <f>IF(D13&gt;0,K13/D13*100,"-")</f>
        <v>27.653472740851381</v>
      </c>
      <c r="M13" s="101">
        <v>87</v>
      </c>
      <c r="N13" s="102">
        <f>IF(D13&gt;0,M13/D13*100,"-")</f>
        <v>0.25989544436146378</v>
      </c>
      <c r="O13" s="123">
        <v>2337</v>
      </c>
      <c r="P13" s="101">
        <f>SUM(Q13:S13)</f>
        <v>5114</v>
      </c>
      <c r="Q13" s="101">
        <v>79</v>
      </c>
      <c r="R13" s="101">
        <v>5035</v>
      </c>
      <c r="S13" s="101">
        <v>0</v>
      </c>
      <c r="T13" s="102">
        <f>IF(D13&gt;0,P13/D13*100,"-")</f>
        <v>15.277072442120987</v>
      </c>
      <c r="U13" s="101">
        <v>300</v>
      </c>
      <c r="V13" s="99" t="s">
        <v>263</v>
      </c>
      <c r="W13" s="99"/>
      <c r="X13" s="99"/>
      <c r="Y13" s="99"/>
      <c r="Z13" s="99" t="s">
        <v>263</v>
      </c>
      <c r="AA13" s="99"/>
      <c r="AB13" s="99"/>
      <c r="AC13" s="99"/>
      <c r="AD13" s="206" t="s">
        <v>262</v>
      </c>
      <c r="AE13" s="207"/>
    </row>
    <row r="14" spans="1:31" s="103" customFormat="1" ht="13.5" customHeight="1">
      <c r="A14" s="99" t="s">
        <v>51</v>
      </c>
      <c r="B14" s="100" t="s">
        <v>274</v>
      </c>
      <c r="C14" s="99" t="s">
        <v>275</v>
      </c>
      <c r="D14" s="101">
        <f>+SUM(E14,+I14)</f>
        <v>25648</v>
      </c>
      <c r="E14" s="101">
        <f>+SUM(G14+H14)</f>
        <v>7249</v>
      </c>
      <c r="F14" s="125">
        <f>IF(D14&gt;0,E14/D14*100,"-")</f>
        <v>28.263412351840302</v>
      </c>
      <c r="G14" s="101">
        <v>7249</v>
      </c>
      <c r="H14" s="101">
        <v>0</v>
      </c>
      <c r="I14" s="101">
        <f>+SUM(K14,+M14,O14+P14)</f>
        <v>18399</v>
      </c>
      <c r="J14" s="102">
        <f>IF(D14&gt;0,I14/D14*100,"-")</f>
        <v>71.736587648159698</v>
      </c>
      <c r="K14" s="101">
        <v>11183</v>
      </c>
      <c r="L14" s="102">
        <f>IF(D14&gt;0,K14/D14*100,"-")</f>
        <v>43.601840299438557</v>
      </c>
      <c r="M14" s="101">
        <v>0</v>
      </c>
      <c r="N14" s="102">
        <f>IF(D14&gt;0,M14/D14*100,"-")</f>
        <v>0</v>
      </c>
      <c r="O14" s="123">
        <v>725</v>
      </c>
      <c r="P14" s="101">
        <f>SUM(Q14:S14)</f>
        <v>6491</v>
      </c>
      <c r="Q14" s="101">
        <v>36</v>
      </c>
      <c r="R14" s="101">
        <v>6455</v>
      </c>
      <c r="S14" s="101">
        <v>0</v>
      </c>
      <c r="T14" s="102">
        <f>IF(D14&gt;0,P14/D14*100,"-")</f>
        <v>25.308016219588268</v>
      </c>
      <c r="U14" s="101">
        <v>160</v>
      </c>
      <c r="V14" s="99" t="s">
        <v>263</v>
      </c>
      <c r="W14" s="99"/>
      <c r="X14" s="99"/>
      <c r="Y14" s="99"/>
      <c r="Z14" s="99"/>
      <c r="AA14" s="99"/>
      <c r="AB14" s="99"/>
      <c r="AC14" s="99" t="s">
        <v>263</v>
      </c>
      <c r="AD14" s="206" t="s">
        <v>262</v>
      </c>
      <c r="AE14" s="207"/>
    </row>
    <row r="15" spans="1:31" s="103" customFormat="1" ht="13.5" customHeight="1">
      <c r="A15" s="99" t="s">
        <v>51</v>
      </c>
      <c r="B15" s="100" t="s">
        <v>276</v>
      </c>
      <c r="C15" s="99" t="s">
        <v>277</v>
      </c>
      <c r="D15" s="101">
        <f>+SUM(E15,+I15)</f>
        <v>112049</v>
      </c>
      <c r="E15" s="101">
        <f>+SUM(G15+H15)</f>
        <v>38145</v>
      </c>
      <c r="F15" s="125">
        <f>IF(D15&gt;0,E15/D15*100,"-")</f>
        <v>34.043141839730836</v>
      </c>
      <c r="G15" s="101">
        <v>38145</v>
      </c>
      <c r="H15" s="101">
        <v>0</v>
      </c>
      <c r="I15" s="101">
        <f>+SUM(K15,+M15,O15+P15)</f>
        <v>73904</v>
      </c>
      <c r="J15" s="102">
        <f>IF(D15&gt;0,I15/D15*100,"-")</f>
        <v>65.956858160269178</v>
      </c>
      <c r="K15" s="101">
        <v>40342</v>
      </c>
      <c r="L15" s="102">
        <f>IF(D15&gt;0,K15/D15*100,"-")</f>
        <v>36.003891154762648</v>
      </c>
      <c r="M15" s="101">
        <v>0</v>
      </c>
      <c r="N15" s="102">
        <f>IF(D15&gt;0,M15/D15*100,"-")</f>
        <v>0</v>
      </c>
      <c r="O15" s="123">
        <v>3006</v>
      </c>
      <c r="P15" s="101">
        <f>SUM(Q15:S15)</f>
        <v>30556</v>
      </c>
      <c r="Q15" s="101">
        <v>342</v>
      </c>
      <c r="R15" s="101">
        <v>30214</v>
      </c>
      <c r="S15" s="101">
        <v>0</v>
      </c>
      <c r="T15" s="102">
        <f>IF(D15&gt;0,P15/D15*100,"-")</f>
        <v>27.2702121393319</v>
      </c>
      <c r="U15" s="101">
        <v>839</v>
      </c>
      <c r="V15" s="99" t="s">
        <v>263</v>
      </c>
      <c r="W15" s="99"/>
      <c r="X15" s="99"/>
      <c r="Y15" s="99"/>
      <c r="Z15" s="99" t="s">
        <v>263</v>
      </c>
      <c r="AA15" s="99"/>
      <c r="AB15" s="99"/>
      <c r="AC15" s="99"/>
      <c r="AD15" s="206" t="s">
        <v>262</v>
      </c>
      <c r="AE15" s="207"/>
    </row>
    <row r="16" spans="1:31" s="103" customFormat="1" ht="13.5" customHeight="1">
      <c r="A16" s="99" t="s">
        <v>51</v>
      </c>
      <c r="B16" s="100" t="s">
        <v>278</v>
      </c>
      <c r="C16" s="99" t="s">
        <v>279</v>
      </c>
      <c r="D16" s="101">
        <f>+SUM(E16,+I16)</f>
        <v>18389</v>
      </c>
      <c r="E16" s="101">
        <f>+SUM(G16+H16)</f>
        <v>3329</v>
      </c>
      <c r="F16" s="125">
        <f>IF(D16&gt;0,E16/D16*100,"-")</f>
        <v>18.103213877861766</v>
      </c>
      <c r="G16" s="101">
        <v>3329</v>
      </c>
      <c r="H16" s="101">
        <v>0</v>
      </c>
      <c r="I16" s="101">
        <f>+SUM(K16,+M16,O16+P16)</f>
        <v>15060</v>
      </c>
      <c r="J16" s="102">
        <f>IF(D16&gt;0,I16/D16*100,"-")</f>
        <v>81.896786122138238</v>
      </c>
      <c r="K16" s="101">
        <v>3876</v>
      </c>
      <c r="L16" s="102">
        <f>IF(D16&gt;0,K16/D16*100,"-")</f>
        <v>21.077818260916853</v>
      </c>
      <c r="M16" s="101">
        <v>0</v>
      </c>
      <c r="N16" s="102">
        <f>IF(D16&gt;0,M16/D16*100,"-")</f>
        <v>0</v>
      </c>
      <c r="O16" s="123">
        <v>0</v>
      </c>
      <c r="P16" s="101">
        <f>SUM(Q16:S16)</f>
        <v>11184</v>
      </c>
      <c r="Q16" s="101">
        <v>130</v>
      </c>
      <c r="R16" s="101">
        <v>11054</v>
      </c>
      <c r="S16" s="101">
        <v>0</v>
      </c>
      <c r="T16" s="102">
        <f>IF(D16&gt;0,P16/D16*100,"-")</f>
        <v>60.818967861221381</v>
      </c>
      <c r="U16" s="101">
        <v>178</v>
      </c>
      <c r="V16" s="99" t="s">
        <v>263</v>
      </c>
      <c r="W16" s="99"/>
      <c r="X16" s="99"/>
      <c r="Y16" s="99"/>
      <c r="Z16" s="99" t="s">
        <v>263</v>
      </c>
      <c r="AA16" s="99"/>
      <c r="AB16" s="99"/>
      <c r="AC16" s="99"/>
      <c r="AD16" s="206" t="s">
        <v>262</v>
      </c>
      <c r="AE16" s="207"/>
    </row>
    <row r="17" spans="1:31" s="103" customFormat="1" ht="13.5" customHeight="1">
      <c r="A17" s="99" t="s">
        <v>51</v>
      </c>
      <c r="B17" s="100" t="s">
        <v>280</v>
      </c>
      <c r="C17" s="99" t="s">
        <v>281</v>
      </c>
      <c r="D17" s="101">
        <f>+SUM(E17,+I17)</f>
        <v>31599</v>
      </c>
      <c r="E17" s="101">
        <f>+SUM(G17+H17)</f>
        <v>6558</v>
      </c>
      <c r="F17" s="125">
        <f>IF(D17&gt;0,E17/D17*100,"-")</f>
        <v>20.753821323459604</v>
      </c>
      <c r="G17" s="101">
        <v>6558</v>
      </c>
      <c r="H17" s="101">
        <v>0</v>
      </c>
      <c r="I17" s="101">
        <f>+SUM(K17,+M17,O17+P17)</f>
        <v>25041</v>
      </c>
      <c r="J17" s="102">
        <f>IF(D17&gt;0,I17/D17*100,"-")</f>
        <v>79.246178676540396</v>
      </c>
      <c r="K17" s="101">
        <v>19623</v>
      </c>
      <c r="L17" s="102">
        <f>IF(D17&gt;0,K17/D17*100,"-")</f>
        <v>62.100066457799294</v>
      </c>
      <c r="M17" s="101">
        <v>0</v>
      </c>
      <c r="N17" s="102">
        <f>IF(D17&gt;0,M17/D17*100,"-")</f>
        <v>0</v>
      </c>
      <c r="O17" s="123">
        <v>555</v>
      </c>
      <c r="P17" s="101">
        <f>SUM(Q17:S17)</f>
        <v>4863</v>
      </c>
      <c r="Q17" s="101">
        <v>194</v>
      </c>
      <c r="R17" s="101">
        <v>4669</v>
      </c>
      <c r="S17" s="101">
        <v>0</v>
      </c>
      <c r="T17" s="102">
        <f>IF(D17&gt;0,P17/D17*100,"-")</f>
        <v>15.389727523022881</v>
      </c>
      <c r="U17" s="101">
        <v>230</v>
      </c>
      <c r="V17" s="99" t="s">
        <v>263</v>
      </c>
      <c r="W17" s="99"/>
      <c r="X17" s="99"/>
      <c r="Y17" s="99"/>
      <c r="Z17" s="99" t="s">
        <v>263</v>
      </c>
      <c r="AA17" s="99"/>
      <c r="AB17" s="99"/>
      <c r="AC17" s="99"/>
      <c r="AD17" s="206" t="s">
        <v>262</v>
      </c>
      <c r="AE17" s="207"/>
    </row>
    <row r="18" spans="1:31" s="103" customFormat="1" ht="13.5" customHeight="1">
      <c r="A18" s="99" t="s">
        <v>51</v>
      </c>
      <c r="B18" s="100" t="s">
        <v>282</v>
      </c>
      <c r="C18" s="99" t="s">
        <v>283</v>
      </c>
      <c r="D18" s="101">
        <f>+SUM(E18,+I18)</f>
        <v>25769</v>
      </c>
      <c r="E18" s="101">
        <f>+SUM(G18+H18)</f>
        <v>8663</v>
      </c>
      <c r="F18" s="125">
        <f>IF(D18&gt;0,E18/D18*100,"-")</f>
        <v>33.617912996235788</v>
      </c>
      <c r="G18" s="101">
        <v>8663</v>
      </c>
      <c r="H18" s="101">
        <v>0</v>
      </c>
      <c r="I18" s="101">
        <f>+SUM(K18,+M18,O18+P18)</f>
        <v>17106</v>
      </c>
      <c r="J18" s="102">
        <f>IF(D18&gt;0,I18/D18*100,"-")</f>
        <v>66.382087003764212</v>
      </c>
      <c r="K18" s="101">
        <v>12573</v>
      </c>
      <c r="L18" s="102">
        <f>IF(D18&gt;0,K18/D18*100,"-")</f>
        <v>48.791183204625717</v>
      </c>
      <c r="M18" s="101">
        <v>0</v>
      </c>
      <c r="N18" s="102">
        <f>IF(D18&gt;0,M18/D18*100,"-")</f>
        <v>0</v>
      </c>
      <c r="O18" s="123">
        <v>0</v>
      </c>
      <c r="P18" s="101">
        <f>SUM(Q18:S18)</f>
        <v>4533</v>
      </c>
      <c r="Q18" s="101">
        <v>210</v>
      </c>
      <c r="R18" s="101">
        <v>4323</v>
      </c>
      <c r="S18" s="101">
        <v>0</v>
      </c>
      <c r="T18" s="102">
        <f>IF(D18&gt;0,P18/D18*100,"-")</f>
        <v>17.590903799138498</v>
      </c>
      <c r="U18" s="101">
        <v>178</v>
      </c>
      <c r="V18" s="99" t="s">
        <v>263</v>
      </c>
      <c r="W18" s="99"/>
      <c r="X18" s="99"/>
      <c r="Y18" s="99"/>
      <c r="Z18" s="99" t="s">
        <v>263</v>
      </c>
      <c r="AA18" s="99"/>
      <c r="AB18" s="99"/>
      <c r="AC18" s="99"/>
      <c r="AD18" s="206" t="s">
        <v>262</v>
      </c>
      <c r="AE18" s="207"/>
    </row>
    <row r="19" spans="1:31" s="103" customFormat="1" ht="13.5" customHeight="1">
      <c r="A19" s="99" t="s">
        <v>51</v>
      </c>
      <c r="B19" s="100" t="s">
        <v>284</v>
      </c>
      <c r="C19" s="99" t="s">
        <v>285</v>
      </c>
      <c r="D19" s="101">
        <f>+SUM(E19,+I19)</f>
        <v>24414</v>
      </c>
      <c r="E19" s="101">
        <f>+SUM(G19+H19)</f>
        <v>6576</v>
      </c>
      <c r="F19" s="125">
        <f>IF(D19&gt;0,E19/D19*100,"-")</f>
        <v>26.935364954534286</v>
      </c>
      <c r="G19" s="101">
        <v>6576</v>
      </c>
      <c r="H19" s="101">
        <v>0</v>
      </c>
      <c r="I19" s="101">
        <f>+SUM(K19,+M19,O19+P19)</f>
        <v>17838</v>
      </c>
      <c r="J19" s="102">
        <f>IF(D19&gt;0,I19/D19*100,"-")</f>
        <v>73.064635045465721</v>
      </c>
      <c r="K19" s="101">
        <v>6597</v>
      </c>
      <c r="L19" s="102">
        <f>IF(D19&gt;0,K19/D19*100,"-")</f>
        <v>27.021381174735808</v>
      </c>
      <c r="M19" s="101">
        <v>0</v>
      </c>
      <c r="N19" s="102">
        <f>IF(D19&gt;0,M19/D19*100,"-")</f>
        <v>0</v>
      </c>
      <c r="O19" s="123">
        <v>5529</v>
      </c>
      <c r="P19" s="101">
        <f>SUM(Q19:S19)</f>
        <v>5712</v>
      </c>
      <c r="Q19" s="101">
        <v>639</v>
      </c>
      <c r="R19" s="101">
        <v>5073</v>
      </c>
      <c r="S19" s="101">
        <v>0</v>
      </c>
      <c r="T19" s="102">
        <f>IF(D19&gt;0,P19/D19*100,"-")</f>
        <v>23.396411894814449</v>
      </c>
      <c r="U19" s="101">
        <v>129</v>
      </c>
      <c r="V19" s="99" t="s">
        <v>263</v>
      </c>
      <c r="W19" s="99"/>
      <c r="X19" s="99"/>
      <c r="Y19" s="99"/>
      <c r="Z19" s="99" t="s">
        <v>263</v>
      </c>
      <c r="AA19" s="99"/>
      <c r="AB19" s="99"/>
      <c r="AC19" s="99"/>
      <c r="AD19" s="206" t="s">
        <v>262</v>
      </c>
      <c r="AE19" s="207"/>
    </row>
    <row r="20" spans="1:31" s="103" customFormat="1" ht="13.5" customHeight="1">
      <c r="A20" s="99" t="s">
        <v>51</v>
      </c>
      <c r="B20" s="100" t="s">
        <v>286</v>
      </c>
      <c r="C20" s="99" t="s">
        <v>287</v>
      </c>
      <c r="D20" s="101">
        <f>+SUM(E20,+I20)</f>
        <v>113458</v>
      </c>
      <c r="E20" s="101">
        <f>+SUM(G20+H20)</f>
        <v>31256</v>
      </c>
      <c r="F20" s="125">
        <f>IF(D20&gt;0,E20/D20*100,"-")</f>
        <v>27.548520157238805</v>
      </c>
      <c r="G20" s="101">
        <v>31256</v>
      </c>
      <c r="H20" s="101">
        <v>0</v>
      </c>
      <c r="I20" s="101">
        <f>+SUM(K20,+M20,O20+P20)</f>
        <v>82202</v>
      </c>
      <c r="J20" s="102">
        <f>IF(D20&gt;0,I20/D20*100,"-")</f>
        <v>72.451479842761202</v>
      </c>
      <c r="K20" s="101">
        <v>45624</v>
      </c>
      <c r="L20" s="102">
        <f>IF(D20&gt;0,K20/D20*100,"-")</f>
        <v>40.212237127395163</v>
      </c>
      <c r="M20" s="101">
        <v>1049</v>
      </c>
      <c r="N20" s="102">
        <f>IF(D20&gt;0,M20/D20*100,"-")</f>
        <v>0.92457120696645445</v>
      </c>
      <c r="O20" s="123">
        <v>0</v>
      </c>
      <c r="P20" s="101">
        <f>SUM(Q20:S20)</f>
        <v>35529</v>
      </c>
      <c r="Q20" s="101">
        <v>1669</v>
      </c>
      <c r="R20" s="101">
        <v>33860</v>
      </c>
      <c r="S20" s="101">
        <v>0</v>
      </c>
      <c r="T20" s="102">
        <f>IF(D20&gt;0,P20/D20*100,"-")</f>
        <v>31.314671508399584</v>
      </c>
      <c r="U20" s="101">
        <v>615</v>
      </c>
      <c r="V20" s="99"/>
      <c r="W20" s="99"/>
      <c r="X20" s="99"/>
      <c r="Y20" s="99" t="s">
        <v>263</v>
      </c>
      <c r="Z20" s="99"/>
      <c r="AA20" s="99"/>
      <c r="AB20" s="99"/>
      <c r="AC20" s="99" t="s">
        <v>263</v>
      </c>
      <c r="AD20" s="206" t="s">
        <v>262</v>
      </c>
      <c r="AE20" s="207"/>
    </row>
    <row r="21" spans="1:31" s="103" customFormat="1" ht="13.5" customHeight="1">
      <c r="A21" s="99" t="s">
        <v>51</v>
      </c>
      <c r="B21" s="100" t="s">
        <v>288</v>
      </c>
      <c r="C21" s="99" t="s">
        <v>289</v>
      </c>
      <c r="D21" s="101">
        <f>+SUM(E21,+I21)</f>
        <v>55668</v>
      </c>
      <c r="E21" s="101">
        <f>+SUM(G21+H21)</f>
        <v>5901</v>
      </c>
      <c r="F21" s="125">
        <f>IF(D21&gt;0,E21/D21*100,"-")</f>
        <v>10.600344901918517</v>
      </c>
      <c r="G21" s="101">
        <v>5901</v>
      </c>
      <c r="H21" s="101">
        <v>0</v>
      </c>
      <c r="I21" s="101">
        <f>+SUM(K21,+M21,O21+P21)</f>
        <v>49767</v>
      </c>
      <c r="J21" s="102">
        <f>IF(D21&gt;0,I21/D21*100,"-")</f>
        <v>89.399655098081482</v>
      </c>
      <c r="K21" s="101">
        <v>38032</v>
      </c>
      <c r="L21" s="102">
        <f>IF(D21&gt;0,K21/D21*100,"-")</f>
        <v>68.319321692893581</v>
      </c>
      <c r="M21" s="101">
        <v>0</v>
      </c>
      <c r="N21" s="102">
        <f>IF(D21&gt;0,M21/D21*100,"-")</f>
        <v>0</v>
      </c>
      <c r="O21" s="123">
        <v>0</v>
      </c>
      <c r="P21" s="101">
        <f>SUM(Q21:S21)</f>
        <v>11735</v>
      </c>
      <c r="Q21" s="101">
        <v>49</v>
      </c>
      <c r="R21" s="101">
        <v>11686</v>
      </c>
      <c r="S21" s="101">
        <v>0</v>
      </c>
      <c r="T21" s="102">
        <f>IF(D21&gt;0,P21/D21*100,"-")</f>
        <v>21.080333405187901</v>
      </c>
      <c r="U21" s="101">
        <v>243</v>
      </c>
      <c r="V21" s="99"/>
      <c r="W21" s="99"/>
      <c r="X21" s="99"/>
      <c r="Y21" s="99" t="s">
        <v>263</v>
      </c>
      <c r="Z21" s="99"/>
      <c r="AA21" s="99"/>
      <c r="AB21" s="99"/>
      <c r="AC21" s="99" t="s">
        <v>263</v>
      </c>
      <c r="AD21" s="206" t="s">
        <v>262</v>
      </c>
      <c r="AE21" s="207"/>
    </row>
    <row r="22" spans="1:31" s="103" customFormat="1" ht="13.5" customHeight="1">
      <c r="A22" s="99" t="s">
        <v>51</v>
      </c>
      <c r="B22" s="100" t="s">
        <v>290</v>
      </c>
      <c r="C22" s="99" t="s">
        <v>291</v>
      </c>
      <c r="D22" s="101">
        <f>+SUM(E22,+I22)</f>
        <v>15857</v>
      </c>
      <c r="E22" s="101">
        <f>+SUM(G22+H22)</f>
        <v>3863</v>
      </c>
      <c r="F22" s="125">
        <f>IF(D22&gt;0,E22/D22*100,"-")</f>
        <v>24.361480734060667</v>
      </c>
      <c r="G22" s="101">
        <v>3863</v>
      </c>
      <c r="H22" s="101">
        <v>0</v>
      </c>
      <c r="I22" s="101">
        <f>+SUM(K22,+M22,O22+P22)</f>
        <v>11994</v>
      </c>
      <c r="J22" s="102">
        <f>IF(D22&gt;0,I22/D22*100,"-")</f>
        <v>75.638519265939337</v>
      </c>
      <c r="K22" s="101">
        <v>7768</v>
      </c>
      <c r="L22" s="102">
        <f>IF(D22&gt;0,K22/D22*100,"-")</f>
        <v>48.987828719177649</v>
      </c>
      <c r="M22" s="101">
        <v>0</v>
      </c>
      <c r="N22" s="102">
        <f>IF(D22&gt;0,M22/D22*100,"-")</f>
        <v>0</v>
      </c>
      <c r="O22" s="123">
        <v>1289</v>
      </c>
      <c r="P22" s="101">
        <f>SUM(Q22:S22)</f>
        <v>2937</v>
      </c>
      <c r="Q22" s="101">
        <v>237</v>
      </c>
      <c r="R22" s="101">
        <v>2700</v>
      </c>
      <c r="S22" s="101">
        <v>0</v>
      </c>
      <c r="T22" s="102">
        <f>IF(D22&gt;0,P22/D22*100,"-")</f>
        <v>18.521788484580942</v>
      </c>
      <c r="U22" s="101">
        <v>47</v>
      </c>
      <c r="V22" s="99" t="s">
        <v>263</v>
      </c>
      <c r="W22" s="99"/>
      <c r="X22" s="99"/>
      <c r="Y22" s="99"/>
      <c r="Z22" s="99" t="s">
        <v>263</v>
      </c>
      <c r="AA22" s="99"/>
      <c r="AB22" s="99"/>
      <c r="AC22" s="99"/>
      <c r="AD22" s="206" t="s">
        <v>262</v>
      </c>
      <c r="AE22" s="207"/>
    </row>
    <row r="23" spans="1:31" s="103" customFormat="1" ht="13.5" customHeight="1">
      <c r="A23" s="99" t="s">
        <v>51</v>
      </c>
      <c r="B23" s="100" t="s">
        <v>292</v>
      </c>
      <c r="C23" s="99" t="s">
        <v>293</v>
      </c>
      <c r="D23" s="101">
        <f>+SUM(E23,+I23)</f>
        <v>5762</v>
      </c>
      <c r="E23" s="101">
        <f>+SUM(G23+H23)</f>
        <v>2815</v>
      </c>
      <c r="F23" s="125">
        <f>IF(D23&gt;0,E23/D23*100,"-")</f>
        <v>48.854564387365492</v>
      </c>
      <c r="G23" s="101">
        <v>2403</v>
      </c>
      <c r="H23" s="101">
        <v>412</v>
      </c>
      <c r="I23" s="101">
        <f>+SUM(K23,+M23,O23+P23)</f>
        <v>2947</v>
      </c>
      <c r="J23" s="102">
        <f>IF(D23&gt;0,I23/D23*100,"-")</f>
        <v>51.145435612634508</v>
      </c>
      <c r="K23" s="101">
        <v>0</v>
      </c>
      <c r="L23" s="102">
        <f>IF(D23&gt;0,K23/D23*100,"-")</f>
        <v>0</v>
      </c>
      <c r="M23" s="101">
        <v>0</v>
      </c>
      <c r="N23" s="102">
        <f>IF(D23&gt;0,M23/D23*100,"-")</f>
        <v>0</v>
      </c>
      <c r="O23" s="123">
        <v>1387</v>
      </c>
      <c r="P23" s="101">
        <f>SUM(Q23:S23)</f>
        <v>1560</v>
      </c>
      <c r="Q23" s="101">
        <v>0</v>
      </c>
      <c r="R23" s="101">
        <v>1560</v>
      </c>
      <c r="S23" s="101">
        <v>0</v>
      </c>
      <c r="T23" s="102">
        <f>IF(D23&gt;0,P23/D23*100,"-")</f>
        <v>27.073932662270046</v>
      </c>
      <c r="U23" s="101">
        <v>23</v>
      </c>
      <c r="V23" s="99" t="s">
        <v>263</v>
      </c>
      <c r="W23" s="99"/>
      <c r="X23" s="99"/>
      <c r="Y23" s="99"/>
      <c r="Z23" s="99" t="s">
        <v>263</v>
      </c>
      <c r="AA23" s="99"/>
      <c r="AB23" s="99"/>
      <c r="AC23" s="99"/>
      <c r="AD23" s="206" t="s">
        <v>262</v>
      </c>
      <c r="AE23" s="207"/>
    </row>
    <row r="24" spans="1:31" s="103" customFormat="1" ht="13.5" customHeight="1">
      <c r="A24" s="99" t="s">
        <v>51</v>
      </c>
      <c r="B24" s="100" t="s">
        <v>294</v>
      </c>
      <c r="C24" s="99" t="s">
        <v>295</v>
      </c>
      <c r="D24" s="101">
        <f>+SUM(E24,+I24)</f>
        <v>12539</v>
      </c>
      <c r="E24" s="101">
        <f>+SUM(G24+H24)</f>
        <v>5228</v>
      </c>
      <c r="F24" s="125">
        <f>IF(D24&gt;0,E24/D24*100,"-")</f>
        <v>41.693914985246032</v>
      </c>
      <c r="G24" s="101">
        <v>5228</v>
      </c>
      <c r="H24" s="101">
        <v>0</v>
      </c>
      <c r="I24" s="101">
        <f>+SUM(K24,+M24,O24+P24)</f>
        <v>7311</v>
      </c>
      <c r="J24" s="102">
        <f>IF(D24&gt;0,I24/D24*100,"-")</f>
        <v>58.306085014753975</v>
      </c>
      <c r="K24" s="101">
        <v>4108</v>
      </c>
      <c r="L24" s="102">
        <f>IF(D24&gt;0,K24/D24*100,"-")</f>
        <v>32.761783236302733</v>
      </c>
      <c r="M24" s="101">
        <v>0</v>
      </c>
      <c r="N24" s="102">
        <f>IF(D24&gt;0,M24/D24*100,"-")</f>
        <v>0</v>
      </c>
      <c r="O24" s="123">
        <v>0</v>
      </c>
      <c r="P24" s="101">
        <f>SUM(Q24:S24)</f>
        <v>3203</v>
      </c>
      <c r="Q24" s="101">
        <v>38</v>
      </c>
      <c r="R24" s="101">
        <v>3165</v>
      </c>
      <c r="S24" s="101">
        <v>0</v>
      </c>
      <c r="T24" s="102">
        <f>IF(D24&gt;0,P24/D24*100,"-")</f>
        <v>25.544301778451235</v>
      </c>
      <c r="U24" s="101">
        <v>129</v>
      </c>
      <c r="V24" s="99" t="s">
        <v>263</v>
      </c>
      <c r="W24" s="99"/>
      <c r="X24" s="99"/>
      <c r="Y24" s="99"/>
      <c r="Z24" s="99" t="s">
        <v>263</v>
      </c>
      <c r="AA24" s="99"/>
      <c r="AB24" s="99"/>
      <c r="AC24" s="99"/>
      <c r="AD24" s="206" t="s">
        <v>262</v>
      </c>
      <c r="AE24" s="207"/>
    </row>
    <row r="25" spans="1:31" s="103" customFormat="1" ht="13.5" customHeight="1">
      <c r="A25" s="99" t="s">
        <v>51</v>
      </c>
      <c r="B25" s="100" t="s">
        <v>296</v>
      </c>
      <c r="C25" s="99" t="s">
        <v>297</v>
      </c>
      <c r="D25" s="101">
        <f>+SUM(E25,+I25)</f>
        <v>33128</v>
      </c>
      <c r="E25" s="101">
        <f>+SUM(G25+H25)</f>
        <v>2927</v>
      </c>
      <c r="F25" s="125">
        <f>IF(D25&gt;0,E25/D25*100,"-")</f>
        <v>8.8354262255493836</v>
      </c>
      <c r="G25" s="101">
        <v>2927</v>
      </c>
      <c r="H25" s="101">
        <v>0</v>
      </c>
      <c r="I25" s="101">
        <f>+SUM(K25,+M25,O25+P25)</f>
        <v>30201</v>
      </c>
      <c r="J25" s="102">
        <f>IF(D25&gt;0,I25/D25*100,"-")</f>
        <v>91.164573774450616</v>
      </c>
      <c r="K25" s="101">
        <v>19654</v>
      </c>
      <c r="L25" s="102">
        <f>IF(D25&gt;0,K25/D25*100,"-")</f>
        <v>59.327457135957495</v>
      </c>
      <c r="M25" s="101">
        <v>0</v>
      </c>
      <c r="N25" s="102">
        <f>IF(D25&gt;0,M25/D25*100,"-")</f>
        <v>0</v>
      </c>
      <c r="O25" s="123">
        <v>5161</v>
      </c>
      <c r="P25" s="101">
        <f>SUM(Q25:S25)</f>
        <v>5386</v>
      </c>
      <c r="Q25" s="101">
        <v>45</v>
      </c>
      <c r="R25" s="101">
        <v>536</v>
      </c>
      <c r="S25" s="101">
        <v>4805</v>
      </c>
      <c r="T25" s="102">
        <f>IF(D25&gt;0,P25/D25*100,"-")</f>
        <v>16.258150205264428</v>
      </c>
      <c r="U25" s="101">
        <v>90</v>
      </c>
      <c r="V25" s="99"/>
      <c r="W25" s="99"/>
      <c r="X25" s="99"/>
      <c r="Y25" s="99" t="s">
        <v>263</v>
      </c>
      <c r="Z25" s="99"/>
      <c r="AA25" s="99"/>
      <c r="AB25" s="99"/>
      <c r="AC25" s="99" t="s">
        <v>263</v>
      </c>
      <c r="AD25" s="206" t="s">
        <v>262</v>
      </c>
      <c r="AE25" s="207"/>
    </row>
    <row r="26" spans="1:31" s="103" customFormat="1" ht="13.5" customHeight="1">
      <c r="A26" s="99" t="s">
        <v>51</v>
      </c>
      <c r="B26" s="100" t="s">
        <v>298</v>
      </c>
      <c r="C26" s="99" t="s">
        <v>299</v>
      </c>
      <c r="D26" s="101">
        <f>+SUM(E26,+I26)</f>
        <v>26970</v>
      </c>
      <c r="E26" s="101">
        <f>+SUM(G26+H26)</f>
        <v>647</v>
      </c>
      <c r="F26" s="125">
        <f>IF(D26&gt;0,E26/D26*100,"-")</f>
        <v>2.3989618094178717</v>
      </c>
      <c r="G26" s="101">
        <v>647</v>
      </c>
      <c r="H26" s="101">
        <v>0</v>
      </c>
      <c r="I26" s="101">
        <f>+SUM(K26,+M26,O26+P26)</f>
        <v>26323</v>
      </c>
      <c r="J26" s="102">
        <f>IF(D26&gt;0,I26/D26*100,"-")</f>
        <v>97.60103819058213</v>
      </c>
      <c r="K26" s="101">
        <v>21693</v>
      </c>
      <c r="L26" s="102">
        <f>IF(D26&gt;0,K26/D26*100,"-")</f>
        <v>80.433815350389324</v>
      </c>
      <c r="M26" s="101">
        <v>0</v>
      </c>
      <c r="N26" s="102">
        <f>IF(D26&gt;0,M26/D26*100,"-")</f>
        <v>0</v>
      </c>
      <c r="O26" s="123">
        <v>4076</v>
      </c>
      <c r="P26" s="101">
        <f>SUM(Q26:S26)</f>
        <v>554</v>
      </c>
      <c r="Q26" s="101">
        <v>0</v>
      </c>
      <c r="R26" s="101">
        <v>554</v>
      </c>
      <c r="S26" s="101">
        <v>0</v>
      </c>
      <c r="T26" s="102">
        <f>IF(D26&gt;0,P26/D26*100,"-")</f>
        <v>2.0541342232109754</v>
      </c>
      <c r="U26" s="101">
        <v>104</v>
      </c>
      <c r="V26" s="99" t="s">
        <v>263</v>
      </c>
      <c r="W26" s="99"/>
      <c r="X26" s="99"/>
      <c r="Y26" s="99"/>
      <c r="Z26" s="99"/>
      <c r="AA26" s="99"/>
      <c r="AB26" s="99"/>
      <c r="AC26" s="99" t="s">
        <v>263</v>
      </c>
      <c r="AD26" s="206" t="s">
        <v>262</v>
      </c>
      <c r="AE26" s="207"/>
    </row>
    <row r="27" spans="1:31" s="103" customFormat="1" ht="13.5" customHeight="1">
      <c r="A27" s="99" t="s">
        <v>51</v>
      </c>
      <c r="B27" s="100" t="s">
        <v>300</v>
      </c>
      <c r="C27" s="99" t="s">
        <v>301</v>
      </c>
      <c r="D27" s="101">
        <f>+SUM(E27,+I27)</f>
        <v>5267</v>
      </c>
      <c r="E27" s="101">
        <f>+SUM(G27+H27)</f>
        <v>928</v>
      </c>
      <c r="F27" s="125">
        <f>IF(D27&gt;0,E27/D27*100,"-")</f>
        <v>17.619138029238655</v>
      </c>
      <c r="G27" s="101">
        <v>928</v>
      </c>
      <c r="H27" s="101">
        <v>0</v>
      </c>
      <c r="I27" s="101">
        <f>+SUM(K27,+M27,O27+P27)</f>
        <v>4339</v>
      </c>
      <c r="J27" s="102">
        <f>IF(D27&gt;0,I27/D27*100,"-")</f>
        <v>82.380861970761345</v>
      </c>
      <c r="K27" s="101">
        <v>3056</v>
      </c>
      <c r="L27" s="102">
        <f>IF(D27&gt;0,K27/D27*100,"-")</f>
        <v>58.02164419973419</v>
      </c>
      <c r="M27" s="101">
        <v>0</v>
      </c>
      <c r="N27" s="102">
        <f>IF(D27&gt;0,M27/D27*100,"-")</f>
        <v>0</v>
      </c>
      <c r="O27" s="123">
        <v>293</v>
      </c>
      <c r="P27" s="101">
        <f>SUM(Q27:S27)</f>
        <v>990</v>
      </c>
      <c r="Q27" s="101">
        <v>95</v>
      </c>
      <c r="R27" s="101">
        <v>895</v>
      </c>
      <c r="S27" s="101">
        <v>0</v>
      </c>
      <c r="T27" s="102">
        <f>IF(D27&gt;0,P27/D27*100,"-")</f>
        <v>18.796278716536928</v>
      </c>
      <c r="U27" s="101">
        <v>37</v>
      </c>
      <c r="V27" s="99" t="s">
        <v>263</v>
      </c>
      <c r="W27" s="99"/>
      <c r="X27" s="99"/>
      <c r="Y27" s="99"/>
      <c r="Z27" s="99" t="s">
        <v>263</v>
      </c>
      <c r="AA27" s="99"/>
      <c r="AB27" s="99"/>
      <c r="AC27" s="99"/>
      <c r="AD27" s="206" t="s">
        <v>262</v>
      </c>
      <c r="AE27" s="207"/>
    </row>
    <row r="28" spans="1:31" s="103" customFormat="1" ht="13.5" customHeight="1">
      <c r="A28" s="99" t="s">
        <v>51</v>
      </c>
      <c r="B28" s="100" t="s">
        <v>302</v>
      </c>
      <c r="C28" s="99" t="s">
        <v>303</v>
      </c>
      <c r="D28" s="101">
        <f>+SUM(E28,+I28)</f>
        <v>15501</v>
      </c>
      <c r="E28" s="101">
        <f>+SUM(G28+H28)</f>
        <v>2081</v>
      </c>
      <c r="F28" s="125">
        <f>IF(D28&gt;0,E28/D28*100,"-")</f>
        <v>13.424940326430553</v>
      </c>
      <c r="G28" s="101">
        <v>2081</v>
      </c>
      <c r="H28" s="101">
        <v>0</v>
      </c>
      <c r="I28" s="101">
        <f>+SUM(K28,+M28,O28+P28)</f>
        <v>13420</v>
      </c>
      <c r="J28" s="102">
        <f>IF(D28&gt;0,I28/D28*100,"-")</f>
        <v>86.575059673569442</v>
      </c>
      <c r="K28" s="101">
        <v>8163</v>
      </c>
      <c r="L28" s="102">
        <f>IF(D28&gt;0,K28/D28*100,"-")</f>
        <v>52.661118637507251</v>
      </c>
      <c r="M28" s="101">
        <v>0</v>
      </c>
      <c r="N28" s="102">
        <f>IF(D28&gt;0,M28/D28*100,"-")</f>
        <v>0</v>
      </c>
      <c r="O28" s="123">
        <v>4558</v>
      </c>
      <c r="P28" s="101">
        <f>SUM(Q28:S28)</f>
        <v>699</v>
      </c>
      <c r="Q28" s="101">
        <v>0</v>
      </c>
      <c r="R28" s="101">
        <v>699</v>
      </c>
      <c r="S28" s="101">
        <v>0</v>
      </c>
      <c r="T28" s="102">
        <f>IF(D28&gt;0,P28/D28*100,"-")</f>
        <v>4.5093864911941166</v>
      </c>
      <c r="U28" s="101">
        <v>174</v>
      </c>
      <c r="V28" s="99" t="s">
        <v>263</v>
      </c>
      <c r="W28" s="99"/>
      <c r="X28" s="99"/>
      <c r="Y28" s="99"/>
      <c r="Z28" s="99" t="s">
        <v>263</v>
      </c>
      <c r="AA28" s="99"/>
      <c r="AB28" s="99"/>
      <c r="AC28" s="99"/>
      <c r="AD28" s="206" t="s">
        <v>262</v>
      </c>
      <c r="AE28" s="207"/>
    </row>
    <row r="29" spans="1:31" s="103" customFormat="1" ht="13.5" customHeight="1">
      <c r="A29" s="99" t="s">
        <v>51</v>
      </c>
      <c r="B29" s="100" t="s">
        <v>304</v>
      </c>
      <c r="C29" s="99" t="s">
        <v>305</v>
      </c>
      <c r="D29" s="101">
        <f>+SUM(E29,+I29)</f>
        <v>7259</v>
      </c>
      <c r="E29" s="101">
        <f>+SUM(G29+H29)</f>
        <v>2719</v>
      </c>
      <c r="F29" s="125">
        <f>IF(D29&gt;0,E29/D29*100,"-")</f>
        <v>37.456949993111998</v>
      </c>
      <c r="G29" s="101">
        <v>2719</v>
      </c>
      <c r="H29" s="101">
        <v>0</v>
      </c>
      <c r="I29" s="101">
        <f>+SUM(K29,+M29,O29+P29)</f>
        <v>4540</v>
      </c>
      <c r="J29" s="102">
        <f>IF(D29&gt;0,I29/D29*100,"-")</f>
        <v>62.543050006888002</v>
      </c>
      <c r="K29" s="101">
        <v>2374</v>
      </c>
      <c r="L29" s="102">
        <f>IF(D29&gt;0,K29/D29*100,"-")</f>
        <v>32.704229232676681</v>
      </c>
      <c r="M29" s="101">
        <v>0</v>
      </c>
      <c r="N29" s="102">
        <f>IF(D29&gt;0,M29/D29*100,"-")</f>
        <v>0</v>
      </c>
      <c r="O29" s="123">
        <v>605</v>
      </c>
      <c r="P29" s="101">
        <f>SUM(Q29:S29)</f>
        <v>1561</v>
      </c>
      <c r="Q29" s="101">
        <v>0</v>
      </c>
      <c r="R29" s="101">
        <v>1561</v>
      </c>
      <c r="S29" s="101">
        <v>0</v>
      </c>
      <c r="T29" s="102">
        <f>IF(D29&gt;0,P29/D29*100,"-")</f>
        <v>21.504339440694313</v>
      </c>
      <c r="U29" s="101">
        <v>34</v>
      </c>
      <c r="V29" s="99" t="s">
        <v>263</v>
      </c>
      <c r="W29" s="99"/>
      <c r="X29" s="99"/>
      <c r="Y29" s="99"/>
      <c r="Z29" s="99" t="s">
        <v>263</v>
      </c>
      <c r="AA29" s="99"/>
      <c r="AB29" s="99"/>
      <c r="AC29" s="99"/>
      <c r="AD29" s="206" t="s">
        <v>262</v>
      </c>
      <c r="AE29" s="207"/>
    </row>
    <row r="30" spans="1:31" s="103" customFormat="1" ht="13.5" customHeight="1">
      <c r="A30" s="99" t="s">
        <v>51</v>
      </c>
      <c r="B30" s="100" t="s">
        <v>306</v>
      </c>
      <c r="C30" s="99" t="s">
        <v>307</v>
      </c>
      <c r="D30" s="101">
        <f>+SUM(E30,+I30)</f>
        <v>5085</v>
      </c>
      <c r="E30" s="101">
        <f>+SUM(G30+H30)</f>
        <v>1701</v>
      </c>
      <c r="F30" s="125">
        <f>IF(D30&gt;0,E30/D30*100,"-")</f>
        <v>33.451327433628322</v>
      </c>
      <c r="G30" s="101">
        <v>1641</v>
      </c>
      <c r="H30" s="101">
        <v>60</v>
      </c>
      <c r="I30" s="101">
        <f>+SUM(K30,+M30,O30+P30)</f>
        <v>3384</v>
      </c>
      <c r="J30" s="102">
        <f>IF(D30&gt;0,I30/D30*100,"-")</f>
        <v>66.548672566371678</v>
      </c>
      <c r="K30" s="101">
        <v>1584</v>
      </c>
      <c r="L30" s="102">
        <f>IF(D30&gt;0,K30/D30*100,"-")</f>
        <v>31.150442477876105</v>
      </c>
      <c r="M30" s="101">
        <v>0</v>
      </c>
      <c r="N30" s="102">
        <f>IF(D30&gt;0,M30/D30*100,"-")</f>
        <v>0</v>
      </c>
      <c r="O30" s="123">
        <v>0</v>
      </c>
      <c r="P30" s="101">
        <f>SUM(Q30:S30)</f>
        <v>1800</v>
      </c>
      <c r="Q30" s="101">
        <v>111</v>
      </c>
      <c r="R30" s="101">
        <v>1689</v>
      </c>
      <c r="S30" s="101">
        <v>0</v>
      </c>
      <c r="T30" s="102">
        <f>IF(D30&gt;0,P30/D30*100,"-")</f>
        <v>35.398230088495573</v>
      </c>
      <c r="U30" s="101">
        <v>82</v>
      </c>
      <c r="V30" s="99" t="s">
        <v>263</v>
      </c>
      <c r="W30" s="99"/>
      <c r="X30" s="99"/>
      <c r="Y30" s="99"/>
      <c r="Z30" s="99" t="s">
        <v>263</v>
      </c>
      <c r="AA30" s="99"/>
      <c r="AB30" s="99"/>
      <c r="AC30" s="99"/>
      <c r="AD30" s="206" t="s">
        <v>262</v>
      </c>
      <c r="AE30" s="207"/>
    </row>
    <row r="31" spans="1:31" s="103" customFormat="1" ht="13.5" customHeight="1">
      <c r="A31" s="99" t="s">
        <v>51</v>
      </c>
      <c r="B31" s="100" t="s">
        <v>308</v>
      </c>
      <c r="C31" s="99" t="s">
        <v>309</v>
      </c>
      <c r="D31" s="101">
        <f>+SUM(E31,+I31)</f>
        <v>11208</v>
      </c>
      <c r="E31" s="101">
        <f>+SUM(G31+H31)</f>
        <v>4092</v>
      </c>
      <c r="F31" s="125">
        <f>IF(D31&gt;0,E31/D31*100,"-")</f>
        <v>36.509635974304068</v>
      </c>
      <c r="G31" s="101">
        <v>4077</v>
      </c>
      <c r="H31" s="101">
        <v>15</v>
      </c>
      <c r="I31" s="101">
        <f>+SUM(K31,+M31,O31+P31)</f>
        <v>7116</v>
      </c>
      <c r="J31" s="102">
        <f>IF(D31&gt;0,I31/D31*100,"-")</f>
        <v>63.490364025695932</v>
      </c>
      <c r="K31" s="101">
        <v>3899</v>
      </c>
      <c r="L31" s="102">
        <f>IF(D31&gt;0,K31/D31*100,"-")</f>
        <v>34.787651677373304</v>
      </c>
      <c r="M31" s="101">
        <v>0</v>
      </c>
      <c r="N31" s="102">
        <f>IF(D31&gt;0,M31/D31*100,"-")</f>
        <v>0</v>
      </c>
      <c r="O31" s="123">
        <v>2063</v>
      </c>
      <c r="P31" s="101">
        <f>SUM(Q31:S31)</f>
        <v>1154</v>
      </c>
      <c r="Q31" s="101">
        <v>0</v>
      </c>
      <c r="R31" s="101">
        <v>1154</v>
      </c>
      <c r="S31" s="101">
        <v>0</v>
      </c>
      <c r="T31" s="102">
        <f>IF(D31&gt;0,P31/D31*100,"-")</f>
        <v>10.29621698786581</v>
      </c>
      <c r="U31" s="101">
        <v>55</v>
      </c>
      <c r="V31" s="99" t="s">
        <v>263</v>
      </c>
      <c r="W31" s="99"/>
      <c r="X31" s="99"/>
      <c r="Y31" s="99"/>
      <c r="Z31" s="99" t="s">
        <v>263</v>
      </c>
      <c r="AA31" s="99"/>
      <c r="AB31" s="99"/>
      <c r="AC31" s="99"/>
      <c r="AD31" s="206" t="s">
        <v>262</v>
      </c>
      <c r="AE31" s="207"/>
    </row>
    <row r="32" spans="1:31" s="103" customFormat="1" ht="13.5" customHeight="1">
      <c r="A32" s="99" t="s">
        <v>51</v>
      </c>
      <c r="B32" s="100" t="s">
        <v>310</v>
      </c>
      <c r="C32" s="99" t="s">
        <v>311</v>
      </c>
      <c r="D32" s="101">
        <f>+SUM(E32,+I32)</f>
        <v>14848</v>
      </c>
      <c r="E32" s="101">
        <f>+SUM(G32+H32)</f>
        <v>6741</v>
      </c>
      <c r="F32" s="125">
        <f>IF(D32&gt;0,E32/D32*100,"-")</f>
        <v>45.400053879310342</v>
      </c>
      <c r="G32" s="101">
        <v>6741</v>
      </c>
      <c r="H32" s="101">
        <v>0</v>
      </c>
      <c r="I32" s="101">
        <f>+SUM(K32,+M32,O32+P32)</f>
        <v>8107</v>
      </c>
      <c r="J32" s="102">
        <f>IF(D32&gt;0,I32/D32*100,"-")</f>
        <v>54.599946120689658</v>
      </c>
      <c r="K32" s="101">
        <v>4135</v>
      </c>
      <c r="L32" s="102">
        <f>IF(D32&gt;0,K32/D32*100,"-")</f>
        <v>27.848868534482758</v>
      </c>
      <c r="M32" s="101">
        <v>0</v>
      </c>
      <c r="N32" s="102">
        <f>IF(D32&gt;0,M32/D32*100,"-")</f>
        <v>0</v>
      </c>
      <c r="O32" s="123">
        <v>1926</v>
      </c>
      <c r="P32" s="101">
        <f>SUM(Q32:S32)</f>
        <v>2046</v>
      </c>
      <c r="Q32" s="101">
        <v>0</v>
      </c>
      <c r="R32" s="101">
        <v>2046</v>
      </c>
      <c r="S32" s="101">
        <v>0</v>
      </c>
      <c r="T32" s="102">
        <f>IF(D32&gt;0,P32/D32*100,"-")</f>
        <v>13.779633620689655</v>
      </c>
      <c r="U32" s="101">
        <v>60</v>
      </c>
      <c r="V32" s="99" t="s">
        <v>263</v>
      </c>
      <c r="W32" s="99"/>
      <c r="X32" s="99"/>
      <c r="Y32" s="99"/>
      <c r="Z32" s="99" t="s">
        <v>263</v>
      </c>
      <c r="AA32" s="99"/>
      <c r="AB32" s="99"/>
      <c r="AC32" s="99"/>
      <c r="AD32" s="206" t="s">
        <v>262</v>
      </c>
      <c r="AE32" s="207"/>
    </row>
    <row r="33" spans="1:31" s="103" customFormat="1" ht="13.5" customHeight="1">
      <c r="A33" s="99" t="s">
        <v>51</v>
      </c>
      <c r="B33" s="100" t="s">
        <v>312</v>
      </c>
      <c r="C33" s="99" t="s">
        <v>313</v>
      </c>
      <c r="D33" s="101">
        <f>+SUM(E33,+I33)</f>
        <v>8664</v>
      </c>
      <c r="E33" s="101">
        <f>+SUM(G33+H33)</f>
        <v>4785</v>
      </c>
      <c r="F33" s="125">
        <f>IF(D33&gt;0,E33/D33*100,"-")</f>
        <v>55.228531855955673</v>
      </c>
      <c r="G33" s="101">
        <v>4785</v>
      </c>
      <c r="H33" s="101">
        <v>0</v>
      </c>
      <c r="I33" s="101">
        <f>+SUM(K33,+M33,O33+P33)</f>
        <v>3879</v>
      </c>
      <c r="J33" s="102">
        <f>IF(D33&gt;0,I33/D33*100,"-")</f>
        <v>44.771468144044327</v>
      </c>
      <c r="K33" s="101">
        <v>1931</v>
      </c>
      <c r="L33" s="102">
        <f>IF(D33&gt;0,K33/D33*100,"-")</f>
        <v>22.287626962142198</v>
      </c>
      <c r="M33" s="101">
        <v>0</v>
      </c>
      <c r="N33" s="102">
        <f>IF(D33&gt;0,M33/D33*100,"-")</f>
        <v>0</v>
      </c>
      <c r="O33" s="123">
        <v>0</v>
      </c>
      <c r="P33" s="101">
        <f>SUM(Q33:S33)</f>
        <v>1948</v>
      </c>
      <c r="Q33" s="101">
        <v>0</v>
      </c>
      <c r="R33" s="101">
        <v>1948</v>
      </c>
      <c r="S33" s="101">
        <v>0</v>
      </c>
      <c r="T33" s="102">
        <f>IF(D33&gt;0,P33/D33*100,"-")</f>
        <v>22.483841181902122</v>
      </c>
      <c r="U33" s="101">
        <v>72</v>
      </c>
      <c r="V33" s="99" t="s">
        <v>263</v>
      </c>
      <c r="W33" s="99"/>
      <c r="X33" s="99"/>
      <c r="Y33" s="99"/>
      <c r="Z33" s="99" t="s">
        <v>263</v>
      </c>
      <c r="AA33" s="99"/>
      <c r="AB33" s="99"/>
      <c r="AC33" s="99"/>
      <c r="AD33" s="206" t="s">
        <v>262</v>
      </c>
      <c r="AE33" s="207"/>
    </row>
    <row r="34" spans="1:31" s="103" customFormat="1" ht="13.5" customHeight="1">
      <c r="A34" s="99" t="s">
        <v>51</v>
      </c>
      <c r="B34" s="100" t="s">
        <v>314</v>
      </c>
      <c r="C34" s="99" t="s">
        <v>315</v>
      </c>
      <c r="D34" s="101">
        <f>+SUM(E34,+I34)</f>
        <v>3142</v>
      </c>
      <c r="E34" s="101">
        <f>+SUM(G34+H34)</f>
        <v>1672</v>
      </c>
      <c r="F34" s="125">
        <f>IF(D34&gt;0,E34/D34*100,"-")</f>
        <v>53.21451304901337</v>
      </c>
      <c r="G34" s="101">
        <v>1672</v>
      </c>
      <c r="H34" s="101">
        <v>0</v>
      </c>
      <c r="I34" s="101">
        <f>+SUM(K34,+M34,O34+P34)</f>
        <v>1470</v>
      </c>
      <c r="J34" s="102">
        <f>IF(D34&gt;0,I34/D34*100,"-")</f>
        <v>46.78548695098663</v>
      </c>
      <c r="K34" s="101">
        <v>301</v>
      </c>
      <c r="L34" s="102">
        <f>IF(D34&gt;0,K34/D34*100,"-")</f>
        <v>9.579885423297263</v>
      </c>
      <c r="M34" s="101">
        <v>0</v>
      </c>
      <c r="N34" s="102">
        <f>IF(D34&gt;0,M34/D34*100,"-")</f>
        <v>0</v>
      </c>
      <c r="O34" s="123">
        <v>566</v>
      </c>
      <c r="P34" s="101">
        <f>SUM(Q34:S34)</f>
        <v>603</v>
      </c>
      <c r="Q34" s="101">
        <v>0</v>
      </c>
      <c r="R34" s="101">
        <v>603</v>
      </c>
      <c r="S34" s="101">
        <v>0</v>
      </c>
      <c r="T34" s="102">
        <f>IF(D34&gt;0,P34/D34*100,"-")</f>
        <v>19.191597708465945</v>
      </c>
      <c r="U34" s="101">
        <v>29</v>
      </c>
      <c r="V34" s="99" t="s">
        <v>263</v>
      </c>
      <c r="W34" s="99"/>
      <c r="X34" s="99"/>
      <c r="Y34" s="99"/>
      <c r="Z34" s="99" t="s">
        <v>263</v>
      </c>
      <c r="AA34" s="99"/>
      <c r="AB34" s="99"/>
      <c r="AC34" s="99"/>
      <c r="AD34" s="206" t="s">
        <v>262</v>
      </c>
      <c r="AE34" s="207"/>
    </row>
    <row r="35" spans="1:31" s="103" customFormat="1" ht="13.5" customHeight="1">
      <c r="A35" s="99" t="s">
        <v>51</v>
      </c>
      <c r="B35" s="100" t="s">
        <v>316</v>
      </c>
      <c r="C35" s="99" t="s">
        <v>317</v>
      </c>
      <c r="D35" s="101">
        <f>+SUM(E35,+I35)</f>
        <v>2522</v>
      </c>
      <c r="E35" s="101">
        <f>+SUM(G35+H35)</f>
        <v>1416</v>
      </c>
      <c r="F35" s="125">
        <f>IF(D35&gt;0,E35/D35*100,"-")</f>
        <v>56.145915939730372</v>
      </c>
      <c r="G35" s="101">
        <v>1416</v>
      </c>
      <c r="H35" s="101">
        <v>0</v>
      </c>
      <c r="I35" s="101">
        <f>+SUM(K35,+M35,O35+P35)</f>
        <v>1106</v>
      </c>
      <c r="J35" s="102">
        <f>IF(D35&gt;0,I35/D35*100,"-")</f>
        <v>43.854084060269628</v>
      </c>
      <c r="K35" s="101">
        <v>0</v>
      </c>
      <c r="L35" s="102">
        <f>IF(D35&gt;0,K35/D35*100,"-")</f>
        <v>0</v>
      </c>
      <c r="M35" s="101">
        <v>0</v>
      </c>
      <c r="N35" s="102">
        <f>IF(D35&gt;0,M35/D35*100,"-")</f>
        <v>0</v>
      </c>
      <c r="O35" s="123">
        <v>272</v>
      </c>
      <c r="P35" s="101">
        <f>SUM(Q35:S35)</f>
        <v>834</v>
      </c>
      <c r="Q35" s="101">
        <v>0</v>
      </c>
      <c r="R35" s="101">
        <v>834</v>
      </c>
      <c r="S35" s="101">
        <v>0</v>
      </c>
      <c r="T35" s="102">
        <f>IF(D35&gt;0,P35/D35*100,"-")</f>
        <v>33.068992862807292</v>
      </c>
      <c r="U35" s="101">
        <v>21</v>
      </c>
      <c r="V35" s="99" t="s">
        <v>263</v>
      </c>
      <c r="W35" s="99"/>
      <c r="X35" s="99"/>
      <c r="Y35" s="99"/>
      <c r="Z35" s="99" t="s">
        <v>263</v>
      </c>
      <c r="AA35" s="99"/>
      <c r="AB35" s="99"/>
      <c r="AC35" s="99"/>
      <c r="AD35" s="206" t="s">
        <v>262</v>
      </c>
      <c r="AE35" s="207"/>
    </row>
    <row r="36" spans="1:31" s="103" customFormat="1" ht="13.5" customHeight="1">
      <c r="A36" s="99" t="s">
        <v>51</v>
      </c>
      <c r="B36" s="100" t="s">
        <v>318</v>
      </c>
      <c r="C36" s="99" t="s">
        <v>319</v>
      </c>
      <c r="D36" s="101">
        <f>+SUM(E36,+I36)</f>
        <v>8586</v>
      </c>
      <c r="E36" s="101">
        <f>+SUM(G36+H36)</f>
        <v>4067</v>
      </c>
      <c r="F36" s="125">
        <f>IF(D36&gt;0,E36/D36*100,"-")</f>
        <v>47.367808059631962</v>
      </c>
      <c r="G36" s="101">
        <v>3977</v>
      </c>
      <c r="H36" s="101">
        <v>90</v>
      </c>
      <c r="I36" s="101">
        <f>+SUM(K36,+M36,O36+P36)</f>
        <v>4519</v>
      </c>
      <c r="J36" s="102">
        <f>IF(D36&gt;0,I36/D36*100,"-")</f>
        <v>52.632191940368045</v>
      </c>
      <c r="K36" s="101">
        <v>2620</v>
      </c>
      <c r="L36" s="102">
        <f>IF(D36&gt;0,K36/D36*100,"-")</f>
        <v>30.514791521080831</v>
      </c>
      <c r="M36" s="101">
        <v>0</v>
      </c>
      <c r="N36" s="102">
        <f>IF(D36&gt;0,M36/D36*100,"-")</f>
        <v>0</v>
      </c>
      <c r="O36" s="123">
        <v>0</v>
      </c>
      <c r="P36" s="101">
        <f>SUM(Q36:S36)</f>
        <v>1899</v>
      </c>
      <c r="Q36" s="101">
        <v>0</v>
      </c>
      <c r="R36" s="101">
        <v>1899</v>
      </c>
      <c r="S36" s="101">
        <v>0</v>
      </c>
      <c r="T36" s="102">
        <f>IF(D36&gt;0,P36/D36*100,"-")</f>
        <v>22.117400419287211</v>
      </c>
      <c r="U36" s="101">
        <v>63</v>
      </c>
      <c r="V36" s="99" t="s">
        <v>263</v>
      </c>
      <c r="W36" s="99"/>
      <c r="X36" s="99"/>
      <c r="Y36" s="99"/>
      <c r="Z36" s="99" t="s">
        <v>263</v>
      </c>
      <c r="AA36" s="99"/>
      <c r="AB36" s="99"/>
      <c r="AC36" s="99"/>
      <c r="AD36" s="206" t="s">
        <v>262</v>
      </c>
      <c r="AE36" s="207"/>
    </row>
    <row r="37" spans="1:31" s="103" customFormat="1" ht="13.5" customHeight="1">
      <c r="A37" s="99" t="s">
        <v>51</v>
      </c>
      <c r="B37" s="100" t="s">
        <v>320</v>
      </c>
      <c r="C37" s="99" t="s">
        <v>321</v>
      </c>
      <c r="D37" s="101">
        <f>+SUM(E37,+I37)</f>
        <v>4119</v>
      </c>
      <c r="E37" s="101">
        <f>+SUM(G37+H37)</f>
        <v>1178</v>
      </c>
      <c r="F37" s="125">
        <f>IF(D37&gt;0,E37/D37*100,"-")</f>
        <v>28.599174556931295</v>
      </c>
      <c r="G37" s="101">
        <v>1178</v>
      </c>
      <c r="H37" s="101">
        <v>0</v>
      </c>
      <c r="I37" s="101">
        <f>+SUM(K37,+M37,O37+P37)</f>
        <v>2941</v>
      </c>
      <c r="J37" s="102">
        <f>IF(D37&gt;0,I37/D37*100,"-")</f>
        <v>71.400825443068712</v>
      </c>
      <c r="K37" s="101">
        <v>2030</v>
      </c>
      <c r="L37" s="102">
        <f>IF(D37&gt;0,K37/D37*100,"-")</f>
        <v>49.283806749210974</v>
      </c>
      <c r="M37" s="101">
        <v>0</v>
      </c>
      <c r="N37" s="102">
        <f>IF(D37&gt;0,M37/D37*100,"-")</f>
        <v>0</v>
      </c>
      <c r="O37" s="123">
        <v>530</v>
      </c>
      <c r="P37" s="101">
        <f>SUM(Q37:S37)</f>
        <v>381</v>
      </c>
      <c r="Q37" s="101">
        <v>0</v>
      </c>
      <c r="R37" s="101">
        <v>381</v>
      </c>
      <c r="S37" s="101">
        <v>0</v>
      </c>
      <c r="T37" s="102">
        <f>IF(D37&gt;0,P37/D37*100,"-")</f>
        <v>9.2498179169701373</v>
      </c>
      <c r="U37" s="101">
        <v>31</v>
      </c>
      <c r="V37" s="99" t="s">
        <v>263</v>
      </c>
      <c r="W37" s="99"/>
      <c r="X37" s="99"/>
      <c r="Y37" s="99"/>
      <c r="Z37" s="99" t="s">
        <v>263</v>
      </c>
      <c r="AA37" s="99"/>
      <c r="AB37" s="99"/>
      <c r="AC37" s="99"/>
      <c r="AD37" s="206" t="s">
        <v>262</v>
      </c>
      <c r="AE37" s="207"/>
    </row>
    <row r="38" spans="1:31" s="103" customFormat="1" ht="13.5" customHeight="1">
      <c r="A38" s="99" t="s">
        <v>51</v>
      </c>
      <c r="B38" s="100" t="s">
        <v>322</v>
      </c>
      <c r="C38" s="99" t="s">
        <v>323</v>
      </c>
      <c r="D38" s="101">
        <f>+SUM(E38,+I38)</f>
        <v>5505</v>
      </c>
      <c r="E38" s="101">
        <f>+SUM(G38+H38)</f>
        <v>1868</v>
      </c>
      <c r="F38" s="125">
        <f>IF(D38&gt;0,E38/D38*100,"-")</f>
        <v>33.932788374205266</v>
      </c>
      <c r="G38" s="101">
        <v>1868</v>
      </c>
      <c r="H38" s="101">
        <v>0</v>
      </c>
      <c r="I38" s="101">
        <f>+SUM(K38,+M38,O38+P38)</f>
        <v>3637</v>
      </c>
      <c r="J38" s="102">
        <f>IF(D38&gt;0,I38/D38*100,"-")</f>
        <v>66.067211625794727</v>
      </c>
      <c r="K38" s="101">
        <v>1858</v>
      </c>
      <c r="L38" s="102">
        <f>IF(D38&gt;0,K38/D38*100,"-")</f>
        <v>33.751135331516799</v>
      </c>
      <c r="M38" s="101">
        <v>0</v>
      </c>
      <c r="N38" s="102">
        <f>IF(D38&gt;0,M38/D38*100,"-")</f>
        <v>0</v>
      </c>
      <c r="O38" s="123">
        <v>311</v>
      </c>
      <c r="P38" s="101">
        <f>SUM(Q38:S38)</f>
        <v>1468</v>
      </c>
      <c r="Q38" s="101">
        <v>0</v>
      </c>
      <c r="R38" s="101">
        <v>1468</v>
      </c>
      <c r="S38" s="101">
        <v>0</v>
      </c>
      <c r="T38" s="102">
        <f>IF(D38&gt;0,P38/D38*100,"-")</f>
        <v>26.666666666666668</v>
      </c>
      <c r="U38" s="101">
        <v>24</v>
      </c>
      <c r="V38" s="99" t="s">
        <v>263</v>
      </c>
      <c r="W38" s="99"/>
      <c r="X38" s="99"/>
      <c r="Y38" s="99"/>
      <c r="Z38" s="99" t="s">
        <v>263</v>
      </c>
      <c r="AA38" s="99"/>
      <c r="AB38" s="99"/>
      <c r="AC38" s="99"/>
      <c r="AD38" s="206" t="s">
        <v>262</v>
      </c>
      <c r="AE38" s="207"/>
    </row>
    <row r="39" spans="1:31" s="103" customFormat="1" ht="13.5" customHeight="1">
      <c r="A39" s="99" t="s">
        <v>51</v>
      </c>
      <c r="B39" s="100" t="s">
        <v>324</v>
      </c>
      <c r="C39" s="99" t="s">
        <v>325</v>
      </c>
      <c r="D39" s="101">
        <f>+SUM(E39,+I39)</f>
        <v>15783</v>
      </c>
      <c r="E39" s="101">
        <f>+SUM(G39+H39)</f>
        <v>7974</v>
      </c>
      <c r="F39" s="125">
        <f>IF(D39&gt;0,E39/D39*100,"-")</f>
        <v>50.522714312868274</v>
      </c>
      <c r="G39" s="101">
        <v>7974</v>
      </c>
      <c r="H39" s="101">
        <v>0</v>
      </c>
      <c r="I39" s="101">
        <f>+SUM(K39,+M39,O39+P39)</f>
        <v>7809</v>
      </c>
      <c r="J39" s="102">
        <f>IF(D39&gt;0,I39/D39*100,"-")</f>
        <v>49.477285687131726</v>
      </c>
      <c r="K39" s="101">
        <v>2573</v>
      </c>
      <c r="L39" s="102">
        <f>IF(D39&gt;0,K39/D39*100,"-")</f>
        <v>16.302350630425142</v>
      </c>
      <c r="M39" s="101">
        <v>0</v>
      </c>
      <c r="N39" s="102">
        <f>IF(D39&gt;0,M39/D39*100,"-")</f>
        <v>0</v>
      </c>
      <c r="O39" s="123">
        <v>666</v>
      </c>
      <c r="P39" s="101">
        <f>SUM(Q39:S39)</f>
        <v>4570</v>
      </c>
      <c r="Q39" s="101">
        <v>652</v>
      </c>
      <c r="R39" s="101">
        <v>3918</v>
      </c>
      <c r="S39" s="101">
        <v>0</v>
      </c>
      <c r="T39" s="102">
        <f>IF(D39&gt;0,P39/D39*100,"-")</f>
        <v>28.955204967369959</v>
      </c>
      <c r="U39" s="101">
        <v>56</v>
      </c>
      <c r="V39" s="99" t="s">
        <v>263</v>
      </c>
      <c r="W39" s="99"/>
      <c r="X39" s="99"/>
      <c r="Y39" s="99"/>
      <c r="Z39" s="99" t="s">
        <v>263</v>
      </c>
      <c r="AA39" s="99"/>
      <c r="AB39" s="99"/>
      <c r="AC39" s="99"/>
      <c r="AD39" s="206" t="s">
        <v>262</v>
      </c>
      <c r="AE39" s="207"/>
    </row>
    <row r="40" spans="1:31" s="103" customFormat="1" ht="13.5" customHeight="1">
      <c r="A40" s="99" t="s">
        <v>51</v>
      </c>
      <c r="B40" s="100" t="s">
        <v>326</v>
      </c>
      <c r="C40" s="99" t="s">
        <v>327</v>
      </c>
      <c r="D40" s="101">
        <f>+SUM(E40,+I40)</f>
        <v>11649</v>
      </c>
      <c r="E40" s="101">
        <f>+SUM(G40+H40)</f>
        <v>6207</v>
      </c>
      <c r="F40" s="125">
        <f>IF(D40&gt;0,E40/D40*100,"-")</f>
        <v>53.283543651815599</v>
      </c>
      <c r="G40" s="101">
        <v>6207</v>
      </c>
      <c r="H40" s="101">
        <v>0</v>
      </c>
      <c r="I40" s="101">
        <f>+SUM(K40,+M40,O40+P40)</f>
        <v>5442</v>
      </c>
      <c r="J40" s="102">
        <f>IF(D40&gt;0,I40/D40*100,"-")</f>
        <v>46.716456348184394</v>
      </c>
      <c r="K40" s="101">
        <v>2703</v>
      </c>
      <c r="L40" s="102">
        <f>IF(D40&gt;0,K40/D40*100,"-")</f>
        <v>23.203708472830286</v>
      </c>
      <c r="M40" s="101">
        <v>0</v>
      </c>
      <c r="N40" s="102">
        <f>IF(D40&gt;0,M40/D40*100,"-")</f>
        <v>0</v>
      </c>
      <c r="O40" s="123">
        <v>944</v>
      </c>
      <c r="P40" s="101">
        <f>SUM(Q40:S40)</f>
        <v>1795</v>
      </c>
      <c r="Q40" s="101">
        <v>65</v>
      </c>
      <c r="R40" s="101">
        <v>1730</v>
      </c>
      <c r="S40" s="101">
        <v>0</v>
      </c>
      <c r="T40" s="102">
        <f>IF(D40&gt;0,P40/D40*100,"-")</f>
        <v>15.409047986951668</v>
      </c>
      <c r="U40" s="101">
        <v>160</v>
      </c>
      <c r="V40" s="99" t="s">
        <v>263</v>
      </c>
      <c r="W40" s="99"/>
      <c r="X40" s="99"/>
      <c r="Y40" s="99"/>
      <c r="Z40" s="99" t="s">
        <v>263</v>
      </c>
      <c r="AA40" s="99"/>
      <c r="AB40" s="99"/>
      <c r="AC40" s="99"/>
      <c r="AD40" s="206" t="s">
        <v>262</v>
      </c>
      <c r="AE40" s="207"/>
    </row>
    <row r="41" spans="1:31" s="103" customFormat="1" ht="13.5" customHeight="1">
      <c r="A41" s="99"/>
      <c r="B41" s="100"/>
      <c r="C41" s="99"/>
      <c r="D41" s="101"/>
      <c r="E41" s="101"/>
      <c r="F41" s="125"/>
      <c r="G41" s="101"/>
      <c r="H41" s="101"/>
      <c r="I41" s="101"/>
      <c r="J41" s="102"/>
      <c r="K41" s="101"/>
      <c r="L41" s="102"/>
      <c r="M41" s="101"/>
      <c r="N41" s="102"/>
      <c r="O41" s="123"/>
      <c r="P41" s="101"/>
      <c r="Q41" s="101"/>
      <c r="R41" s="101"/>
      <c r="S41" s="101"/>
      <c r="T41" s="102"/>
      <c r="U41" s="101"/>
      <c r="V41" s="99"/>
      <c r="W41" s="99"/>
      <c r="X41" s="99"/>
      <c r="Y41" s="99"/>
      <c r="Z41" s="99"/>
      <c r="AA41" s="99"/>
      <c r="AB41" s="99"/>
      <c r="AC41" s="99"/>
      <c r="AD41" s="207"/>
      <c r="AE41" s="207"/>
    </row>
    <row r="42" spans="1:31" s="103" customFormat="1" ht="13.5" customHeight="1">
      <c r="A42" s="99"/>
      <c r="B42" s="100"/>
      <c r="C42" s="99"/>
      <c r="D42" s="101"/>
      <c r="E42" s="101"/>
      <c r="F42" s="125"/>
      <c r="G42" s="101"/>
      <c r="H42" s="101"/>
      <c r="I42" s="101"/>
      <c r="J42" s="102"/>
      <c r="K42" s="101"/>
      <c r="L42" s="102"/>
      <c r="M42" s="101"/>
      <c r="N42" s="102"/>
      <c r="O42" s="123"/>
      <c r="P42" s="101"/>
      <c r="Q42" s="101"/>
      <c r="R42" s="101"/>
      <c r="S42" s="101"/>
      <c r="T42" s="102"/>
      <c r="U42" s="101"/>
      <c r="V42" s="99"/>
      <c r="W42" s="99"/>
      <c r="X42" s="99"/>
      <c r="Y42" s="99"/>
      <c r="Z42" s="99"/>
      <c r="AA42" s="99"/>
      <c r="AB42" s="99"/>
      <c r="AC42" s="99"/>
      <c r="AD42" s="207"/>
      <c r="AE42" s="207"/>
    </row>
    <row r="43" spans="1:31" s="103" customFormat="1" ht="13.5" customHeight="1">
      <c r="A43" s="99"/>
      <c r="B43" s="100"/>
      <c r="C43" s="99"/>
      <c r="D43" s="101"/>
      <c r="E43" s="101"/>
      <c r="F43" s="125"/>
      <c r="G43" s="101"/>
      <c r="H43" s="101"/>
      <c r="I43" s="101"/>
      <c r="J43" s="102"/>
      <c r="K43" s="101"/>
      <c r="L43" s="102"/>
      <c r="M43" s="101"/>
      <c r="N43" s="102"/>
      <c r="O43" s="123"/>
      <c r="P43" s="101"/>
      <c r="Q43" s="101"/>
      <c r="R43" s="101"/>
      <c r="S43" s="101"/>
      <c r="T43" s="102"/>
      <c r="U43" s="101"/>
      <c r="V43" s="99"/>
      <c r="W43" s="99"/>
      <c r="X43" s="99"/>
      <c r="Y43" s="99"/>
      <c r="Z43" s="99"/>
      <c r="AA43" s="99"/>
      <c r="AB43" s="99"/>
      <c r="AC43" s="99"/>
      <c r="AD43" s="207"/>
      <c r="AE43" s="207"/>
    </row>
    <row r="44" spans="1:31" s="103" customFormat="1" ht="13.5" customHeight="1">
      <c r="A44" s="99"/>
      <c r="B44" s="100"/>
      <c r="C44" s="99"/>
      <c r="D44" s="101"/>
      <c r="E44" s="101"/>
      <c r="F44" s="125"/>
      <c r="G44" s="101"/>
      <c r="H44" s="101"/>
      <c r="I44" s="101"/>
      <c r="J44" s="102"/>
      <c r="K44" s="101"/>
      <c r="L44" s="102"/>
      <c r="M44" s="101"/>
      <c r="N44" s="102"/>
      <c r="O44" s="123"/>
      <c r="P44" s="101"/>
      <c r="Q44" s="101"/>
      <c r="R44" s="101"/>
      <c r="S44" s="101"/>
      <c r="T44" s="102"/>
      <c r="U44" s="101"/>
      <c r="V44" s="99"/>
      <c r="W44" s="99"/>
      <c r="X44" s="99"/>
      <c r="Y44" s="99"/>
      <c r="Z44" s="99"/>
      <c r="AA44" s="99"/>
      <c r="AB44" s="99"/>
      <c r="AC44" s="99"/>
      <c r="AD44" s="207"/>
      <c r="AE44" s="207"/>
    </row>
    <row r="45" spans="1:31" s="103" customFormat="1" ht="13.5" customHeight="1">
      <c r="A45" s="99"/>
      <c r="B45" s="100"/>
      <c r="C45" s="99"/>
      <c r="D45" s="101"/>
      <c r="E45" s="101"/>
      <c r="F45" s="125"/>
      <c r="G45" s="101"/>
      <c r="H45" s="101"/>
      <c r="I45" s="101"/>
      <c r="J45" s="102"/>
      <c r="K45" s="101"/>
      <c r="L45" s="102"/>
      <c r="M45" s="101"/>
      <c r="N45" s="102"/>
      <c r="O45" s="123"/>
      <c r="P45" s="101"/>
      <c r="Q45" s="101"/>
      <c r="R45" s="101"/>
      <c r="S45" s="101"/>
      <c r="T45" s="102"/>
      <c r="U45" s="101"/>
      <c r="V45" s="99"/>
      <c r="W45" s="99"/>
      <c r="X45" s="99"/>
      <c r="Y45" s="99"/>
      <c r="Z45" s="99"/>
      <c r="AA45" s="99"/>
      <c r="AB45" s="99"/>
      <c r="AC45" s="99"/>
      <c r="AD45" s="207"/>
      <c r="AE45" s="207"/>
    </row>
    <row r="46" spans="1:31" s="103" customFormat="1" ht="13.5" customHeight="1">
      <c r="A46" s="99"/>
      <c r="B46" s="100"/>
      <c r="C46" s="99"/>
      <c r="D46" s="101"/>
      <c r="E46" s="101"/>
      <c r="F46" s="125"/>
      <c r="G46" s="101"/>
      <c r="H46" s="101"/>
      <c r="I46" s="101"/>
      <c r="J46" s="102"/>
      <c r="K46" s="101"/>
      <c r="L46" s="102"/>
      <c r="M46" s="101"/>
      <c r="N46" s="102"/>
      <c r="O46" s="123"/>
      <c r="P46" s="101"/>
      <c r="Q46" s="101"/>
      <c r="R46" s="101"/>
      <c r="S46" s="101"/>
      <c r="T46" s="102"/>
      <c r="U46" s="101"/>
      <c r="V46" s="99"/>
      <c r="W46" s="99"/>
      <c r="X46" s="99"/>
      <c r="Y46" s="99"/>
      <c r="Z46" s="99"/>
      <c r="AA46" s="99"/>
      <c r="AB46" s="99"/>
      <c r="AC46" s="99"/>
      <c r="AD46" s="207"/>
      <c r="AE46" s="207"/>
    </row>
    <row r="47" spans="1:31" s="103" customFormat="1" ht="13.5" customHeight="1">
      <c r="A47" s="99"/>
      <c r="B47" s="100"/>
      <c r="C47" s="99"/>
      <c r="D47" s="101"/>
      <c r="E47" s="101"/>
      <c r="F47" s="125"/>
      <c r="G47" s="101"/>
      <c r="H47" s="101"/>
      <c r="I47" s="101"/>
      <c r="J47" s="102"/>
      <c r="K47" s="101"/>
      <c r="L47" s="102"/>
      <c r="M47" s="101"/>
      <c r="N47" s="102"/>
      <c r="O47" s="123"/>
      <c r="P47" s="101"/>
      <c r="Q47" s="101"/>
      <c r="R47" s="101"/>
      <c r="S47" s="101"/>
      <c r="T47" s="102"/>
      <c r="U47" s="101"/>
      <c r="V47" s="99"/>
      <c r="W47" s="99"/>
      <c r="X47" s="99"/>
      <c r="Y47" s="99"/>
      <c r="Z47" s="99"/>
      <c r="AA47" s="99"/>
      <c r="AB47" s="99"/>
      <c r="AC47" s="99"/>
      <c r="AD47" s="207"/>
      <c r="AE47" s="207"/>
    </row>
    <row r="48" spans="1:31" s="103" customFormat="1" ht="13.5" customHeight="1">
      <c r="A48" s="99"/>
      <c r="B48" s="100"/>
      <c r="C48" s="99"/>
      <c r="D48" s="101"/>
      <c r="E48" s="101"/>
      <c r="F48" s="125"/>
      <c r="G48" s="101"/>
      <c r="H48" s="101"/>
      <c r="I48" s="101"/>
      <c r="J48" s="102"/>
      <c r="K48" s="101"/>
      <c r="L48" s="102"/>
      <c r="M48" s="101"/>
      <c r="N48" s="102"/>
      <c r="O48" s="123"/>
      <c r="P48" s="101"/>
      <c r="Q48" s="101"/>
      <c r="R48" s="101"/>
      <c r="S48" s="101"/>
      <c r="T48" s="102"/>
      <c r="U48" s="101"/>
      <c r="V48" s="99"/>
      <c r="W48" s="99"/>
      <c r="X48" s="99"/>
      <c r="Y48" s="99"/>
      <c r="Z48" s="99"/>
      <c r="AA48" s="99"/>
      <c r="AB48" s="99"/>
      <c r="AC48" s="99"/>
      <c r="AD48" s="207"/>
      <c r="AE48" s="207"/>
    </row>
    <row r="49" spans="1:31" s="103" customFormat="1" ht="13.5" customHeight="1">
      <c r="A49" s="99"/>
      <c r="B49" s="100"/>
      <c r="C49" s="99"/>
      <c r="D49" s="101"/>
      <c r="E49" s="101"/>
      <c r="F49" s="125"/>
      <c r="G49" s="101"/>
      <c r="H49" s="101"/>
      <c r="I49" s="101"/>
      <c r="J49" s="102"/>
      <c r="K49" s="101"/>
      <c r="L49" s="102"/>
      <c r="M49" s="101"/>
      <c r="N49" s="102"/>
      <c r="O49" s="123"/>
      <c r="P49" s="101"/>
      <c r="Q49" s="101"/>
      <c r="R49" s="101"/>
      <c r="S49" s="101"/>
      <c r="T49" s="102"/>
      <c r="U49" s="101"/>
      <c r="V49" s="99"/>
      <c r="W49" s="99"/>
      <c r="X49" s="99"/>
      <c r="Y49" s="99"/>
      <c r="Z49" s="99"/>
      <c r="AA49" s="99"/>
      <c r="AB49" s="99"/>
      <c r="AC49" s="99"/>
      <c r="AD49" s="207"/>
      <c r="AE49" s="207"/>
    </row>
    <row r="50" spans="1:31" s="103" customFormat="1" ht="13.5" customHeight="1">
      <c r="A50" s="99"/>
      <c r="B50" s="100"/>
      <c r="C50" s="99"/>
      <c r="D50" s="101"/>
      <c r="E50" s="101"/>
      <c r="F50" s="125"/>
      <c r="G50" s="101"/>
      <c r="H50" s="101"/>
      <c r="I50" s="101"/>
      <c r="J50" s="102"/>
      <c r="K50" s="101"/>
      <c r="L50" s="102"/>
      <c r="M50" s="101"/>
      <c r="N50" s="102"/>
      <c r="O50" s="123"/>
      <c r="P50" s="101"/>
      <c r="Q50" s="101"/>
      <c r="R50" s="101"/>
      <c r="S50" s="101"/>
      <c r="T50" s="102"/>
      <c r="U50" s="101"/>
      <c r="V50" s="99"/>
      <c r="W50" s="99"/>
      <c r="X50" s="99"/>
      <c r="Y50" s="99"/>
      <c r="Z50" s="99"/>
      <c r="AA50" s="99"/>
      <c r="AB50" s="99"/>
      <c r="AC50" s="99"/>
      <c r="AD50" s="207"/>
      <c r="AE50" s="207"/>
    </row>
    <row r="51" spans="1:31" s="103" customFormat="1" ht="13.5" customHeight="1">
      <c r="A51" s="99"/>
      <c r="B51" s="100"/>
      <c r="C51" s="99"/>
      <c r="D51" s="101"/>
      <c r="E51" s="101"/>
      <c r="F51" s="125"/>
      <c r="G51" s="101"/>
      <c r="H51" s="101"/>
      <c r="I51" s="101"/>
      <c r="J51" s="102"/>
      <c r="K51" s="101"/>
      <c r="L51" s="102"/>
      <c r="M51" s="101"/>
      <c r="N51" s="102"/>
      <c r="O51" s="123"/>
      <c r="P51" s="101"/>
      <c r="Q51" s="101"/>
      <c r="R51" s="101"/>
      <c r="S51" s="101"/>
      <c r="T51" s="102"/>
      <c r="U51" s="101"/>
      <c r="V51" s="99"/>
      <c r="W51" s="99"/>
      <c r="X51" s="99"/>
      <c r="Y51" s="99"/>
      <c r="Z51" s="99"/>
      <c r="AA51" s="99"/>
      <c r="AB51" s="99"/>
      <c r="AC51" s="99"/>
      <c r="AD51" s="207"/>
      <c r="AE51" s="207"/>
    </row>
    <row r="52" spans="1:31" s="103" customFormat="1" ht="13.5" customHeight="1">
      <c r="A52" s="99"/>
      <c r="B52" s="100"/>
      <c r="C52" s="99"/>
      <c r="D52" s="101"/>
      <c r="E52" s="101"/>
      <c r="F52" s="125"/>
      <c r="G52" s="101"/>
      <c r="H52" s="101"/>
      <c r="I52" s="101"/>
      <c r="J52" s="102"/>
      <c r="K52" s="101"/>
      <c r="L52" s="102"/>
      <c r="M52" s="101"/>
      <c r="N52" s="102"/>
      <c r="O52" s="123"/>
      <c r="P52" s="101"/>
      <c r="Q52" s="101"/>
      <c r="R52" s="101"/>
      <c r="S52" s="101"/>
      <c r="T52" s="102"/>
      <c r="U52" s="101"/>
      <c r="V52" s="99"/>
      <c r="W52" s="99"/>
      <c r="X52" s="99"/>
      <c r="Y52" s="99"/>
      <c r="Z52" s="99"/>
      <c r="AA52" s="99"/>
      <c r="AB52" s="99"/>
      <c r="AC52" s="99"/>
      <c r="AD52" s="207"/>
      <c r="AE52" s="207"/>
    </row>
    <row r="53" spans="1:31" s="103" customFormat="1" ht="13.5" customHeight="1">
      <c r="A53" s="99"/>
      <c r="B53" s="100"/>
      <c r="C53" s="99"/>
      <c r="D53" s="101"/>
      <c r="E53" s="101"/>
      <c r="F53" s="125"/>
      <c r="G53" s="101"/>
      <c r="H53" s="101"/>
      <c r="I53" s="101"/>
      <c r="J53" s="102"/>
      <c r="K53" s="101"/>
      <c r="L53" s="102"/>
      <c r="M53" s="101"/>
      <c r="N53" s="102"/>
      <c r="O53" s="123"/>
      <c r="P53" s="101"/>
      <c r="Q53" s="101"/>
      <c r="R53" s="101"/>
      <c r="S53" s="101"/>
      <c r="T53" s="102"/>
      <c r="U53" s="101"/>
      <c r="V53" s="99"/>
      <c r="W53" s="99"/>
      <c r="X53" s="99"/>
      <c r="Y53" s="99"/>
      <c r="Z53" s="99"/>
      <c r="AA53" s="99"/>
      <c r="AB53" s="99"/>
      <c r="AC53" s="99"/>
      <c r="AD53" s="207"/>
      <c r="AE53" s="207"/>
    </row>
    <row r="54" spans="1:31" s="103" customFormat="1" ht="13.5" customHeight="1">
      <c r="A54" s="99"/>
      <c r="B54" s="100"/>
      <c r="C54" s="99"/>
      <c r="D54" s="101"/>
      <c r="E54" s="101"/>
      <c r="F54" s="125"/>
      <c r="G54" s="101"/>
      <c r="H54" s="101"/>
      <c r="I54" s="101"/>
      <c r="J54" s="102"/>
      <c r="K54" s="101"/>
      <c r="L54" s="102"/>
      <c r="M54" s="101"/>
      <c r="N54" s="102"/>
      <c r="O54" s="123"/>
      <c r="P54" s="101"/>
      <c r="Q54" s="101"/>
      <c r="R54" s="101"/>
      <c r="S54" s="101"/>
      <c r="T54" s="102"/>
      <c r="U54" s="101"/>
      <c r="V54" s="99"/>
      <c r="W54" s="99"/>
      <c r="X54" s="99"/>
      <c r="Y54" s="99"/>
      <c r="Z54" s="99"/>
      <c r="AA54" s="99"/>
      <c r="AB54" s="99"/>
      <c r="AC54" s="99"/>
      <c r="AD54" s="207"/>
      <c r="AE54" s="207"/>
    </row>
    <row r="55" spans="1:31" s="103" customFormat="1" ht="13.5" customHeight="1">
      <c r="A55" s="99"/>
      <c r="B55" s="100"/>
      <c r="C55" s="99"/>
      <c r="D55" s="101"/>
      <c r="E55" s="101"/>
      <c r="F55" s="125"/>
      <c r="G55" s="101"/>
      <c r="H55" s="101"/>
      <c r="I55" s="101"/>
      <c r="J55" s="102"/>
      <c r="K55" s="101"/>
      <c r="L55" s="102"/>
      <c r="M55" s="101"/>
      <c r="N55" s="102"/>
      <c r="O55" s="123"/>
      <c r="P55" s="101"/>
      <c r="Q55" s="101"/>
      <c r="R55" s="101"/>
      <c r="S55" s="101"/>
      <c r="T55" s="102"/>
      <c r="U55" s="101"/>
      <c r="V55" s="99"/>
      <c r="W55" s="99"/>
      <c r="X55" s="99"/>
      <c r="Y55" s="99"/>
      <c r="Z55" s="99"/>
      <c r="AA55" s="99"/>
      <c r="AB55" s="99"/>
      <c r="AC55" s="99"/>
      <c r="AD55" s="207"/>
      <c r="AE55" s="207"/>
    </row>
    <row r="56" spans="1:31" s="103" customFormat="1" ht="13.5" customHeight="1">
      <c r="A56" s="99"/>
      <c r="B56" s="100"/>
      <c r="C56" s="99"/>
      <c r="D56" s="101"/>
      <c r="E56" s="101"/>
      <c r="F56" s="125"/>
      <c r="G56" s="101"/>
      <c r="H56" s="101"/>
      <c r="I56" s="101"/>
      <c r="J56" s="102"/>
      <c r="K56" s="101"/>
      <c r="L56" s="102"/>
      <c r="M56" s="101"/>
      <c r="N56" s="102"/>
      <c r="O56" s="123"/>
      <c r="P56" s="101"/>
      <c r="Q56" s="101"/>
      <c r="R56" s="101"/>
      <c r="S56" s="101"/>
      <c r="T56" s="102"/>
      <c r="U56" s="101"/>
      <c r="V56" s="99"/>
      <c r="W56" s="99"/>
      <c r="X56" s="99"/>
      <c r="Y56" s="99"/>
      <c r="Z56" s="99"/>
      <c r="AA56" s="99"/>
      <c r="AB56" s="99"/>
      <c r="AC56" s="99"/>
      <c r="AD56" s="207"/>
      <c r="AE56" s="207"/>
    </row>
    <row r="57" spans="1:31" s="103" customFormat="1" ht="13.5" customHeight="1">
      <c r="A57" s="99"/>
      <c r="B57" s="100"/>
      <c r="C57" s="99"/>
      <c r="D57" s="101"/>
      <c r="E57" s="101"/>
      <c r="F57" s="125"/>
      <c r="G57" s="101"/>
      <c r="H57" s="101"/>
      <c r="I57" s="101"/>
      <c r="J57" s="102"/>
      <c r="K57" s="101"/>
      <c r="L57" s="102"/>
      <c r="M57" s="101"/>
      <c r="N57" s="102"/>
      <c r="O57" s="123"/>
      <c r="P57" s="101"/>
      <c r="Q57" s="101"/>
      <c r="R57" s="101"/>
      <c r="S57" s="101"/>
      <c r="T57" s="102"/>
      <c r="U57" s="101"/>
      <c r="V57" s="99"/>
      <c r="W57" s="99"/>
      <c r="X57" s="99"/>
      <c r="Y57" s="99"/>
      <c r="Z57" s="99"/>
      <c r="AA57" s="99"/>
      <c r="AB57" s="99"/>
      <c r="AC57" s="99"/>
      <c r="AD57" s="207"/>
      <c r="AE57" s="207"/>
    </row>
    <row r="58" spans="1:31" s="103" customFormat="1" ht="13.5" customHeight="1">
      <c r="A58" s="99"/>
      <c r="B58" s="100"/>
      <c r="C58" s="99"/>
      <c r="D58" s="101"/>
      <c r="E58" s="101"/>
      <c r="F58" s="125"/>
      <c r="G58" s="101"/>
      <c r="H58" s="101"/>
      <c r="I58" s="101"/>
      <c r="J58" s="102"/>
      <c r="K58" s="101"/>
      <c r="L58" s="102"/>
      <c r="M58" s="101"/>
      <c r="N58" s="102"/>
      <c r="O58" s="123"/>
      <c r="P58" s="101"/>
      <c r="Q58" s="101"/>
      <c r="R58" s="101"/>
      <c r="S58" s="101"/>
      <c r="T58" s="102"/>
      <c r="U58" s="101"/>
      <c r="V58" s="99"/>
      <c r="W58" s="99"/>
      <c r="X58" s="99"/>
      <c r="Y58" s="99"/>
      <c r="Z58" s="99"/>
      <c r="AA58" s="99"/>
      <c r="AB58" s="99"/>
      <c r="AC58" s="99"/>
      <c r="AD58" s="207"/>
      <c r="AE58" s="207"/>
    </row>
    <row r="59" spans="1:31" s="103" customFormat="1" ht="13.5" customHeight="1">
      <c r="A59" s="99"/>
      <c r="B59" s="100"/>
      <c r="C59" s="99"/>
      <c r="D59" s="101"/>
      <c r="E59" s="101"/>
      <c r="F59" s="125"/>
      <c r="G59" s="101"/>
      <c r="H59" s="101"/>
      <c r="I59" s="101"/>
      <c r="J59" s="102"/>
      <c r="K59" s="101"/>
      <c r="L59" s="102"/>
      <c r="M59" s="101"/>
      <c r="N59" s="102"/>
      <c r="O59" s="123"/>
      <c r="P59" s="101"/>
      <c r="Q59" s="101"/>
      <c r="R59" s="101"/>
      <c r="S59" s="101"/>
      <c r="T59" s="102"/>
      <c r="U59" s="101"/>
      <c r="V59" s="99"/>
      <c r="W59" s="99"/>
      <c r="X59" s="99"/>
      <c r="Y59" s="99"/>
      <c r="Z59" s="99"/>
      <c r="AA59" s="99"/>
      <c r="AB59" s="99"/>
      <c r="AC59" s="99"/>
      <c r="AD59" s="207"/>
      <c r="AE59" s="207"/>
    </row>
    <row r="60" spans="1:31" s="103" customFormat="1" ht="13.5" customHeight="1">
      <c r="A60" s="99"/>
      <c r="B60" s="100"/>
      <c r="C60" s="99"/>
      <c r="D60" s="101"/>
      <c r="E60" s="101"/>
      <c r="F60" s="125"/>
      <c r="G60" s="101"/>
      <c r="H60" s="101"/>
      <c r="I60" s="101"/>
      <c r="J60" s="102"/>
      <c r="K60" s="101"/>
      <c r="L60" s="102"/>
      <c r="M60" s="101"/>
      <c r="N60" s="102"/>
      <c r="O60" s="123"/>
      <c r="P60" s="101"/>
      <c r="Q60" s="101"/>
      <c r="R60" s="101"/>
      <c r="S60" s="101"/>
      <c r="T60" s="102"/>
      <c r="U60" s="101"/>
      <c r="V60" s="99"/>
      <c r="W60" s="99"/>
      <c r="X60" s="99"/>
      <c r="Y60" s="99"/>
      <c r="Z60" s="99"/>
      <c r="AA60" s="99"/>
      <c r="AB60" s="99"/>
      <c r="AC60" s="99"/>
      <c r="AD60" s="207"/>
      <c r="AE60" s="207"/>
    </row>
    <row r="61" spans="1:31" s="103" customFormat="1" ht="13.5" customHeight="1">
      <c r="A61" s="99"/>
      <c r="B61" s="100"/>
      <c r="C61" s="99"/>
      <c r="D61" s="101"/>
      <c r="E61" s="101"/>
      <c r="F61" s="125"/>
      <c r="G61" s="101"/>
      <c r="H61" s="101"/>
      <c r="I61" s="101"/>
      <c r="J61" s="102"/>
      <c r="K61" s="101"/>
      <c r="L61" s="102"/>
      <c r="M61" s="101"/>
      <c r="N61" s="102"/>
      <c r="O61" s="123"/>
      <c r="P61" s="101"/>
      <c r="Q61" s="101"/>
      <c r="R61" s="101"/>
      <c r="S61" s="101"/>
      <c r="T61" s="102"/>
      <c r="U61" s="101"/>
      <c r="V61" s="99"/>
      <c r="W61" s="99"/>
      <c r="X61" s="99"/>
      <c r="Y61" s="99"/>
      <c r="Z61" s="99"/>
      <c r="AA61" s="99"/>
      <c r="AB61" s="99"/>
      <c r="AC61" s="99"/>
      <c r="AD61" s="207"/>
      <c r="AE61" s="207"/>
    </row>
    <row r="62" spans="1:31" s="103" customFormat="1" ht="13.5" customHeight="1">
      <c r="A62" s="99"/>
      <c r="B62" s="100"/>
      <c r="C62" s="99"/>
      <c r="D62" s="101"/>
      <c r="E62" s="101"/>
      <c r="F62" s="125"/>
      <c r="G62" s="101"/>
      <c r="H62" s="101"/>
      <c r="I62" s="101"/>
      <c r="J62" s="102"/>
      <c r="K62" s="101"/>
      <c r="L62" s="102"/>
      <c r="M62" s="101"/>
      <c r="N62" s="102"/>
      <c r="O62" s="123"/>
      <c r="P62" s="101"/>
      <c r="Q62" s="101"/>
      <c r="R62" s="101"/>
      <c r="S62" s="101"/>
      <c r="T62" s="102"/>
      <c r="U62" s="101"/>
      <c r="V62" s="99"/>
      <c r="W62" s="99"/>
      <c r="X62" s="99"/>
      <c r="Y62" s="99"/>
      <c r="Z62" s="99"/>
      <c r="AA62" s="99"/>
      <c r="AB62" s="99"/>
      <c r="AC62" s="99"/>
      <c r="AD62" s="207"/>
      <c r="AE62" s="207"/>
    </row>
    <row r="63" spans="1:31" s="103" customFormat="1" ht="13.5" customHeight="1">
      <c r="A63" s="99"/>
      <c r="B63" s="100"/>
      <c r="C63" s="99"/>
      <c r="D63" s="101"/>
      <c r="E63" s="101"/>
      <c r="F63" s="125"/>
      <c r="G63" s="101"/>
      <c r="H63" s="101"/>
      <c r="I63" s="101"/>
      <c r="J63" s="102"/>
      <c r="K63" s="101"/>
      <c r="L63" s="102"/>
      <c r="M63" s="101"/>
      <c r="N63" s="102"/>
      <c r="O63" s="123"/>
      <c r="P63" s="101"/>
      <c r="Q63" s="101"/>
      <c r="R63" s="101"/>
      <c r="S63" s="101"/>
      <c r="T63" s="102"/>
      <c r="U63" s="101"/>
      <c r="V63" s="99"/>
      <c r="W63" s="99"/>
      <c r="X63" s="99"/>
      <c r="Y63" s="99"/>
      <c r="Z63" s="99"/>
      <c r="AA63" s="99"/>
      <c r="AB63" s="99"/>
      <c r="AC63" s="99"/>
      <c r="AD63" s="207"/>
      <c r="AE63" s="207"/>
    </row>
    <row r="64" spans="1:31" s="103" customFormat="1" ht="13.5" customHeight="1">
      <c r="A64" s="99"/>
      <c r="B64" s="100"/>
      <c r="C64" s="99"/>
      <c r="D64" s="101"/>
      <c r="E64" s="101"/>
      <c r="F64" s="125"/>
      <c r="G64" s="101"/>
      <c r="H64" s="101"/>
      <c r="I64" s="101"/>
      <c r="J64" s="102"/>
      <c r="K64" s="101"/>
      <c r="L64" s="102"/>
      <c r="M64" s="101"/>
      <c r="N64" s="102"/>
      <c r="O64" s="123"/>
      <c r="P64" s="101"/>
      <c r="Q64" s="101"/>
      <c r="R64" s="101"/>
      <c r="S64" s="101"/>
      <c r="T64" s="102"/>
      <c r="U64" s="101"/>
      <c r="V64" s="99"/>
      <c r="W64" s="99"/>
      <c r="X64" s="99"/>
      <c r="Y64" s="99"/>
      <c r="Z64" s="99"/>
      <c r="AA64" s="99"/>
      <c r="AB64" s="99"/>
      <c r="AC64" s="99"/>
      <c r="AD64" s="207"/>
      <c r="AE64" s="207"/>
    </row>
    <row r="65" spans="1:31" s="103" customFormat="1" ht="13.5" customHeight="1">
      <c r="A65" s="99"/>
      <c r="B65" s="100"/>
      <c r="C65" s="99"/>
      <c r="D65" s="101"/>
      <c r="E65" s="101"/>
      <c r="F65" s="125"/>
      <c r="G65" s="101"/>
      <c r="H65" s="101"/>
      <c r="I65" s="101"/>
      <c r="J65" s="102"/>
      <c r="K65" s="101"/>
      <c r="L65" s="102"/>
      <c r="M65" s="101"/>
      <c r="N65" s="102"/>
      <c r="O65" s="123"/>
      <c r="P65" s="101"/>
      <c r="Q65" s="101"/>
      <c r="R65" s="101"/>
      <c r="S65" s="101"/>
      <c r="T65" s="102"/>
      <c r="U65" s="101"/>
      <c r="V65" s="99"/>
      <c r="W65" s="99"/>
      <c r="X65" s="99"/>
      <c r="Y65" s="99"/>
      <c r="Z65" s="99"/>
      <c r="AA65" s="99"/>
      <c r="AB65" s="99"/>
      <c r="AC65" s="99"/>
      <c r="AD65" s="207"/>
      <c r="AE65" s="207"/>
    </row>
    <row r="66" spans="1:31" s="103" customFormat="1" ht="13.5" customHeight="1">
      <c r="A66" s="99"/>
      <c r="B66" s="100"/>
      <c r="C66" s="99"/>
      <c r="D66" s="101"/>
      <c r="E66" s="101"/>
      <c r="F66" s="125"/>
      <c r="G66" s="101"/>
      <c r="H66" s="101"/>
      <c r="I66" s="101"/>
      <c r="J66" s="102"/>
      <c r="K66" s="101"/>
      <c r="L66" s="102"/>
      <c r="M66" s="101"/>
      <c r="N66" s="102"/>
      <c r="O66" s="123"/>
      <c r="P66" s="101"/>
      <c r="Q66" s="101"/>
      <c r="R66" s="101"/>
      <c r="S66" s="101"/>
      <c r="T66" s="102"/>
      <c r="U66" s="101"/>
      <c r="V66" s="99"/>
      <c r="W66" s="99"/>
      <c r="X66" s="99"/>
      <c r="Y66" s="99"/>
      <c r="Z66" s="99"/>
      <c r="AA66" s="99"/>
      <c r="AB66" s="99"/>
      <c r="AC66" s="99"/>
      <c r="AD66" s="207"/>
      <c r="AE66" s="207"/>
    </row>
    <row r="67" spans="1:31" s="103" customFormat="1" ht="13.5" customHeight="1">
      <c r="A67" s="99"/>
      <c r="B67" s="100"/>
      <c r="C67" s="99"/>
      <c r="D67" s="101"/>
      <c r="E67" s="101"/>
      <c r="F67" s="125"/>
      <c r="G67" s="101"/>
      <c r="H67" s="101"/>
      <c r="I67" s="101"/>
      <c r="J67" s="102"/>
      <c r="K67" s="101"/>
      <c r="L67" s="102"/>
      <c r="M67" s="101"/>
      <c r="N67" s="102"/>
      <c r="O67" s="123"/>
      <c r="P67" s="101"/>
      <c r="Q67" s="101"/>
      <c r="R67" s="101"/>
      <c r="S67" s="101"/>
      <c r="T67" s="102"/>
      <c r="U67" s="101"/>
      <c r="V67" s="99"/>
      <c r="W67" s="99"/>
      <c r="X67" s="99"/>
      <c r="Y67" s="99"/>
      <c r="Z67" s="99"/>
      <c r="AA67" s="99"/>
      <c r="AB67" s="99"/>
      <c r="AC67" s="99"/>
      <c r="AD67" s="207"/>
      <c r="AE67" s="207"/>
    </row>
    <row r="68" spans="1:31" s="103" customFormat="1" ht="13.5" customHeight="1">
      <c r="A68" s="99"/>
      <c r="B68" s="100"/>
      <c r="C68" s="99"/>
      <c r="D68" s="101"/>
      <c r="E68" s="101"/>
      <c r="F68" s="125"/>
      <c r="G68" s="101"/>
      <c r="H68" s="101"/>
      <c r="I68" s="101"/>
      <c r="J68" s="102"/>
      <c r="K68" s="101"/>
      <c r="L68" s="102"/>
      <c r="M68" s="101"/>
      <c r="N68" s="102"/>
      <c r="O68" s="123"/>
      <c r="P68" s="101"/>
      <c r="Q68" s="101"/>
      <c r="R68" s="101"/>
      <c r="S68" s="101"/>
      <c r="T68" s="102"/>
      <c r="U68" s="101"/>
      <c r="V68" s="99"/>
      <c r="W68" s="99"/>
      <c r="X68" s="99"/>
      <c r="Y68" s="99"/>
      <c r="Z68" s="99"/>
      <c r="AA68" s="99"/>
      <c r="AB68" s="99"/>
      <c r="AC68" s="99"/>
      <c r="AD68" s="207"/>
      <c r="AE68" s="207"/>
    </row>
    <row r="69" spans="1:31" s="103" customFormat="1" ht="13.5" customHeight="1">
      <c r="A69" s="99"/>
      <c r="B69" s="100"/>
      <c r="C69" s="99"/>
      <c r="D69" s="101"/>
      <c r="E69" s="101"/>
      <c r="F69" s="125"/>
      <c r="G69" s="101"/>
      <c r="H69" s="101"/>
      <c r="I69" s="101"/>
      <c r="J69" s="102"/>
      <c r="K69" s="101"/>
      <c r="L69" s="102"/>
      <c r="M69" s="101"/>
      <c r="N69" s="102"/>
      <c r="O69" s="123"/>
      <c r="P69" s="101"/>
      <c r="Q69" s="101"/>
      <c r="R69" s="101"/>
      <c r="S69" s="101"/>
      <c r="T69" s="102"/>
      <c r="U69" s="101"/>
      <c r="V69" s="99"/>
      <c r="W69" s="99"/>
      <c r="X69" s="99"/>
      <c r="Y69" s="99"/>
      <c r="Z69" s="99"/>
      <c r="AA69" s="99"/>
      <c r="AB69" s="99"/>
      <c r="AC69" s="99"/>
      <c r="AD69" s="207"/>
      <c r="AE69" s="207"/>
    </row>
    <row r="70" spans="1:31" s="103" customFormat="1" ht="13.5" customHeight="1">
      <c r="A70" s="99"/>
      <c r="B70" s="100"/>
      <c r="C70" s="99"/>
      <c r="D70" s="101"/>
      <c r="E70" s="101"/>
      <c r="F70" s="125"/>
      <c r="G70" s="101"/>
      <c r="H70" s="101"/>
      <c r="I70" s="101"/>
      <c r="J70" s="102"/>
      <c r="K70" s="101"/>
      <c r="L70" s="102"/>
      <c r="M70" s="101"/>
      <c r="N70" s="102"/>
      <c r="O70" s="123"/>
      <c r="P70" s="101"/>
      <c r="Q70" s="101"/>
      <c r="R70" s="101"/>
      <c r="S70" s="101"/>
      <c r="T70" s="102"/>
      <c r="U70" s="101"/>
      <c r="V70" s="99"/>
      <c r="W70" s="99"/>
      <c r="X70" s="99"/>
      <c r="Y70" s="99"/>
      <c r="Z70" s="99"/>
      <c r="AA70" s="99"/>
      <c r="AB70" s="99"/>
      <c r="AC70" s="99"/>
      <c r="AD70" s="207"/>
      <c r="AE70" s="207"/>
    </row>
    <row r="71" spans="1:31" s="103" customFormat="1" ht="13.5" customHeight="1">
      <c r="A71" s="99"/>
      <c r="B71" s="100"/>
      <c r="C71" s="99"/>
      <c r="D71" s="101"/>
      <c r="E71" s="101"/>
      <c r="F71" s="125"/>
      <c r="G71" s="101"/>
      <c r="H71" s="101"/>
      <c r="I71" s="101"/>
      <c r="J71" s="102"/>
      <c r="K71" s="101"/>
      <c r="L71" s="102"/>
      <c r="M71" s="101"/>
      <c r="N71" s="102"/>
      <c r="O71" s="123"/>
      <c r="P71" s="101"/>
      <c r="Q71" s="101"/>
      <c r="R71" s="101"/>
      <c r="S71" s="101"/>
      <c r="T71" s="102"/>
      <c r="U71" s="101"/>
      <c r="V71" s="99"/>
      <c r="W71" s="99"/>
      <c r="X71" s="99"/>
      <c r="Y71" s="99"/>
      <c r="Z71" s="99"/>
      <c r="AA71" s="99"/>
      <c r="AB71" s="99"/>
      <c r="AC71" s="99"/>
      <c r="AD71" s="207"/>
      <c r="AE71" s="207"/>
    </row>
    <row r="72" spans="1:31" s="103" customFormat="1" ht="13.5" customHeight="1">
      <c r="A72" s="99"/>
      <c r="B72" s="100"/>
      <c r="C72" s="99"/>
      <c r="D72" s="101"/>
      <c r="E72" s="101"/>
      <c r="F72" s="125"/>
      <c r="G72" s="101"/>
      <c r="H72" s="101"/>
      <c r="I72" s="101"/>
      <c r="J72" s="102"/>
      <c r="K72" s="101"/>
      <c r="L72" s="102"/>
      <c r="M72" s="101"/>
      <c r="N72" s="102"/>
      <c r="O72" s="123"/>
      <c r="P72" s="101"/>
      <c r="Q72" s="101"/>
      <c r="R72" s="101"/>
      <c r="S72" s="101"/>
      <c r="T72" s="102"/>
      <c r="U72" s="101"/>
      <c r="V72" s="99"/>
      <c r="W72" s="99"/>
      <c r="X72" s="99"/>
      <c r="Y72" s="99"/>
      <c r="Z72" s="99"/>
      <c r="AA72" s="99"/>
      <c r="AB72" s="99"/>
      <c r="AC72" s="99"/>
      <c r="AD72" s="207"/>
      <c r="AE72" s="207"/>
    </row>
    <row r="73" spans="1:31" s="103" customFormat="1" ht="13.5" customHeight="1">
      <c r="A73" s="99"/>
      <c r="B73" s="100"/>
      <c r="C73" s="99"/>
      <c r="D73" s="101"/>
      <c r="E73" s="101"/>
      <c r="F73" s="125"/>
      <c r="G73" s="101"/>
      <c r="H73" s="101"/>
      <c r="I73" s="101"/>
      <c r="J73" s="102"/>
      <c r="K73" s="101"/>
      <c r="L73" s="102"/>
      <c r="M73" s="101"/>
      <c r="N73" s="102"/>
      <c r="O73" s="123"/>
      <c r="P73" s="101"/>
      <c r="Q73" s="101"/>
      <c r="R73" s="101"/>
      <c r="S73" s="101"/>
      <c r="T73" s="102"/>
      <c r="U73" s="101"/>
      <c r="V73" s="99"/>
      <c r="W73" s="99"/>
      <c r="X73" s="99"/>
      <c r="Y73" s="99"/>
      <c r="Z73" s="99"/>
      <c r="AA73" s="99"/>
      <c r="AB73" s="99"/>
      <c r="AC73" s="99"/>
      <c r="AD73" s="207"/>
      <c r="AE73" s="207"/>
    </row>
    <row r="74" spans="1:31" s="103" customFormat="1" ht="13.5" customHeight="1">
      <c r="A74" s="99"/>
      <c r="B74" s="100"/>
      <c r="C74" s="99"/>
      <c r="D74" s="101"/>
      <c r="E74" s="101"/>
      <c r="F74" s="125"/>
      <c r="G74" s="101"/>
      <c r="H74" s="101"/>
      <c r="I74" s="101"/>
      <c r="J74" s="102"/>
      <c r="K74" s="101"/>
      <c r="L74" s="102"/>
      <c r="M74" s="101"/>
      <c r="N74" s="102"/>
      <c r="O74" s="123"/>
      <c r="P74" s="101"/>
      <c r="Q74" s="101"/>
      <c r="R74" s="101"/>
      <c r="S74" s="101"/>
      <c r="T74" s="102"/>
      <c r="U74" s="101"/>
      <c r="V74" s="99"/>
      <c r="W74" s="99"/>
      <c r="X74" s="99"/>
      <c r="Y74" s="99"/>
      <c r="Z74" s="99"/>
      <c r="AA74" s="99"/>
      <c r="AB74" s="99"/>
      <c r="AC74" s="99"/>
      <c r="AD74" s="207"/>
      <c r="AE74" s="207"/>
    </row>
    <row r="75" spans="1:31" s="103" customFormat="1" ht="13.5" customHeight="1">
      <c r="A75" s="99"/>
      <c r="B75" s="100"/>
      <c r="C75" s="99"/>
      <c r="D75" s="101"/>
      <c r="E75" s="101"/>
      <c r="F75" s="125"/>
      <c r="G75" s="101"/>
      <c r="H75" s="101"/>
      <c r="I75" s="101"/>
      <c r="J75" s="102"/>
      <c r="K75" s="101"/>
      <c r="L75" s="102"/>
      <c r="M75" s="101"/>
      <c r="N75" s="102"/>
      <c r="O75" s="123"/>
      <c r="P75" s="101"/>
      <c r="Q75" s="101"/>
      <c r="R75" s="101"/>
      <c r="S75" s="101"/>
      <c r="T75" s="102"/>
      <c r="U75" s="101"/>
      <c r="V75" s="99"/>
      <c r="W75" s="99"/>
      <c r="X75" s="99"/>
      <c r="Y75" s="99"/>
      <c r="Z75" s="99"/>
      <c r="AA75" s="99"/>
      <c r="AB75" s="99"/>
      <c r="AC75" s="99"/>
      <c r="AD75" s="207"/>
      <c r="AE75" s="207"/>
    </row>
    <row r="76" spans="1:31" s="103" customFormat="1" ht="13.5" customHeight="1">
      <c r="A76" s="99"/>
      <c r="B76" s="100"/>
      <c r="C76" s="99"/>
      <c r="D76" s="101"/>
      <c r="E76" s="101"/>
      <c r="F76" s="125"/>
      <c r="G76" s="101"/>
      <c r="H76" s="101"/>
      <c r="I76" s="101"/>
      <c r="J76" s="102"/>
      <c r="K76" s="101"/>
      <c r="L76" s="102"/>
      <c r="M76" s="101"/>
      <c r="N76" s="102"/>
      <c r="O76" s="123"/>
      <c r="P76" s="101"/>
      <c r="Q76" s="101"/>
      <c r="R76" s="101"/>
      <c r="S76" s="101"/>
      <c r="T76" s="102"/>
      <c r="U76" s="101"/>
      <c r="V76" s="99"/>
      <c r="W76" s="99"/>
      <c r="X76" s="99"/>
      <c r="Y76" s="99"/>
      <c r="Z76" s="99"/>
      <c r="AA76" s="99"/>
      <c r="AB76" s="99"/>
      <c r="AC76" s="99"/>
      <c r="AD76" s="207"/>
      <c r="AE76" s="207"/>
    </row>
    <row r="77" spans="1:31" s="103" customFormat="1" ht="13.5" customHeight="1">
      <c r="A77" s="99"/>
      <c r="B77" s="100"/>
      <c r="C77" s="99"/>
      <c r="D77" s="101"/>
      <c r="E77" s="101"/>
      <c r="F77" s="125"/>
      <c r="G77" s="101"/>
      <c r="H77" s="101"/>
      <c r="I77" s="101"/>
      <c r="J77" s="102"/>
      <c r="K77" s="101"/>
      <c r="L77" s="102"/>
      <c r="M77" s="101"/>
      <c r="N77" s="102"/>
      <c r="O77" s="123"/>
      <c r="P77" s="101"/>
      <c r="Q77" s="101"/>
      <c r="R77" s="101"/>
      <c r="S77" s="101"/>
      <c r="T77" s="102"/>
      <c r="U77" s="101"/>
      <c r="V77" s="99"/>
      <c r="W77" s="99"/>
      <c r="X77" s="99"/>
      <c r="Y77" s="99"/>
      <c r="Z77" s="99"/>
      <c r="AA77" s="99"/>
      <c r="AB77" s="99"/>
      <c r="AC77" s="99"/>
      <c r="AD77" s="207"/>
      <c r="AE77" s="207"/>
    </row>
    <row r="78" spans="1:31" s="103" customFormat="1" ht="13.5" customHeight="1">
      <c r="A78" s="99"/>
      <c r="B78" s="100"/>
      <c r="C78" s="99"/>
      <c r="D78" s="101"/>
      <c r="E78" s="101"/>
      <c r="F78" s="125"/>
      <c r="G78" s="101"/>
      <c r="H78" s="101"/>
      <c r="I78" s="101"/>
      <c r="J78" s="102"/>
      <c r="K78" s="101"/>
      <c r="L78" s="102"/>
      <c r="M78" s="101"/>
      <c r="N78" s="102"/>
      <c r="O78" s="123"/>
      <c r="P78" s="101"/>
      <c r="Q78" s="101"/>
      <c r="R78" s="101"/>
      <c r="S78" s="101"/>
      <c r="T78" s="102"/>
      <c r="U78" s="101"/>
      <c r="V78" s="99"/>
      <c r="W78" s="99"/>
      <c r="X78" s="99"/>
      <c r="Y78" s="99"/>
      <c r="Z78" s="99"/>
      <c r="AA78" s="99"/>
      <c r="AB78" s="99"/>
      <c r="AC78" s="99"/>
      <c r="AD78" s="207"/>
      <c r="AE78" s="207"/>
    </row>
    <row r="79" spans="1:31" s="103" customFormat="1" ht="13.5" customHeight="1">
      <c r="A79" s="99"/>
      <c r="B79" s="100"/>
      <c r="C79" s="99"/>
      <c r="D79" s="101"/>
      <c r="E79" s="101"/>
      <c r="F79" s="125"/>
      <c r="G79" s="101"/>
      <c r="H79" s="101"/>
      <c r="I79" s="101"/>
      <c r="J79" s="102"/>
      <c r="K79" s="101"/>
      <c r="L79" s="102"/>
      <c r="M79" s="101"/>
      <c r="N79" s="102"/>
      <c r="O79" s="123"/>
      <c r="P79" s="101"/>
      <c r="Q79" s="101"/>
      <c r="R79" s="101"/>
      <c r="S79" s="101"/>
      <c r="T79" s="102"/>
      <c r="U79" s="101"/>
      <c r="V79" s="99"/>
      <c r="W79" s="99"/>
      <c r="X79" s="99"/>
      <c r="Y79" s="99"/>
      <c r="Z79" s="99"/>
      <c r="AA79" s="99"/>
      <c r="AB79" s="99"/>
      <c r="AC79" s="99"/>
      <c r="AD79" s="207"/>
      <c r="AE79" s="207"/>
    </row>
    <row r="80" spans="1:31" s="103" customFormat="1" ht="13.5" customHeight="1">
      <c r="A80" s="99"/>
      <c r="B80" s="100"/>
      <c r="C80" s="99"/>
      <c r="D80" s="101"/>
      <c r="E80" s="101"/>
      <c r="F80" s="125"/>
      <c r="G80" s="101"/>
      <c r="H80" s="101"/>
      <c r="I80" s="101"/>
      <c r="J80" s="102"/>
      <c r="K80" s="101"/>
      <c r="L80" s="102"/>
      <c r="M80" s="101"/>
      <c r="N80" s="102"/>
      <c r="O80" s="123"/>
      <c r="P80" s="101"/>
      <c r="Q80" s="101"/>
      <c r="R80" s="101"/>
      <c r="S80" s="101"/>
      <c r="T80" s="102"/>
      <c r="U80" s="101"/>
      <c r="V80" s="99"/>
      <c r="W80" s="99"/>
      <c r="X80" s="99"/>
      <c r="Y80" s="99"/>
      <c r="Z80" s="99"/>
      <c r="AA80" s="99"/>
      <c r="AB80" s="99"/>
      <c r="AC80" s="99"/>
      <c r="AD80" s="207"/>
      <c r="AE80" s="207"/>
    </row>
    <row r="81" spans="1:31" s="103" customFormat="1" ht="13.5" customHeight="1">
      <c r="A81" s="99"/>
      <c r="B81" s="100"/>
      <c r="C81" s="99"/>
      <c r="D81" s="101"/>
      <c r="E81" s="101"/>
      <c r="F81" s="125"/>
      <c r="G81" s="101"/>
      <c r="H81" s="101"/>
      <c r="I81" s="101"/>
      <c r="J81" s="102"/>
      <c r="K81" s="101"/>
      <c r="L81" s="102"/>
      <c r="M81" s="101"/>
      <c r="N81" s="102"/>
      <c r="O81" s="123"/>
      <c r="P81" s="101"/>
      <c r="Q81" s="101"/>
      <c r="R81" s="101"/>
      <c r="S81" s="101"/>
      <c r="T81" s="102"/>
      <c r="U81" s="101"/>
      <c r="V81" s="99"/>
      <c r="W81" s="99"/>
      <c r="X81" s="99"/>
      <c r="Y81" s="99"/>
      <c r="Z81" s="99"/>
      <c r="AA81" s="99"/>
      <c r="AB81" s="99"/>
      <c r="AC81" s="99"/>
      <c r="AD81" s="207"/>
      <c r="AE81" s="207"/>
    </row>
    <row r="82" spans="1:31" s="103" customFormat="1" ht="13.5" customHeight="1">
      <c r="A82" s="99"/>
      <c r="B82" s="100"/>
      <c r="C82" s="99"/>
      <c r="D82" s="101"/>
      <c r="E82" s="101"/>
      <c r="F82" s="125"/>
      <c r="G82" s="101"/>
      <c r="H82" s="101"/>
      <c r="I82" s="101"/>
      <c r="J82" s="102"/>
      <c r="K82" s="101"/>
      <c r="L82" s="102"/>
      <c r="M82" s="101"/>
      <c r="N82" s="102"/>
      <c r="O82" s="123"/>
      <c r="P82" s="101"/>
      <c r="Q82" s="101"/>
      <c r="R82" s="101"/>
      <c r="S82" s="101"/>
      <c r="T82" s="102"/>
      <c r="U82" s="101"/>
      <c r="V82" s="99"/>
      <c r="W82" s="99"/>
      <c r="X82" s="99"/>
      <c r="Y82" s="99"/>
      <c r="Z82" s="99"/>
      <c r="AA82" s="99"/>
      <c r="AB82" s="99"/>
      <c r="AC82" s="99"/>
      <c r="AD82" s="207"/>
      <c r="AE82" s="207"/>
    </row>
    <row r="83" spans="1:31" s="103" customFormat="1" ht="13.5" customHeight="1">
      <c r="A83" s="99"/>
      <c r="B83" s="100"/>
      <c r="C83" s="99"/>
      <c r="D83" s="101"/>
      <c r="E83" s="101"/>
      <c r="F83" s="125"/>
      <c r="G83" s="101"/>
      <c r="H83" s="101"/>
      <c r="I83" s="101"/>
      <c r="J83" s="102"/>
      <c r="K83" s="101"/>
      <c r="L83" s="102"/>
      <c r="M83" s="101"/>
      <c r="N83" s="102"/>
      <c r="O83" s="123"/>
      <c r="P83" s="101"/>
      <c r="Q83" s="101"/>
      <c r="R83" s="101"/>
      <c r="S83" s="101"/>
      <c r="T83" s="102"/>
      <c r="U83" s="101"/>
      <c r="V83" s="99"/>
      <c r="W83" s="99"/>
      <c r="X83" s="99"/>
      <c r="Y83" s="99"/>
      <c r="Z83" s="99"/>
      <c r="AA83" s="99"/>
      <c r="AB83" s="99"/>
      <c r="AC83" s="99"/>
      <c r="AD83" s="207"/>
      <c r="AE83" s="207"/>
    </row>
    <row r="84" spans="1:31" s="103" customFormat="1" ht="13.5" customHeight="1">
      <c r="A84" s="99"/>
      <c r="B84" s="100"/>
      <c r="C84" s="99"/>
      <c r="D84" s="101"/>
      <c r="E84" s="101"/>
      <c r="F84" s="125"/>
      <c r="G84" s="101"/>
      <c r="H84" s="101"/>
      <c r="I84" s="101"/>
      <c r="J84" s="102"/>
      <c r="K84" s="101"/>
      <c r="L84" s="102"/>
      <c r="M84" s="101"/>
      <c r="N84" s="102"/>
      <c r="O84" s="123"/>
      <c r="P84" s="101"/>
      <c r="Q84" s="101"/>
      <c r="R84" s="101"/>
      <c r="S84" s="101"/>
      <c r="T84" s="102"/>
      <c r="U84" s="101"/>
      <c r="V84" s="99"/>
      <c r="W84" s="99"/>
      <c r="X84" s="99"/>
      <c r="Y84" s="99"/>
      <c r="Z84" s="99"/>
      <c r="AA84" s="99"/>
      <c r="AB84" s="99"/>
      <c r="AC84" s="99"/>
      <c r="AD84" s="207"/>
      <c r="AE84" s="207"/>
    </row>
    <row r="85" spans="1:31" s="103" customFormat="1" ht="13.5" customHeight="1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40">
    <sortCondition ref="A8:A40"/>
    <sortCondition ref="B8:B40"/>
    <sortCondition ref="C8:C40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>
      <c r="A7" s="112" t="str">
        <f>水洗化人口等!A7</f>
        <v>岩手県</v>
      </c>
      <c r="B7" s="105" t="str">
        <f>水洗化人口等!B7</f>
        <v>03000</v>
      </c>
      <c r="C7" s="104" t="s">
        <v>199</v>
      </c>
      <c r="D7" s="106">
        <f>SUM(E7,+H7,+K7)</f>
        <v>486836</v>
      </c>
      <c r="E7" s="106">
        <f>SUM(F7:G7)</f>
        <v>0</v>
      </c>
      <c r="F7" s="106">
        <f>SUM(F$8:F$207)</f>
        <v>0</v>
      </c>
      <c r="G7" s="106">
        <f>SUM(G$8:G$207)</f>
        <v>0</v>
      </c>
      <c r="H7" s="106">
        <f>SUM(I7:J7)</f>
        <v>161636</v>
      </c>
      <c r="I7" s="106">
        <f>SUM(I$8:I$207)</f>
        <v>146459</v>
      </c>
      <c r="J7" s="106">
        <f>SUM(J$8:J$207)</f>
        <v>15177</v>
      </c>
      <c r="K7" s="106">
        <f>SUM(L7:M7)</f>
        <v>325200</v>
      </c>
      <c r="L7" s="106">
        <f>SUM(L$8:L$207)</f>
        <v>177970</v>
      </c>
      <c r="M7" s="106">
        <f>SUM(M$8:M$207)</f>
        <v>147230</v>
      </c>
      <c r="N7" s="106">
        <f>SUM(O7,+V7,+AC7)</f>
        <v>487411</v>
      </c>
      <c r="O7" s="106">
        <f>SUM(P7:U7)</f>
        <v>324429</v>
      </c>
      <c r="P7" s="106">
        <f t="shared" ref="P7:U7" si="0">SUM(P$8:P$207)</f>
        <v>324429</v>
      </c>
      <c r="Q7" s="106">
        <f t="shared" si="0"/>
        <v>0</v>
      </c>
      <c r="R7" s="106">
        <f t="shared" si="0"/>
        <v>0</v>
      </c>
      <c r="S7" s="106">
        <f t="shared" si="0"/>
        <v>0</v>
      </c>
      <c r="T7" s="106">
        <f t="shared" si="0"/>
        <v>0</v>
      </c>
      <c r="U7" s="106">
        <f t="shared" si="0"/>
        <v>0</v>
      </c>
      <c r="V7" s="106">
        <f>SUM(W7:AB7)</f>
        <v>162407</v>
      </c>
      <c r="W7" s="106">
        <f t="shared" ref="W7:AB7" si="1">SUM(W$8:W$207)</f>
        <v>162407</v>
      </c>
      <c r="X7" s="106">
        <f t="shared" si="1"/>
        <v>0</v>
      </c>
      <c r="Y7" s="106">
        <f t="shared" si="1"/>
        <v>0</v>
      </c>
      <c r="Z7" s="106">
        <f t="shared" si="1"/>
        <v>0</v>
      </c>
      <c r="AA7" s="106">
        <f t="shared" si="1"/>
        <v>0</v>
      </c>
      <c r="AB7" s="106">
        <f t="shared" si="1"/>
        <v>0</v>
      </c>
      <c r="AC7" s="106">
        <f>SUM(AD7:AE7)</f>
        <v>575</v>
      </c>
      <c r="AD7" s="106">
        <f>SUM(AD$8:AD$207)</f>
        <v>575</v>
      </c>
      <c r="AE7" s="106">
        <f>SUM(AE$8:AE$207)</f>
        <v>0</v>
      </c>
      <c r="AF7" s="106">
        <f>SUM(AG7:AI7)</f>
        <v>11762</v>
      </c>
      <c r="AG7" s="106">
        <f>SUM(AG$8:AG$207)</f>
        <v>11762</v>
      </c>
      <c r="AH7" s="106">
        <f>SUM(AH$8:AH$207)</f>
        <v>0</v>
      </c>
      <c r="AI7" s="106">
        <f>SUM(AI$8:AI$207)</f>
        <v>0</v>
      </c>
      <c r="AJ7" s="106">
        <f>SUM(AK7:AS7)</f>
        <v>11804</v>
      </c>
      <c r="AK7" s="106">
        <f t="shared" ref="AK7:AS7" si="2">SUM(AK$8:AK$207)</f>
        <v>0</v>
      </c>
      <c r="AL7" s="106">
        <f t="shared" si="2"/>
        <v>119</v>
      </c>
      <c r="AM7" s="106">
        <f t="shared" si="2"/>
        <v>4069</v>
      </c>
      <c r="AN7" s="106">
        <f t="shared" si="2"/>
        <v>3560</v>
      </c>
      <c r="AO7" s="106">
        <f t="shared" si="2"/>
        <v>0</v>
      </c>
      <c r="AP7" s="106">
        <f t="shared" si="2"/>
        <v>0</v>
      </c>
      <c r="AQ7" s="106">
        <f t="shared" si="2"/>
        <v>109</v>
      </c>
      <c r="AR7" s="106">
        <f t="shared" si="2"/>
        <v>27</v>
      </c>
      <c r="AS7" s="106">
        <f t="shared" si="2"/>
        <v>3920</v>
      </c>
      <c r="AT7" s="106">
        <f>SUM(AU7:AY7)</f>
        <v>393</v>
      </c>
      <c r="AU7" s="106">
        <f>SUM(AU$8:AU$207)</f>
        <v>77</v>
      </c>
      <c r="AV7" s="106">
        <f>SUM(AV$8:AV$207)</f>
        <v>0</v>
      </c>
      <c r="AW7" s="106">
        <f>SUM(AW$8:AW$207)</f>
        <v>316</v>
      </c>
      <c r="AX7" s="106">
        <f>SUM(AX$8:AX$207)</f>
        <v>0</v>
      </c>
      <c r="AY7" s="106">
        <f>SUM(AY$8:AY$207)</f>
        <v>0</v>
      </c>
      <c r="AZ7" s="106">
        <f>SUM(BA7:BC7)</f>
        <v>1042</v>
      </c>
      <c r="BA7" s="106">
        <f>SUM(BA$8:BA$207)</f>
        <v>1042</v>
      </c>
      <c r="BB7" s="106">
        <f>SUM(BB$8:BB$207)</f>
        <v>0</v>
      </c>
      <c r="BC7" s="106">
        <f>SUM(BC$8:BC$207)</f>
        <v>0</v>
      </c>
    </row>
    <row r="8" spans="1:55" s="103" customFormat="1" ht="13.5" customHeight="1">
      <c r="A8" s="113" t="s">
        <v>51</v>
      </c>
      <c r="B8" s="111" t="s">
        <v>260</v>
      </c>
      <c r="C8" s="99" t="s">
        <v>261</v>
      </c>
      <c r="D8" s="101">
        <f>SUM(E8,+H8,+K8)</f>
        <v>25144</v>
      </c>
      <c r="E8" s="101">
        <f>SUM(F8:G8)</f>
        <v>0</v>
      </c>
      <c r="F8" s="101">
        <v>0</v>
      </c>
      <c r="G8" s="101">
        <v>0</v>
      </c>
      <c r="H8" s="101">
        <f>SUM(I8:J8)</f>
        <v>5503</v>
      </c>
      <c r="I8" s="101">
        <v>3706</v>
      </c>
      <c r="J8" s="101">
        <v>1797</v>
      </c>
      <c r="K8" s="101">
        <f>SUM(L8:M8)</f>
        <v>19641</v>
      </c>
      <c r="L8" s="101">
        <v>12743</v>
      </c>
      <c r="M8" s="101">
        <v>6898</v>
      </c>
      <c r="N8" s="101">
        <f>SUM(O8,+V8,+AC8)</f>
        <v>25144</v>
      </c>
      <c r="O8" s="101">
        <f>SUM(P8:U8)</f>
        <v>16449</v>
      </c>
      <c r="P8" s="101">
        <v>16449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f>SUM(W8:AB8)</f>
        <v>8695</v>
      </c>
      <c r="W8" s="101">
        <v>8695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f>SUM(AD8:AE8)</f>
        <v>0</v>
      </c>
      <c r="AD8" s="101">
        <v>0</v>
      </c>
      <c r="AE8" s="101">
        <v>0</v>
      </c>
      <c r="AF8" s="101">
        <f>SUM(AG8:AI8)</f>
        <v>14</v>
      </c>
      <c r="AG8" s="101">
        <v>14</v>
      </c>
      <c r="AH8" s="101">
        <v>0</v>
      </c>
      <c r="AI8" s="101">
        <v>0</v>
      </c>
      <c r="AJ8" s="101">
        <f>SUM(AK8:AS8)</f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f>SUM(AU8:AY8)</f>
        <v>14</v>
      </c>
      <c r="AU8" s="101">
        <v>14</v>
      </c>
      <c r="AV8" s="101">
        <v>0</v>
      </c>
      <c r="AW8" s="101">
        <v>0</v>
      </c>
      <c r="AX8" s="101">
        <v>0</v>
      </c>
      <c r="AY8" s="101">
        <v>0</v>
      </c>
      <c r="AZ8" s="101">
        <f>SUM(BA8:BC8)</f>
        <v>174</v>
      </c>
      <c r="BA8" s="101">
        <v>174</v>
      </c>
      <c r="BB8" s="101">
        <v>0</v>
      </c>
      <c r="BC8" s="101">
        <v>0</v>
      </c>
    </row>
    <row r="9" spans="1:55" s="103" customFormat="1" ht="13.5" customHeight="1">
      <c r="A9" s="113" t="s">
        <v>51</v>
      </c>
      <c r="B9" s="111" t="s">
        <v>264</v>
      </c>
      <c r="C9" s="99" t="s">
        <v>265</v>
      </c>
      <c r="D9" s="101">
        <f>SUM(E9,+H9,+K9)</f>
        <v>24638</v>
      </c>
      <c r="E9" s="101">
        <f>SUM(F9:G9)</f>
        <v>0</v>
      </c>
      <c r="F9" s="101">
        <v>0</v>
      </c>
      <c r="G9" s="101">
        <v>0</v>
      </c>
      <c r="H9" s="101">
        <f>SUM(I9:J9)</f>
        <v>0</v>
      </c>
      <c r="I9" s="101">
        <v>0</v>
      </c>
      <c r="J9" s="101">
        <v>0</v>
      </c>
      <c r="K9" s="101">
        <f>SUM(L9:M9)</f>
        <v>24638</v>
      </c>
      <c r="L9" s="101">
        <v>17834</v>
      </c>
      <c r="M9" s="101">
        <v>6804</v>
      </c>
      <c r="N9" s="101">
        <f>SUM(O9,+V9,+AC9)</f>
        <v>24638</v>
      </c>
      <c r="O9" s="101">
        <f>SUM(P9:U9)</f>
        <v>17834</v>
      </c>
      <c r="P9" s="101">
        <v>17834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f>SUM(W9:AB9)</f>
        <v>6804</v>
      </c>
      <c r="W9" s="101">
        <v>6804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f>SUM(AD9:AE9)</f>
        <v>0</v>
      </c>
      <c r="AD9" s="101">
        <v>0</v>
      </c>
      <c r="AE9" s="101">
        <v>0</v>
      </c>
      <c r="AF9" s="101">
        <f>SUM(AG9:AI9)</f>
        <v>850</v>
      </c>
      <c r="AG9" s="101">
        <v>850</v>
      </c>
      <c r="AH9" s="101">
        <v>0</v>
      </c>
      <c r="AI9" s="101">
        <v>0</v>
      </c>
      <c r="AJ9" s="101">
        <f>SUM(AK9:AS9)</f>
        <v>850</v>
      </c>
      <c r="AK9" s="101">
        <v>0</v>
      </c>
      <c r="AL9" s="101">
        <v>0</v>
      </c>
      <c r="AM9" s="101">
        <v>834</v>
      </c>
      <c r="AN9" s="101">
        <v>0</v>
      </c>
      <c r="AO9" s="101">
        <v>0</v>
      </c>
      <c r="AP9" s="101">
        <v>0</v>
      </c>
      <c r="AQ9" s="101">
        <v>0</v>
      </c>
      <c r="AR9" s="101">
        <v>16</v>
      </c>
      <c r="AS9" s="101">
        <v>0</v>
      </c>
      <c r="AT9" s="101">
        <f>SUM(AU9:AY9)</f>
        <v>72</v>
      </c>
      <c r="AU9" s="101">
        <v>0</v>
      </c>
      <c r="AV9" s="101">
        <v>0</v>
      </c>
      <c r="AW9" s="101">
        <v>72</v>
      </c>
      <c r="AX9" s="101">
        <v>0</v>
      </c>
      <c r="AY9" s="101">
        <v>0</v>
      </c>
      <c r="AZ9" s="101">
        <f>SUM(BA9:BC9)</f>
        <v>0</v>
      </c>
      <c r="BA9" s="101">
        <v>0</v>
      </c>
      <c r="BB9" s="101">
        <v>0</v>
      </c>
      <c r="BC9" s="101">
        <v>0</v>
      </c>
    </row>
    <row r="10" spans="1:55" s="103" customFormat="1" ht="13.5" customHeight="1">
      <c r="A10" s="113" t="s">
        <v>51</v>
      </c>
      <c r="B10" s="111" t="s">
        <v>266</v>
      </c>
      <c r="C10" s="99" t="s">
        <v>267</v>
      </c>
      <c r="D10" s="101">
        <f>SUM(E10,+H10,+K10)</f>
        <v>26963</v>
      </c>
      <c r="E10" s="101">
        <f>SUM(F10:G10)</f>
        <v>0</v>
      </c>
      <c r="F10" s="101">
        <v>0</v>
      </c>
      <c r="G10" s="101">
        <v>0</v>
      </c>
      <c r="H10" s="101">
        <f>SUM(I10:J10)</f>
        <v>16429</v>
      </c>
      <c r="I10" s="101">
        <v>16429</v>
      </c>
      <c r="J10" s="101">
        <v>0</v>
      </c>
      <c r="K10" s="101">
        <f>SUM(L10:M10)</f>
        <v>10534</v>
      </c>
      <c r="L10" s="101">
        <v>0</v>
      </c>
      <c r="M10" s="101">
        <v>10534</v>
      </c>
      <c r="N10" s="101">
        <f>SUM(O10,+V10,+AC10)</f>
        <v>27063</v>
      </c>
      <c r="O10" s="101">
        <f>SUM(P10:U10)</f>
        <v>16429</v>
      </c>
      <c r="P10" s="101">
        <v>16429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f>SUM(W10:AB10)</f>
        <v>10534</v>
      </c>
      <c r="W10" s="101">
        <v>10534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f>SUM(AD10:AE10)</f>
        <v>100</v>
      </c>
      <c r="AD10" s="101">
        <v>100</v>
      </c>
      <c r="AE10" s="101">
        <v>0</v>
      </c>
      <c r="AF10" s="101">
        <f>SUM(AG10:AI10)</f>
        <v>866</v>
      </c>
      <c r="AG10" s="101">
        <v>866</v>
      </c>
      <c r="AH10" s="101">
        <v>0</v>
      </c>
      <c r="AI10" s="101">
        <v>0</v>
      </c>
      <c r="AJ10" s="101">
        <f>SUM(AK10:AS10)</f>
        <v>866</v>
      </c>
      <c r="AK10" s="101">
        <v>0</v>
      </c>
      <c r="AL10" s="101">
        <v>0</v>
      </c>
      <c r="AM10" s="101">
        <v>19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847</v>
      </c>
      <c r="AT10" s="101">
        <f>SUM(AU10:AY10)</f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f>SUM(BA10:BC10)</f>
        <v>0</v>
      </c>
      <c r="BA10" s="101">
        <v>0</v>
      </c>
      <c r="BB10" s="101">
        <v>0</v>
      </c>
      <c r="BC10" s="101">
        <v>0</v>
      </c>
    </row>
    <row r="11" spans="1:55" s="103" customFormat="1" ht="13.5" customHeight="1">
      <c r="A11" s="113" t="s">
        <v>51</v>
      </c>
      <c r="B11" s="111" t="s">
        <v>268</v>
      </c>
      <c r="C11" s="99" t="s">
        <v>269</v>
      </c>
      <c r="D11" s="101">
        <f>SUM(E11,+H11,+K11)</f>
        <v>35706</v>
      </c>
      <c r="E11" s="101">
        <f>SUM(F11:G11)</f>
        <v>0</v>
      </c>
      <c r="F11" s="101">
        <v>0</v>
      </c>
      <c r="G11" s="101">
        <v>0</v>
      </c>
      <c r="H11" s="101">
        <f>SUM(I11:J11)</f>
        <v>17260</v>
      </c>
      <c r="I11" s="101">
        <v>17260</v>
      </c>
      <c r="J11" s="101">
        <v>0</v>
      </c>
      <c r="K11" s="101">
        <f>SUM(L11:M11)</f>
        <v>18446</v>
      </c>
      <c r="L11" s="101">
        <v>0</v>
      </c>
      <c r="M11" s="101">
        <v>18446</v>
      </c>
      <c r="N11" s="101">
        <f>SUM(O11,+V11,+AC11)</f>
        <v>35706</v>
      </c>
      <c r="O11" s="101">
        <f>SUM(P11:U11)</f>
        <v>17260</v>
      </c>
      <c r="P11" s="101">
        <v>17260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f>SUM(W11:AB11)</f>
        <v>18446</v>
      </c>
      <c r="W11" s="101">
        <v>18446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f>SUM(AD11:AE11)</f>
        <v>0</v>
      </c>
      <c r="AD11" s="101">
        <v>0</v>
      </c>
      <c r="AE11" s="101">
        <v>0</v>
      </c>
      <c r="AF11" s="101">
        <f>SUM(AG11:AI11)</f>
        <v>1046</v>
      </c>
      <c r="AG11" s="101">
        <v>1046</v>
      </c>
      <c r="AH11" s="101">
        <v>0</v>
      </c>
      <c r="AI11" s="101">
        <v>0</v>
      </c>
      <c r="AJ11" s="101">
        <f>SUM(AK11:AS11)</f>
        <v>1046</v>
      </c>
      <c r="AK11" s="101">
        <v>0</v>
      </c>
      <c r="AL11" s="101">
        <v>0</v>
      </c>
      <c r="AM11" s="101">
        <v>25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1021</v>
      </c>
      <c r="AT11" s="101">
        <f>SUM(AU11:AY11)</f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f>SUM(BA11:BC11)</f>
        <v>0</v>
      </c>
      <c r="BA11" s="101">
        <v>0</v>
      </c>
      <c r="BB11" s="101">
        <v>0</v>
      </c>
      <c r="BC11" s="101">
        <v>0</v>
      </c>
    </row>
    <row r="12" spans="1:55" s="103" customFormat="1" ht="13.5" customHeight="1">
      <c r="A12" s="113" t="s">
        <v>51</v>
      </c>
      <c r="B12" s="111" t="s">
        <v>270</v>
      </c>
      <c r="C12" s="99" t="s">
        <v>271</v>
      </c>
      <c r="D12" s="101">
        <f>SUM(E12,+H12,+K12)</f>
        <v>28755</v>
      </c>
      <c r="E12" s="101">
        <f>SUM(F12:G12)</f>
        <v>0</v>
      </c>
      <c r="F12" s="101">
        <v>0</v>
      </c>
      <c r="G12" s="101">
        <v>0</v>
      </c>
      <c r="H12" s="101">
        <f>SUM(I12:J12)</f>
        <v>18224</v>
      </c>
      <c r="I12" s="101">
        <v>18224</v>
      </c>
      <c r="J12" s="101">
        <v>0</v>
      </c>
      <c r="K12" s="101">
        <f>SUM(L12:M12)</f>
        <v>10531</v>
      </c>
      <c r="L12" s="101">
        <v>0</v>
      </c>
      <c r="M12" s="101">
        <v>10531</v>
      </c>
      <c r="N12" s="101">
        <f>SUM(O12,+V12,+AC12)</f>
        <v>28755</v>
      </c>
      <c r="O12" s="101">
        <f>SUM(P12:U12)</f>
        <v>18224</v>
      </c>
      <c r="P12" s="101">
        <v>18224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f>SUM(W12:AB12)</f>
        <v>10531</v>
      </c>
      <c r="W12" s="101">
        <v>10531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f>SUM(AD12:AE12)</f>
        <v>0</v>
      </c>
      <c r="AD12" s="101">
        <v>0</v>
      </c>
      <c r="AE12" s="101">
        <v>0</v>
      </c>
      <c r="AF12" s="101">
        <f>SUM(AG12:AI12)</f>
        <v>844</v>
      </c>
      <c r="AG12" s="101">
        <v>844</v>
      </c>
      <c r="AH12" s="101">
        <v>0</v>
      </c>
      <c r="AI12" s="101">
        <v>0</v>
      </c>
      <c r="AJ12" s="101">
        <f>SUM(AK12:AS12)</f>
        <v>844</v>
      </c>
      <c r="AK12" s="101">
        <v>0</v>
      </c>
      <c r="AL12" s="101">
        <v>0</v>
      </c>
      <c r="AM12" s="101">
        <v>22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822</v>
      </c>
      <c r="AT12" s="101">
        <f>SUM(AU12:AY12)</f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f>SUM(BA12:BC12)</f>
        <v>0</v>
      </c>
      <c r="BA12" s="101">
        <v>0</v>
      </c>
      <c r="BB12" s="101">
        <v>0</v>
      </c>
      <c r="BC12" s="101">
        <v>0</v>
      </c>
    </row>
    <row r="13" spans="1:55" s="103" customFormat="1" ht="13.5" customHeight="1">
      <c r="A13" s="113" t="s">
        <v>51</v>
      </c>
      <c r="B13" s="111" t="s">
        <v>272</v>
      </c>
      <c r="C13" s="99" t="s">
        <v>273</v>
      </c>
      <c r="D13" s="101">
        <f>SUM(E13,+H13,+K13)</f>
        <v>24079</v>
      </c>
      <c r="E13" s="101">
        <f>SUM(F13:G13)</f>
        <v>0</v>
      </c>
      <c r="F13" s="101">
        <v>0</v>
      </c>
      <c r="G13" s="101">
        <v>0</v>
      </c>
      <c r="H13" s="101">
        <f>SUM(I13:J13)</f>
        <v>19288</v>
      </c>
      <c r="I13" s="101">
        <v>19288</v>
      </c>
      <c r="J13" s="101">
        <v>0</v>
      </c>
      <c r="K13" s="101">
        <f>SUM(L13:M13)</f>
        <v>4791</v>
      </c>
      <c r="L13" s="101">
        <v>0</v>
      </c>
      <c r="M13" s="101">
        <v>4791</v>
      </c>
      <c r="N13" s="101">
        <f>SUM(O13,+V13,+AC13)</f>
        <v>24079</v>
      </c>
      <c r="O13" s="101">
        <f>SUM(P13:U13)</f>
        <v>19288</v>
      </c>
      <c r="P13" s="101">
        <v>19288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f>SUM(W13:AB13)</f>
        <v>4791</v>
      </c>
      <c r="W13" s="101">
        <v>4791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f>SUM(AD13:AE13)</f>
        <v>0</v>
      </c>
      <c r="AD13" s="101">
        <v>0</v>
      </c>
      <c r="AE13" s="101">
        <v>0</v>
      </c>
      <c r="AF13" s="101">
        <f>SUM(AG13:AI13)</f>
        <v>730</v>
      </c>
      <c r="AG13" s="101">
        <v>730</v>
      </c>
      <c r="AH13" s="101">
        <v>0</v>
      </c>
      <c r="AI13" s="101">
        <v>0</v>
      </c>
      <c r="AJ13" s="101">
        <f>SUM(AK13:AS13)</f>
        <v>730</v>
      </c>
      <c r="AK13" s="101">
        <v>0</v>
      </c>
      <c r="AL13" s="101">
        <v>0</v>
      </c>
      <c r="AM13" s="101">
        <v>59</v>
      </c>
      <c r="AN13" s="101">
        <v>671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f>SUM(AU13:AY13)</f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f>SUM(BA13:BC13)</f>
        <v>0</v>
      </c>
      <c r="BA13" s="101">
        <v>0</v>
      </c>
      <c r="BB13" s="101">
        <v>0</v>
      </c>
      <c r="BC13" s="101">
        <v>0</v>
      </c>
    </row>
    <row r="14" spans="1:55" s="103" customFormat="1" ht="13.5" customHeight="1">
      <c r="A14" s="113" t="s">
        <v>51</v>
      </c>
      <c r="B14" s="111" t="s">
        <v>274</v>
      </c>
      <c r="C14" s="99" t="s">
        <v>275</v>
      </c>
      <c r="D14" s="101">
        <f>SUM(E14,+H14,+K14)</f>
        <v>17024</v>
      </c>
      <c r="E14" s="101">
        <f>SUM(F14:G14)</f>
        <v>0</v>
      </c>
      <c r="F14" s="101">
        <v>0</v>
      </c>
      <c r="G14" s="101">
        <v>0</v>
      </c>
      <c r="H14" s="101">
        <f>SUM(I14:J14)</f>
        <v>17024</v>
      </c>
      <c r="I14" s="101">
        <v>13521</v>
      </c>
      <c r="J14" s="101">
        <v>3503</v>
      </c>
      <c r="K14" s="101">
        <f>SUM(L14:M14)</f>
        <v>0</v>
      </c>
      <c r="L14" s="101">
        <v>0</v>
      </c>
      <c r="M14" s="101">
        <v>0</v>
      </c>
      <c r="N14" s="101">
        <f>SUM(O14,+V14,+AC14)</f>
        <v>17024</v>
      </c>
      <c r="O14" s="101">
        <f>SUM(P14:U14)</f>
        <v>13521</v>
      </c>
      <c r="P14" s="101">
        <v>13521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3503</v>
      </c>
      <c r="W14" s="101">
        <v>3503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0</v>
      </c>
      <c r="AD14" s="101">
        <v>0</v>
      </c>
      <c r="AE14" s="101">
        <v>0</v>
      </c>
      <c r="AF14" s="101">
        <f>SUM(AG14:AI14)</f>
        <v>471</v>
      </c>
      <c r="AG14" s="101">
        <v>471</v>
      </c>
      <c r="AH14" s="101">
        <v>0</v>
      </c>
      <c r="AI14" s="101">
        <v>0</v>
      </c>
      <c r="AJ14" s="101">
        <f>SUM(AK14:AS14)</f>
        <v>471</v>
      </c>
      <c r="AK14" s="101">
        <v>0</v>
      </c>
      <c r="AL14" s="101">
        <v>0</v>
      </c>
      <c r="AM14" s="101">
        <v>49</v>
      </c>
      <c r="AN14" s="101">
        <v>239</v>
      </c>
      <c r="AO14" s="101">
        <v>0</v>
      </c>
      <c r="AP14" s="101">
        <v>0</v>
      </c>
      <c r="AQ14" s="101">
        <v>109</v>
      </c>
      <c r="AR14" s="101">
        <v>0</v>
      </c>
      <c r="AS14" s="101">
        <v>74</v>
      </c>
      <c r="AT14" s="101">
        <f>SUM(AU14:AY14)</f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f>SUM(BA14:BC14)</f>
        <v>0</v>
      </c>
      <c r="BA14" s="101">
        <v>0</v>
      </c>
      <c r="BB14" s="101">
        <v>0</v>
      </c>
      <c r="BC14" s="101">
        <v>0</v>
      </c>
    </row>
    <row r="15" spans="1:55" s="103" customFormat="1" ht="13.5" customHeight="1">
      <c r="A15" s="113" t="s">
        <v>51</v>
      </c>
      <c r="B15" s="111" t="s">
        <v>276</v>
      </c>
      <c r="C15" s="99" t="s">
        <v>277</v>
      </c>
      <c r="D15" s="101">
        <f>SUM(E15,+H15,+K15)</f>
        <v>71343</v>
      </c>
      <c r="E15" s="101">
        <f>SUM(F15:G15)</f>
        <v>0</v>
      </c>
      <c r="F15" s="101">
        <v>0</v>
      </c>
      <c r="G15" s="101">
        <v>0</v>
      </c>
      <c r="H15" s="101">
        <f>SUM(I15:J15)</f>
        <v>0</v>
      </c>
      <c r="I15" s="101">
        <v>0</v>
      </c>
      <c r="J15" s="101">
        <v>0</v>
      </c>
      <c r="K15" s="101">
        <f>SUM(L15:M15)</f>
        <v>71343</v>
      </c>
      <c r="L15" s="101">
        <v>56131</v>
      </c>
      <c r="M15" s="101">
        <v>15212</v>
      </c>
      <c r="N15" s="101">
        <f>SUM(O15,+V15,+AC15)</f>
        <v>71343</v>
      </c>
      <c r="O15" s="101">
        <f>SUM(P15:U15)</f>
        <v>56131</v>
      </c>
      <c r="P15" s="101">
        <v>56131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f>SUM(W15:AB15)</f>
        <v>15212</v>
      </c>
      <c r="W15" s="101">
        <v>15212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f>SUM(AD15:AE15)</f>
        <v>0</v>
      </c>
      <c r="AD15" s="101">
        <v>0</v>
      </c>
      <c r="AE15" s="101">
        <v>0</v>
      </c>
      <c r="AF15" s="101">
        <f>SUM(AG15:AI15)</f>
        <v>2764</v>
      </c>
      <c r="AG15" s="101">
        <v>2764</v>
      </c>
      <c r="AH15" s="101">
        <v>0</v>
      </c>
      <c r="AI15" s="101">
        <v>0</v>
      </c>
      <c r="AJ15" s="101">
        <f>SUM(AK15:AS15)</f>
        <v>2764</v>
      </c>
      <c r="AK15" s="101">
        <v>0</v>
      </c>
      <c r="AL15" s="101">
        <v>0</v>
      </c>
      <c r="AM15" s="101">
        <v>73</v>
      </c>
      <c r="AN15" s="101">
        <v>2131</v>
      </c>
      <c r="AO15" s="101">
        <v>0</v>
      </c>
      <c r="AP15" s="101">
        <v>0</v>
      </c>
      <c r="AQ15" s="101">
        <v>0</v>
      </c>
      <c r="AR15" s="101">
        <v>0</v>
      </c>
      <c r="AS15" s="101">
        <v>560</v>
      </c>
      <c r="AT15" s="101">
        <f>SUM(AU15:AY15)</f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f>SUM(BA15:BC15)</f>
        <v>0</v>
      </c>
      <c r="BA15" s="101">
        <v>0</v>
      </c>
      <c r="BB15" s="101">
        <v>0</v>
      </c>
      <c r="BC15" s="101">
        <v>0</v>
      </c>
    </row>
    <row r="16" spans="1:55" s="103" customFormat="1" ht="13.5" customHeight="1">
      <c r="A16" s="113" t="s">
        <v>51</v>
      </c>
      <c r="B16" s="111" t="s">
        <v>278</v>
      </c>
      <c r="C16" s="99" t="s">
        <v>279</v>
      </c>
      <c r="D16" s="101">
        <f>SUM(E16,+H16,+K16)</f>
        <v>13932</v>
      </c>
      <c r="E16" s="101">
        <f>SUM(F16:G16)</f>
        <v>0</v>
      </c>
      <c r="F16" s="101">
        <v>0</v>
      </c>
      <c r="G16" s="101">
        <v>0</v>
      </c>
      <c r="H16" s="101">
        <f>SUM(I16:J16)</f>
        <v>5633</v>
      </c>
      <c r="I16" s="101">
        <v>5633</v>
      </c>
      <c r="J16" s="101">
        <v>0</v>
      </c>
      <c r="K16" s="101">
        <f>SUM(L16:M16)</f>
        <v>8299</v>
      </c>
      <c r="L16" s="101">
        <v>0</v>
      </c>
      <c r="M16" s="101">
        <v>8299</v>
      </c>
      <c r="N16" s="101">
        <f>SUM(O16,+V16,+AC16)</f>
        <v>13932</v>
      </c>
      <c r="O16" s="101">
        <f>SUM(P16:U16)</f>
        <v>5633</v>
      </c>
      <c r="P16" s="101">
        <v>5633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f>SUM(W16:AB16)</f>
        <v>8299</v>
      </c>
      <c r="W16" s="101">
        <v>8299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f>SUM(AD16:AE16)</f>
        <v>0</v>
      </c>
      <c r="AD16" s="101">
        <v>0</v>
      </c>
      <c r="AE16" s="101">
        <v>0</v>
      </c>
      <c r="AF16" s="101">
        <f>SUM(AG16:AI16)</f>
        <v>447</v>
      </c>
      <c r="AG16" s="101">
        <v>447</v>
      </c>
      <c r="AH16" s="101">
        <v>0</v>
      </c>
      <c r="AI16" s="101">
        <v>0</v>
      </c>
      <c r="AJ16" s="101">
        <f>SUM(AK16:AS16)</f>
        <v>447</v>
      </c>
      <c r="AK16" s="101">
        <v>0</v>
      </c>
      <c r="AL16" s="101">
        <v>0</v>
      </c>
      <c r="AM16" s="101">
        <v>10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437</v>
      </c>
      <c r="AT16" s="101">
        <f>SUM(AU16:AY16)</f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f>SUM(BA16:BC16)</f>
        <v>0</v>
      </c>
      <c r="BA16" s="101">
        <v>0</v>
      </c>
      <c r="BB16" s="101">
        <v>0</v>
      </c>
      <c r="BC16" s="101">
        <v>0</v>
      </c>
    </row>
    <row r="17" spans="1:55" s="103" customFormat="1" ht="13.5" customHeight="1">
      <c r="A17" s="113" t="s">
        <v>51</v>
      </c>
      <c r="B17" s="111" t="s">
        <v>280</v>
      </c>
      <c r="C17" s="99" t="s">
        <v>281</v>
      </c>
      <c r="D17" s="101">
        <f>SUM(E17,+H17,+K17)</f>
        <v>12673</v>
      </c>
      <c r="E17" s="101">
        <f>SUM(F17:G17)</f>
        <v>0</v>
      </c>
      <c r="F17" s="101">
        <v>0</v>
      </c>
      <c r="G17" s="101">
        <v>0</v>
      </c>
      <c r="H17" s="101">
        <f>SUM(I17:J17)</f>
        <v>0</v>
      </c>
      <c r="I17" s="101">
        <v>0</v>
      </c>
      <c r="J17" s="101">
        <v>0</v>
      </c>
      <c r="K17" s="101">
        <f>SUM(L17:M17)</f>
        <v>12673</v>
      </c>
      <c r="L17" s="101">
        <v>9074</v>
      </c>
      <c r="M17" s="101">
        <v>3599</v>
      </c>
      <c r="N17" s="101">
        <f>SUM(O17,+V17,+AC17)</f>
        <v>12673</v>
      </c>
      <c r="O17" s="101">
        <f>SUM(P17:U17)</f>
        <v>9074</v>
      </c>
      <c r="P17" s="101">
        <v>9074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f>SUM(W17:AB17)</f>
        <v>3599</v>
      </c>
      <c r="W17" s="101">
        <v>3599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f>SUM(AD17:AE17)</f>
        <v>0</v>
      </c>
      <c r="AD17" s="101">
        <v>0</v>
      </c>
      <c r="AE17" s="101">
        <v>0</v>
      </c>
      <c r="AF17" s="101">
        <f>SUM(AG17:AI17)</f>
        <v>20</v>
      </c>
      <c r="AG17" s="101">
        <v>20</v>
      </c>
      <c r="AH17" s="101">
        <v>0</v>
      </c>
      <c r="AI17" s="101">
        <v>0</v>
      </c>
      <c r="AJ17" s="101">
        <f>SUM(AK17:AS17)</f>
        <v>75</v>
      </c>
      <c r="AK17" s="101">
        <v>0</v>
      </c>
      <c r="AL17" s="101">
        <v>55</v>
      </c>
      <c r="AM17" s="101">
        <v>20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f>SUM(AU17:AY17)</f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f>SUM(BA17:BC17)</f>
        <v>55</v>
      </c>
      <c r="BA17" s="101">
        <v>55</v>
      </c>
      <c r="BB17" s="101">
        <v>0</v>
      </c>
      <c r="BC17" s="101">
        <v>0</v>
      </c>
    </row>
    <row r="18" spans="1:55" s="103" customFormat="1" ht="13.5" customHeight="1">
      <c r="A18" s="113" t="s">
        <v>51</v>
      </c>
      <c r="B18" s="111" t="s">
        <v>282</v>
      </c>
      <c r="C18" s="99" t="s">
        <v>283</v>
      </c>
      <c r="D18" s="101">
        <f>SUM(E18,+H18,+K18)</f>
        <v>16476</v>
      </c>
      <c r="E18" s="101">
        <f>SUM(F18:G18)</f>
        <v>0</v>
      </c>
      <c r="F18" s="101">
        <v>0</v>
      </c>
      <c r="G18" s="101">
        <v>0</v>
      </c>
      <c r="H18" s="101">
        <f>SUM(I18:J18)</f>
        <v>13463</v>
      </c>
      <c r="I18" s="101">
        <v>13463</v>
      </c>
      <c r="J18" s="101">
        <v>0</v>
      </c>
      <c r="K18" s="101">
        <f>SUM(L18:M18)</f>
        <v>3013</v>
      </c>
      <c r="L18" s="101">
        <v>0</v>
      </c>
      <c r="M18" s="101">
        <v>3013</v>
      </c>
      <c r="N18" s="101">
        <f>SUM(O18,+V18,+AC18)</f>
        <v>16476</v>
      </c>
      <c r="O18" s="101">
        <f>SUM(P18:U18)</f>
        <v>13463</v>
      </c>
      <c r="P18" s="101">
        <v>13463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f>SUM(W18:AB18)</f>
        <v>3013</v>
      </c>
      <c r="W18" s="101">
        <v>3013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f>SUM(AD18:AE18)</f>
        <v>0</v>
      </c>
      <c r="AD18" s="101">
        <v>0</v>
      </c>
      <c r="AE18" s="101">
        <v>0</v>
      </c>
      <c r="AF18" s="101">
        <f>SUM(AG18:AI18)</f>
        <v>704</v>
      </c>
      <c r="AG18" s="101">
        <v>704</v>
      </c>
      <c r="AH18" s="101">
        <v>0</v>
      </c>
      <c r="AI18" s="101">
        <v>0</v>
      </c>
      <c r="AJ18" s="101">
        <f>SUM(AK18:AS18)</f>
        <v>704</v>
      </c>
      <c r="AK18" s="101">
        <v>0</v>
      </c>
      <c r="AL18" s="101">
        <v>0</v>
      </c>
      <c r="AM18" s="101">
        <v>704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f>SUM(AU18:AY18)</f>
        <v>55</v>
      </c>
      <c r="AU18" s="101">
        <v>0</v>
      </c>
      <c r="AV18" s="101">
        <v>0</v>
      </c>
      <c r="AW18" s="101">
        <v>55</v>
      </c>
      <c r="AX18" s="101">
        <v>0</v>
      </c>
      <c r="AY18" s="101">
        <v>0</v>
      </c>
      <c r="AZ18" s="101">
        <f>SUM(BA18:BC18)</f>
        <v>0</v>
      </c>
      <c r="BA18" s="101">
        <v>0</v>
      </c>
      <c r="BB18" s="101">
        <v>0</v>
      </c>
      <c r="BC18" s="101">
        <v>0</v>
      </c>
    </row>
    <row r="19" spans="1:55" s="103" customFormat="1" ht="13.5" customHeight="1">
      <c r="A19" s="113" t="s">
        <v>51</v>
      </c>
      <c r="B19" s="111" t="s">
        <v>284</v>
      </c>
      <c r="C19" s="99" t="s">
        <v>285</v>
      </c>
      <c r="D19" s="101">
        <f>SUM(E19,+H19,+K19)</f>
        <v>14800</v>
      </c>
      <c r="E19" s="101">
        <f>SUM(F19:G19)</f>
        <v>0</v>
      </c>
      <c r="F19" s="101">
        <v>0</v>
      </c>
      <c r="G19" s="101">
        <v>0</v>
      </c>
      <c r="H19" s="101">
        <f>SUM(I19:J19)</f>
        <v>14800</v>
      </c>
      <c r="I19" s="101">
        <v>9129</v>
      </c>
      <c r="J19" s="101">
        <v>5671</v>
      </c>
      <c r="K19" s="101">
        <f>SUM(L19:M19)</f>
        <v>0</v>
      </c>
      <c r="L19" s="101">
        <v>0</v>
      </c>
      <c r="M19" s="101">
        <v>0</v>
      </c>
      <c r="N19" s="101">
        <f>SUM(O19,+V19,+AC19)</f>
        <v>14800</v>
      </c>
      <c r="O19" s="101">
        <f>SUM(P19:U19)</f>
        <v>9129</v>
      </c>
      <c r="P19" s="101">
        <v>9129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f>SUM(W19:AB19)</f>
        <v>5671</v>
      </c>
      <c r="W19" s="101">
        <v>5671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f>SUM(AD19:AE19)</f>
        <v>0</v>
      </c>
      <c r="AD19" s="101">
        <v>0</v>
      </c>
      <c r="AE19" s="101">
        <v>0</v>
      </c>
      <c r="AF19" s="101">
        <f>SUM(AG19:AI19)</f>
        <v>38</v>
      </c>
      <c r="AG19" s="101">
        <v>38</v>
      </c>
      <c r="AH19" s="101">
        <v>0</v>
      </c>
      <c r="AI19" s="101">
        <v>0</v>
      </c>
      <c r="AJ19" s="101">
        <f>SUM(AK19:AS19)</f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f>SUM(AU19:AY19)</f>
        <v>38</v>
      </c>
      <c r="AU19" s="101">
        <v>38</v>
      </c>
      <c r="AV19" s="101">
        <v>0</v>
      </c>
      <c r="AW19" s="101">
        <v>0</v>
      </c>
      <c r="AX19" s="101">
        <v>0</v>
      </c>
      <c r="AY19" s="101">
        <v>0</v>
      </c>
      <c r="AZ19" s="101">
        <f>SUM(BA19:BC19)</f>
        <v>0</v>
      </c>
      <c r="BA19" s="101">
        <v>0</v>
      </c>
      <c r="BB19" s="101">
        <v>0</v>
      </c>
      <c r="BC19" s="101">
        <v>0</v>
      </c>
    </row>
    <row r="20" spans="1:55" s="103" customFormat="1" ht="13.5" customHeight="1">
      <c r="A20" s="113" t="s">
        <v>51</v>
      </c>
      <c r="B20" s="111" t="s">
        <v>286</v>
      </c>
      <c r="C20" s="99" t="s">
        <v>287</v>
      </c>
      <c r="D20" s="101">
        <f>SUM(E20,+H20,+K20)</f>
        <v>62745</v>
      </c>
      <c r="E20" s="101">
        <f>SUM(F20:G20)</f>
        <v>0</v>
      </c>
      <c r="F20" s="101">
        <v>0</v>
      </c>
      <c r="G20" s="101">
        <v>0</v>
      </c>
      <c r="H20" s="101">
        <f>SUM(I20:J20)</f>
        <v>0</v>
      </c>
      <c r="I20" s="101">
        <v>0</v>
      </c>
      <c r="J20" s="101">
        <v>0</v>
      </c>
      <c r="K20" s="101">
        <f>SUM(L20:M20)</f>
        <v>62745</v>
      </c>
      <c r="L20" s="101">
        <v>40338</v>
      </c>
      <c r="M20" s="101">
        <v>22407</v>
      </c>
      <c r="N20" s="101">
        <f>SUM(O20,+V20,+AC20)</f>
        <v>62745</v>
      </c>
      <c r="O20" s="101">
        <f>SUM(P20:U20)</f>
        <v>40338</v>
      </c>
      <c r="P20" s="101">
        <v>40338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f>SUM(W20:AB20)</f>
        <v>22407</v>
      </c>
      <c r="W20" s="101">
        <v>22407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f>SUM(AD20:AE20)</f>
        <v>0</v>
      </c>
      <c r="AD20" s="101">
        <v>0</v>
      </c>
      <c r="AE20" s="101">
        <v>0</v>
      </c>
      <c r="AF20" s="101">
        <f>SUM(AG20:AI20)</f>
        <v>960</v>
      </c>
      <c r="AG20" s="101">
        <v>960</v>
      </c>
      <c r="AH20" s="101">
        <v>0</v>
      </c>
      <c r="AI20" s="101">
        <v>0</v>
      </c>
      <c r="AJ20" s="101">
        <f>SUM(AK20:AS20)</f>
        <v>995</v>
      </c>
      <c r="AK20" s="101">
        <v>0</v>
      </c>
      <c r="AL20" s="101">
        <v>35</v>
      </c>
      <c r="AM20" s="101">
        <v>960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f>SUM(AU20:AY20)</f>
        <v>114</v>
      </c>
      <c r="AU20" s="101">
        <v>0</v>
      </c>
      <c r="AV20" s="101">
        <v>0</v>
      </c>
      <c r="AW20" s="101">
        <v>114</v>
      </c>
      <c r="AX20" s="101">
        <v>0</v>
      </c>
      <c r="AY20" s="101">
        <v>0</v>
      </c>
      <c r="AZ20" s="101">
        <f>SUM(BA20:BC20)</f>
        <v>35</v>
      </c>
      <c r="BA20" s="101">
        <v>35</v>
      </c>
      <c r="BB20" s="101">
        <v>0</v>
      </c>
      <c r="BC20" s="101">
        <v>0</v>
      </c>
    </row>
    <row r="21" spans="1:55" s="103" customFormat="1" ht="13.5" customHeight="1">
      <c r="A21" s="113" t="s">
        <v>51</v>
      </c>
      <c r="B21" s="111" t="s">
        <v>288</v>
      </c>
      <c r="C21" s="99" t="s">
        <v>289</v>
      </c>
      <c r="D21" s="101">
        <f>SUM(E21,+H21,+K21)</f>
        <v>17163</v>
      </c>
      <c r="E21" s="101">
        <f>SUM(F21:G21)</f>
        <v>0</v>
      </c>
      <c r="F21" s="101">
        <v>0</v>
      </c>
      <c r="G21" s="101">
        <v>0</v>
      </c>
      <c r="H21" s="101">
        <f>SUM(I21:J21)</f>
        <v>0</v>
      </c>
      <c r="I21" s="101">
        <v>0</v>
      </c>
      <c r="J21" s="101">
        <v>0</v>
      </c>
      <c r="K21" s="101">
        <f>SUM(L21:M21)</f>
        <v>17163</v>
      </c>
      <c r="L21" s="101">
        <v>12439</v>
      </c>
      <c r="M21" s="101">
        <v>4724</v>
      </c>
      <c r="N21" s="101">
        <f>SUM(O21,+V21,+AC21)</f>
        <v>17163</v>
      </c>
      <c r="O21" s="101">
        <f>SUM(P21:U21)</f>
        <v>12439</v>
      </c>
      <c r="P21" s="101">
        <v>12439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f>SUM(W21:AB21)</f>
        <v>4724</v>
      </c>
      <c r="W21" s="101">
        <v>4724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f>SUM(AD21:AE21)</f>
        <v>0</v>
      </c>
      <c r="AD21" s="101">
        <v>0</v>
      </c>
      <c r="AE21" s="101">
        <v>0</v>
      </c>
      <c r="AF21" s="101">
        <f>SUM(AG21:AI21)</f>
        <v>0</v>
      </c>
      <c r="AG21" s="101">
        <v>0</v>
      </c>
      <c r="AH21" s="101">
        <v>0</v>
      </c>
      <c r="AI21" s="101">
        <v>0</v>
      </c>
      <c r="AJ21" s="101">
        <f>SUM(AK21:AS21)</f>
        <v>0</v>
      </c>
      <c r="AK21" s="101">
        <v>0</v>
      </c>
      <c r="AL21" s="101">
        <v>0</v>
      </c>
      <c r="AM21" s="101">
        <v>0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0</v>
      </c>
      <c r="AT21" s="101">
        <f>SUM(AU21:AY21)</f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f>SUM(BA21:BC21)</f>
        <v>152</v>
      </c>
      <c r="BA21" s="101">
        <v>152</v>
      </c>
      <c r="BB21" s="101">
        <v>0</v>
      </c>
      <c r="BC21" s="101">
        <v>0</v>
      </c>
    </row>
    <row r="22" spans="1:55" s="103" customFormat="1" ht="13.5" customHeight="1">
      <c r="A22" s="113" t="s">
        <v>51</v>
      </c>
      <c r="B22" s="111" t="s">
        <v>290</v>
      </c>
      <c r="C22" s="99" t="s">
        <v>291</v>
      </c>
      <c r="D22" s="101">
        <f>SUM(E22,+H22,+K22)</f>
        <v>5081</v>
      </c>
      <c r="E22" s="101">
        <f>SUM(F22:G22)</f>
        <v>0</v>
      </c>
      <c r="F22" s="101">
        <v>0</v>
      </c>
      <c r="G22" s="101">
        <v>0</v>
      </c>
      <c r="H22" s="101">
        <f>SUM(I22:J22)</f>
        <v>0</v>
      </c>
      <c r="I22" s="101">
        <v>0</v>
      </c>
      <c r="J22" s="101">
        <v>0</v>
      </c>
      <c r="K22" s="101">
        <f>SUM(L22:M22)</f>
        <v>5081</v>
      </c>
      <c r="L22" s="101">
        <v>3119</v>
      </c>
      <c r="M22" s="101">
        <v>1962</v>
      </c>
      <c r="N22" s="101">
        <f>SUM(O22,+V22,+AC22)</f>
        <v>5081</v>
      </c>
      <c r="O22" s="101">
        <f>SUM(P22:U22)</f>
        <v>3119</v>
      </c>
      <c r="P22" s="101">
        <v>3119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f>SUM(W22:AB22)</f>
        <v>1962</v>
      </c>
      <c r="W22" s="101">
        <v>1962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f>SUM(AD22:AE22)</f>
        <v>0</v>
      </c>
      <c r="AD22" s="101">
        <v>0</v>
      </c>
      <c r="AE22" s="101">
        <v>0</v>
      </c>
      <c r="AF22" s="101">
        <f>SUM(AG22:AI22)</f>
        <v>0</v>
      </c>
      <c r="AG22" s="101">
        <v>0</v>
      </c>
      <c r="AH22" s="101">
        <v>0</v>
      </c>
      <c r="AI22" s="101">
        <v>0</v>
      </c>
      <c r="AJ22" s="101">
        <f>SUM(AK22:AS22)</f>
        <v>0</v>
      </c>
      <c r="AK22" s="101">
        <v>0</v>
      </c>
      <c r="AL22" s="101">
        <v>0</v>
      </c>
      <c r="AM22" s="101">
        <v>0</v>
      </c>
      <c r="AN22" s="101">
        <v>0</v>
      </c>
      <c r="AO22" s="101">
        <v>0</v>
      </c>
      <c r="AP22" s="101">
        <v>0</v>
      </c>
      <c r="AQ22" s="101">
        <v>0</v>
      </c>
      <c r="AR22" s="101">
        <v>0</v>
      </c>
      <c r="AS22" s="101">
        <v>0</v>
      </c>
      <c r="AT22" s="101">
        <f>SUM(AU22:AY22)</f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f>SUM(BA22:BC22)</f>
        <v>45</v>
      </c>
      <c r="BA22" s="101">
        <v>45</v>
      </c>
      <c r="BB22" s="101">
        <v>0</v>
      </c>
      <c r="BC22" s="101">
        <v>0</v>
      </c>
    </row>
    <row r="23" spans="1:55" s="103" customFormat="1" ht="13.5" customHeight="1">
      <c r="A23" s="113" t="s">
        <v>51</v>
      </c>
      <c r="B23" s="111" t="s">
        <v>292</v>
      </c>
      <c r="C23" s="99" t="s">
        <v>293</v>
      </c>
      <c r="D23" s="101">
        <f>SUM(E23,+H23,+K23)</f>
        <v>3262</v>
      </c>
      <c r="E23" s="101">
        <f>SUM(F23:G23)</f>
        <v>0</v>
      </c>
      <c r="F23" s="101">
        <v>0</v>
      </c>
      <c r="G23" s="101">
        <v>0</v>
      </c>
      <c r="H23" s="101">
        <f>SUM(I23:J23)</f>
        <v>3262</v>
      </c>
      <c r="I23" s="101">
        <v>1806</v>
      </c>
      <c r="J23" s="101">
        <v>1456</v>
      </c>
      <c r="K23" s="101">
        <f>SUM(L23:M23)</f>
        <v>0</v>
      </c>
      <c r="L23" s="101">
        <v>0</v>
      </c>
      <c r="M23" s="101">
        <v>0</v>
      </c>
      <c r="N23" s="101">
        <f>SUM(O23,+V23,+AC23)</f>
        <v>3572</v>
      </c>
      <c r="O23" s="101">
        <f>SUM(P23:U23)</f>
        <v>1806</v>
      </c>
      <c r="P23" s="101">
        <v>1806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f>SUM(W23:AB23)</f>
        <v>1456</v>
      </c>
      <c r="W23" s="101">
        <v>1456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f>SUM(AD23:AE23)</f>
        <v>310</v>
      </c>
      <c r="AD23" s="101">
        <v>310</v>
      </c>
      <c r="AE23" s="101">
        <v>0</v>
      </c>
      <c r="AF23" s="101">
        <f>SUM(AG23:AI23)</f>
        <v>8</v>
      </c>
      <c r="AG23" s="101">
        <v>8</v>
      </c>
      <c r="AH23" s="101">
        <v>0</v>
      </c>
      <c r="AI23" s="101">
        <v>0</v>
      </c>
      <c r="AJ23" s="101">
        <f>SUM(AK23:AS23)</f>
        <v>0</v>
      </c>
      <c r="AK23" s="101">
        <v>0</v>
      </c>
      <c r="AL23" s="101">
        <v>0</v>
      </c>
      <c r="AM23" s="101">
        <v>0</v>
      </c>
      <c r="AN23" s="101">
        <v>0</v>
      </c>
      <c r="AO23" s="101">
        <v>0</v>
      </c>
      <c r="AP23" s="101">
        <v>0</v>
      </c>
      <c r="AQ23" s="101">
        <v>0</v>
      </c>
      <c r="AR23" s="101">
        <v>0</v>
      </c>
      <c r="AS23" s="101">
        <v>0</v>
      </c>
      <c r="AT23" s="101">
        <f>SUM(AU23:AY23)</f>
        <v>8</v>
      </c>
      <c r="AU23" s="101">
        <v>8</v>
      </c>
      <c r="AV23" s="101">
        <v>0</v>
      </c>
      <c r="AW23" s="101">
        <v>0</v>
      </c>
      <c r="AX23" s="101">
        <v>0</v>
      </c>
      <c r="AY23" s="101">
        <v>0</v>
      </c>
      <c r="AZ23" s="101">
        <f>SUM(BA23:BC23)</f>
        <v>0</v>
      </c>
      <c r="BA23" s="101">
        <v>0</v>
      </c>
      <c r="BB23" s="101">
        <v>0</v>
      </c>
      <c r="BC23" s="101">
        <v>0</v>
      </c>
    </row>
    <row r="24" spans="1:55" s="103" customFormat="1" ht="13.5" customHeight="1">
      <c r="A24" s="113" t="s">
        <v>51</v>
      </c>
      <c r="B24" s="111" t="s">
        <v>294</v>
      </c>
      <c r="C24" s="99" t="s">
        <v>295</v>
      </c>
      <c r="D24" s="101">
        <f>SUM(E24,+H24,+K24)</f>
        <v>6648</v>
      </c>
      <c r="E24" s="101">
        <f>SUM(F24:G24)</f>
        <v>0</v>
      </c>
      <c r="F24" s="101">
        <v>0</v>
      </c>
      <c r="G24" s="101">
        <v>0</v>
      </c>
      <c r="H24" s="101">
        <f>SUM(I24:J24)</f>
        <v>6648</v>
      </c>
      <c r="I24" s="101">
        <v>5319</v>
      </c>
      <c r="J24" s="101">
        <v>1329</v>
      </c>
      <c r="K24" s="101">
        <f>SUM(L24:M24)</f>
        <v>0</v>
      </c>
      <c r="L24" s="101">
        <v>0</v>
      </c>
      <c r="M24" s="101">
        <v>0</v>
      </c>
      <c r="N24" s="101">
        <f>SUM(O24,+V24,+AC24)</f>
        <v>6648</v>
      </c>
      <c r="O24" s="101">
        <f>SUM(P24:U24)</f>
        <v>5319</v>
      </c>
      <c r="P24" s="101">
        <v>5319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f>SUM(W24:AB24)</f>
        <v>1329</v>
      </c>
      <c r="W24" s="101">
        <v>1329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f>SUM(AD24:AE24)</f>
        <v>0</v>
      </c>
      <c r="AD24" s="101">
        <v>0</v>
      </c>
      <c r="AE24" s="101">
        <v>0</v>
      </c>
      <c r="AF24" s="101">
        <f>SUM(AG24:AI24)</f>
        <v>17</v>
      </c>
      <c r="AG24" s="101">
        <v>17</v>
      </c>
      <c r="AH24" s="101">
        <v>0</v>
      </c>
      <c r="AI24" s="101">
        <v>0</v>
      </c>
      <c r="AJ24" s="101">
        <f>SUM(AK24:AS24)</f>
        <v>0</v>
      </c>
      <c r="AK24" s="101">
        <v>0</v>
      </c>
      <c r="AL24" s="101">
        <v>0</v>
      </c>
      <c r="AM24" s="101">
        <v>0</v>
      </c>
      <c r="AN24" s="101">
        <v>0</v>
      </c>
      <c r="AO24" s="101">
        <v>0</v>
      </c>
      <c r="AP24" s="101">
        <v>0</v>
      </c>
      <c r="AQ24" s="101">
        <v>0</v>
      </c>
      <c r="AR24" s="101">
        <v>0</v>
      </c>
      <c r="AS24" s="101">
        <v>0</v>
      </c>
      <c r="AT24" s="101">
        <f>SUM(AU24:AY24)</f>
        <v>17</v>
      </c>
      <c r="AU24" s="101">
        <v>17</v>
      </c>
      <c r="AV24" s="101">
        <v>0</v>
      </c>
      <c r="AW24" s="101">
        <v>0</v>
      </c>
      <c r="AX24" s="101">
        <v>0</v>
      </c>
      <c r="AY24" s="101">
        <v>0</v>
      </c>
      <c r="AZ24" s="101">
        <f>SUM(BA24:BC24)</f>
        <v>0</v>
      </c>
      <c r="BA24" s="101">
        <v>0</v>
      </c>
      <c r="BB24" s="101">
        <v>0</v>
      </c>
      <c r="BC24" s="101">
        <v>0</v>
      </c>
    </row>
    <row r="25" spans="1:55" s="103" customFormat="1" ht="13.5" customHeight="1">
      <c r="A25" s="113" t="s">
        <v>51</v>
      </c>
      <c r="B25" s="111" t="s">
        <v>296</v>
      </c>
      <c r="C25" s="99" t="s">
        <v>297</v>
      </c>
      <c r="D25" s="101">
        <f>SUM(E25,+H25,+K25)</f>
        <v>10035</v>
      </c>
      <c r="E25" s="101">
        <f>SUM(F25:G25)</f>
        <v>0</v>
      </c>
      <c r="F25" s="101">
        <v>0</v>
      </c>
      <c r="G25" s="101">
        <v>0</v>
      </c>
      <c r="H25" s="101">
        <f>SUM(I25:J25)</f>
        <v>0</v>
      </c>
      <c r="I25" s="101">
        <v>0</v>
      </c>
      <c r="J25" s="101">
        <v>0</v>
      </c>
      <c r="K25" s="101">
        <f>SUM(L25:M25)</f>
        <v>10035</v>
      </c>
      <c r="L25" s="101">
        <v>3711</v>
      </c>
      <c r="M25" s="101">
        <v>6324</v>
      </c>
      <c r="N25" s="101">
        <f>SUM(O25,+V25,+AC25)</f>
        <v>10035</v>
      </c>
      <c r="O25" s="101">
        <f>SUM(P25:U25)</f>
        <v>3711</v>
      </c>
      <c r="P25" s="101">
        <v>3711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f>SUM(W25:AB25)</f>
        <v>6324</v>
      </c>
      <c r="W25" s="101">
        <v>6324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f>SUM(AD25:AE25)</f>
        <v>0</v>
      </c>
      <c r="AD25" s="101">
        <v>0</v>
      </c>
      <c r="AE25" s="101">
        <v>0</v>
      </c>
      <c r="AF25" s="101">
        <f>SUM(AG25:AI25)</f>
        <v>0</v>
      </c>
      <c r="AG25" s="101">
        <v>0</v>
      </c>
      <c r="AH25" s="101">
        <v>0</v>
      </c>
      <c r="AI25" s="101">
        <v>0</v>
      </c>
      <c r="AJ25" s="101">
        <f>SUM(AK25:AS25)</f>
        <v>0</v>
      </c>
      <c r="AK25" s="101">
        <v>0</v>
      </c>
      <c r="AL25" s="101">
        <v>0</v>
      </c>
      <c r="AM25" s="101">
        <v>0</v>
      </c>
      <c r="AN25" s="101">
        <v>0</v>
      </c>
      <c r="AO25" s="101">
        <v>0</v>
      </c>
      <c r="AP25" s="101">
        <v>0</v>
      </c>
      <c r="AQ25" s="101">
        <v>0</v>
      </c>
      <c r="AR25" s="101">
        <v>0</v>
      </c>
      <c r="AS25" s="101">
        <v>0</v>
      </c>
      <c r="AT25" s="101">
        <f>SUM(AU25:AY25)</f>
        <v>0</v>
      </c>
      <c r="AU25" s="101">
        <v>0</v>
      </c>
      <c r="AV25" s="101">
        <v>0</v>
      </c>
      <c r="AW25" s="101">
        <v>0</v>
      </c>
      <c r="AX25" s="101">
        <v>0</v>
      </c>
      <c r="AY25" s="101">
        <v>0</v>
      </c>
      <c r="AZ25" s="101">
        <f>SUM(BA25:BC25)</f>
        <v>348</v>
      </c>
      <c r="BA25" s="101">
        <v>348</v>
      </c>
      <c r="BB25" s="101">
        <v>0</v>
      </c>
      <c r="BC25" s="101">
        <v>0</v>
      </c>
    </row>
    <row r="26" spans="1:55" s="103" customFormat="1" ht="13.5" customHeight="1">
      <c r="A26" s="113" t="s">
        <v>51</v>
      </c>
      <c r="B26" s="111" t="s">
        <v>298</v>
      </c>
      <c r="C26" s="99" t="s">
        <v>299</v>
      </c>
      <c r="D26" s="101">
        <f>SUM(E26,+H26,+K26)</f>
        <v>5236</v>
      </c>
      <c r="E26" s="101">
        <f>SUM(F26:G26)</f>
        <v>0</v>
      </c>
      <c r="F26" s="101">
        <v>0</v>
      </c>
      <c r="G26" s="101">
        <v>0</v>
      </c>
      <c r="H26" s="101">
        <f>SUM(I26:J26)</f>
        <v>0</v>
      </c>
      <c r="I26" s="101">
        <v>0</v>
      </c>
      <c r="J26" s="101">
        <v>0</v>
      </c>
      <c r="K26" s="101">
        <f>SUM(L26:M26)</f>
        <v>5236</v>
      </c>
      <c r="L26" s="101">
        <v>1554</v>
      </c>
      <c r="M26" s="101">
        <v>3682</v>
      </c>
      <c r="N26" s="101">
        <f>SUM(O26,+V26,+AC26)</f>
        <v>5236</v>
      </c>
      <c r="O26" s="101">
        <f>SUM(P26:U26)</f>
        <v>1554</v>
      </c>
      <c r="P26" s="101">
        <v>1554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f>SUM(W26:AB26)</f>
        <v>3682</v>
      </c>
      <c r="W26" s="101">
        <v>3682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f>SUM(AD26:AE26)</f>
        <v>0</v>
      </c>
      <c r="AD26" s="101">
        <v>0</v>
      </c>
      <c r="AE26" s="101">
        <v>0</v>
      </c>
      <c r="AF26" s="101">
        <f>SUM(AG26:AI26)</f>
        <v>0</v>
      </c>
      <c r="AG26" s="101">
        <v>0</v>
      </c>
      <c r="AH26" s="101">
        <v>0</v>
      </c>
      <c r="AI26" s="101">
        <v>0</v>
      </c>
      <c r="AJ26" s="101">
        <f>SUM(AK26:AS26)</f>
        <v>0</v>
      </c>
      <c r="AK26" s="101">
        <v>0</v>
      </c>
      <c r="AL26" s="101">
        <v>0</v>
      </c>
      <c r="AM26" s="101">
        <v>0</v>
      </c>
      <c r="AN26" s="101">
        <v>0</v>
      </c>
      <c r="AO26" s="101">
        <v>0</v>
      </c>
      <c r="AP26" s="101">
        <v>0</v>
      </c>
      <c r="AQ26" s="101">
        <v>0</v>
      </c>
      <c r="AR26" s="101">
        <v>0</v>
      </c>
      <c r="AS26" s="101">
        <v>0</v>
      </c>
      <c r="AT26" s="101">
        <f>SUM(AU26:AY26)</f>
        <v>0</v>
      </c>
      <c r="AU26" s="101">
        <v>0</v>
      </c>
      <c r="AV26" s="101">
        <v>0</v>
      </c>
      <c r="AW26" s="101">
        <v>0</v>
      </c>
      <c r="AX26" s="101">
        <v>0</v>
      </c>
      <c r="AY26" s="101">
        <v>0</v>
      </c>
      <c r="AZ26" s="101">
        <f>SUM(BA26:BC26)</f>
        <v>182</v>
      </c>
      <c r="BA26" s="101">
        <v>182</v>
      </c>
      <c r="BB26" s="101">
        <v>0</v>
      </c>
      <c r="BC26" s="101">
        <v>0</v>
      </c>
    </row>
    <row r="27" spans="1:55" s="103" customFormat="1" ht="13.5" customHeight="1">
      <c r="A27" s="113" t="s">
        <v>51</v>
      </c>
      <c r="B27" s="111" t="s">
        <v>300</v>
      </c>
      <c r="C27" s="99" t="s">
        <v>301</v>
      </c>
      <c r="D27" s="101">
        <f>SUM(E27,+H27,+K27)</f>
        <v>2045</v>
      </c>
      <c r="E27" s="101">
        <f>SUM(F27:G27)</f>
        <v>0</v>
      </c>
      <c r="F27" s="101">
        <v>0</v>
      </c>
      <c r="G27" s="101">
        <v>0</v>
      </c>
      <c r="H27" s="101">
        <f>SUM(I27:J27)</f>
        <v>2045</v>
      </c>
      <c r="I27" s="101">
        <v>624</v>
      </c>
      <c r="J27" s="101">
        <v>1421</v>
      </c>
      <c r="K27" s="101">
        <f>SUM(L27:M27)</f>
        <v>0</v>
      </c>
      <c r="L27" s="101">
        <v>0</v>
      </c>
      <c r="M27" s="101">
        <v>0</v>
      </c>
      <c r="N27" s="101">
        <f>SUM(O27,+V27,+AC27)</f>
        <v>2045</v>
      </c>
      <c r="O27" s="101">
        <f>SUM(P27:U27)</f>
        <v>624</v>
      </c>
      <c r="P27" s="101">
        <v>624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f>SUM(W27:AB27)</f>
        <v>1421</v>
      </c>
      <c r="W27" s="101">
        <v>1421</v>
      </c>
      <c r="X27" s="101">
        <v>0</v>
      </c>
      <c r="Y27" s="101">
        <v>0</v>
      </c>
      <c r="Z27" s="101">
        <v>0</v>
      </c>
      <c r="AA27" s="101">
        <v>0</v>
      </c>
      <c r="AB27" s="101">
        <v>0</v>
      </c>
      <c r="AC27" s="101">
        <f>SUM(AD27:AE27)</f>
        <v>0</v>
      </c>
      <c r="AD27" s="101">
        <v>0</v>
      </c>
      <c r="AE27" s="101">
        <v>0</v>
      </c>
      <c r="AF27" s="101">
        <f>SUM(AG27:AI27)</f>
        <v>61</v>
      </c>
      <c r="AG27" s="101">
        <v>61</v>
      </c>
      <c r="AH27" s="101">
        <v>0</v>
      </c>
      <c r="AI27" s="101">
        <v>0</v>
      </c>
      <c r="AJ27" s="101">
        <f>SUM(AK27:AS27)</f>
        <v>61</v>
      </c>
      <c r="AK27" s="101">
        <v>0</v>
      </c>
      <c r="AL27" s="101">
        <v>0</v>
      </c>
      <c r="AM27" s="101">
        <v>2</v>
      </c>
      <c r="AN27" s="101">
        <v>0</v>
      </c>
      <c r="AO27" s="101">
        <v>0</v>
      </c>
      <c r="AP27" s="101">
        <v>0</v>
      </c>
      <c r="AQ27" s="101">
        <v>0</v>
      </c>
      <c r="AR27" s="101">
        <v>0</v>
      </c>
      <c r="AS27" s="101">
        <v>59</v>
      </c>
      <c r="AT27" s="101">
        <f>SUM(AU27:AY27)</f>
        <v>0</v>
      </c>
      <c r="AU27" s="101">
        <v>0</v>
      </c>
      <c r="AV27" s="101">
        <v>0</v>
      </c>
      <c r="AW27" s="101">
        <v>0</v>
      </c>
      <c r="AX27" s="101">
        <v>0</v>
      </c>
      <c r="AY27" s="101">
        <v>0</v>
      </c>
      <c r="AZ27" s="101">
        <f>SUM(BA27:BC27)</f>
        <v>0</v>
      </c>
      <c r="BA27" s="101">
        <v>0</v>
      </c>
      <c r="BB27" s="101">
        <v>0</v>
      </c>
      <c r="BC27" s="101">
        <v>0</v>
      </c>
    </row>
    <row r="28" spans="1:55" s="103" customFormat="1" ht="13.5" customHeight="1">
      <c r="A28" s="113" t="s">
        <v>51</v>
      </c>
      <c r="B28" s="111" t="s">
        <v>302</v>
      </c>
      <c r="C28" s="99" t="s">
        <v>303</v>
      </c>
      <c r="D28" s="101">
        <f>SUM(E28,+H28,+K28)</f>
        <v>5059</v>
      </c>
      <c r="E28" s="101">
        <f>SUM(F28:G28)</f>
        <v>0</v>
      </c>
      <c r="F28" s="101">
        <v>0</v>
      </c>
      <c r="G28" s="101">
        <v>0</v>
      </c>
      <c r="H28" s="101">
        <f>SUM(I28:J28)</f>
        <v>0</v>
      </c>
      <c r="I28" s="101">
        <v>0</v>
      </c>
      <c r="J28" s="101">
        <v>0</v>
      </c>
      <c r="K28" s="101">
        <f>SUM(L28:M28)</f>
        <v>5059</v>
      </c>
      <c r="L28" s="101">
        <v>1990</v>
      </c>
      <c r="M28" s="101">
        <v>3069</v>
      </c>
      <c r="N28" s="101">
        <f>SUM(O28,+V28,+AC28)</f>
        <v>5059</v>
      </c>
      <c r="O28" s="101">
        <f>SUM(P28:U28)</f>
        <v>1990</v>
      </c>
      <c r="P28" s="101">
        <v>1990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f>SUM(W28:AB28)</f>
        <v>3069</v>
      </c>
      <c r="W28" s="101">
        <v>3069</v>
      </c>
      <c r="X28" s="101">
        <v>0</v>
      </c>
      <c r="Y28" s="101">
        <v>0</v>
      </c>
      <c r="Z28" s="101">
        <v>0</v>
      </c>
      <c r="AA28" s="101">
        <v>0</v>
      </c>
      <c r="AB28" s="101">
        <v>0</v>
      </c>
      <c r="AC28" s="101">
        <f>SUM(AD28:AE28)</f>
        <v>0</v>
      </c>
      <c r="AD28" s="101">
        <v>0</v>
      </c>
      <c r="AE28" s="101">
        <v>0</v>
      </c>
      <c r="AF28" s="101">
        <f>SUM(AG28:AI28)</f>
        <v>82</v>
      </c>
      <c r="AG28" s="101">
        <v>82</v>
      </c>
      <c r="AH28" s="101">
        <v>0</v>
      </c>
      <c r="AI28" s="101">
        <v>0</v>
      </c>
      <c r="AJ28" s="101">
        <f>SUM(AK28:AS28)</f>
        <v>82</v>
      </c>
      <c r="AK28" s="101">
        <v>0</v>
      </c>
      <c r="AL28" s="101">
        <v>0</v>
      </c>
      <c r="AM28" s="101">
        <v>82</v>
      </c>
      <c r="AN28" s="101">
        <v>0</v>
      </c>
      <c r="AO28" s="101">
        <v>0</v>
      </c>
      <c r="AP28" s="101">
        <v>0</v>
      </c>
      <c r="AQ28" s="101">
        <v>0</v>
      </c>
      <c r="AR28" s="101">
        <v>0</v>
      </c>
      <c r="AS28" s="101">
        <v>0</v>
      </c>
      <c r="AT28" s="101">
        <f>SUM(AU28:AY28)</f>
        <v>10</v>
      </c>
      <c r="AU28" s="101">
        <v>0</v>
      </c>
      <c r="AV28" s="101">
        <v>0</v>
      </c>
      <c r="AW28" s="101">
        <v>10</v>
      </c>
      <c r="AX28" s="101">
        <v>0</v>
      </c>
      <c r="AY28" s="101">
        <v>0</v>
      </c>
      <c r="AZ28" s="101">
        <f>SUM(BA28:BC28)</f>
        <v>4</v>
      </c>
      <c r="BA28" s="101">
        <v>4</v>
      </c>
      <c r="BB28" s="101">
        <v>0</v>
      </c>
      <c r="BC28" s="101">
        <v>0</v>
      </c>
    </row>
    <row r="29" spans="1:55" s="103" customFormat="1" ht="13.5" customHeight="1">
      <c r="A29" s="113" t="s">
        <v>51</v>
      </c>
      <c r="B29" s="111" t="s">
        <v>304</v>
      </c>
      <c r="C29" s="99" t="s">
        <v>305</v>
      </c>
      <c r="D29" s="101">
        <f>SUM(E29,+H29,+K29)</f>
        <v>4210</v>
      </c>
      <c r="E29" s="101">
        <f>SUM(F29:G29)</f>
        <v>0</v>
      </c>
      <c r="F29" s="101">
        <v>0</v>
      </c>
      <c r="G29" s="101">
        <v>0</v>
      </c>
      <c r="H29" s="101">
        <f>SUM(I29:J29)</f>
        <v>0</v>
      </c>
      <c r="I29" s="101">
        <v>0</v>
      </c>
      <c r="J29" s="101">
        <v>0</v>
      </c>
      <c r="K29" s="101">
        <f>SUM(L29:M29)</f>
        <v>4210</v>
      </c>
      <c r="L29" s="101">
        <v>3432</v>
      </c>
      <c r="M29" s="101">
        <v>778</v>
      </c>
      <c r="N29" s="101">
        <f>SUM(O29,+V29,+AC29)</f>
        <v>4210</v>
      </c>
      <c r="O29" s="101">
        <f>SUM(P29:U29)</f>
        <v>3432</v>
      </c>
      <c r="P29" s="101">
        <v>3432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f>SUM(W29:AB29)</f>
        <v>778</v>
      </c>
      <c r="W29" s="101">
        <v>778</v>
      </c>
      <c r="X29" s="101">
        <v>0</v>
      </c>
      <c r="Y29" s="101">
        <v>0</v>
      </c>
      <c r="Z29" s="101">
        <v>0</v>
      </c>
      <c r="AA29" s="101">
        <v>0</v>
      </c>
      <c r="AB29" s="101">
        <v>0</v>
      </c>
      <c r="AC29" s="101">
        <f>SUM(AD29:AE29)</f>
        <v>0</v>
      </c>
      <c r="AD29" s="101">
        <v>0</v>
      </c>
      <c r="AE29" s="101">
        <v>0</v>
      </c>
      <c r="AF29" s="101">
        <f>SUM(AG29:AI29)</f>
        <v>146</v>
      </c>
      <c r="AG29" s="101">
        <v>146</v>
      </c>
      <c r="AH29" s="101">
        <v>0</v>
      </c>
      <c r="AI29" s="101">
        <v>0</v>
      </c>
      <c r="AJ29" s="101">
        <f>SUM(AK29:AS29)</f>
        <v>146</v>
      </c>
      <c r="AK29" s="101">
        <v>0</v>
      </c>
      <c r="AL29" s="101">
        <v>0</v>
      </c>
      <c r="AM29" s="101">
        <v>4</v>
      </c>
      <c r="AN29" s="101">
        <v>142</v>
      </c>
      <c r="AO29" s="101">
        <v>0</v>
      </c>
      <c r="AP29" s="101">
        <v>0</v>
      </c>
      <c r="AQ29" s="101">
        <v>0</v>
      </c>
      <c r="AR29" s="101">
        <v>0</v>
      </c>
      <c r="AS29" s="101">
        <v>0</v>
      </c>
      <c r="AT29" s="101">
        <f>SUM(AU29:AY29)</f>
        <v>0</v>
      </c>
      <c r="AU29" s="101">
        <v>0</v>
      </c>
      <c r="AV29" s="101">
        <v>0</v>
      </c>
      <c r="AW29" s="101">
        <v>0</v>
      </c>
      <c r="AX29" s="101">
        <v>0</v>
      </c>
      <c r="AY29" s="101">
        <v>0</v>
      </c>
      <c r="AZ29" s="101">
        <f>SUM(BA29:BC29)</f>
        <v>0</v>
      </c>
      <c r="BA29" s="101">
        <v>0</v>
      </c>
      <c r="BB29" s="101">
        <v>0</v>
      </c>
      <c r="BC29" s="101">
        <v>0</v>
      </c>
    </row>
    <row r="30" spans="1:55" s="103" customFormat="1" ht="13.5" customHeight="1">
      <c r="A30" s="113" t="s">
        <v>51</v>
      </c>
      <c r="B30" s="111" t="s">
        <v>306</v>
      </c>
      <c r="C30" s="99" t="s">
        <v>307</v>
      </c>
      <c r="D30" s="101">
        <f>SUM(E30,+H30,+K30)</f>
        <v>3181</v>
      </c>
      <c r="E30" s="101">
        <f>SUM(F30:G30)</f>
        <v>0</v>
      </c>
      <c r="F30" s="101">
        <v>0</v>
      </c>
      <c r="G30" s="101">
        <v>0</v>
      </c>
      <c r="H30" s="101">
        <f>SUM(I30:J30)</f>
        <v>2064</v>
      </c>
      <c r="I30" s="101">
        <v>2064</v>
      </c>
      <c r="J30" s="101">
        <v>0</v>
      </c>
      <c r="K30" s="101">
        <f>SUM(L30:M30)</f>
        <v>1117</v>
      </c>
      <c r="L30" s="101">
        <v>0</v>
      </c>
      <c r="M30" s="101">
        <v>1117</v>
      </c>
      <c r="N30" s="101">
        <f>SUM(O30,+V30,+AC30)</f>
        <v>3281</v>
      </c>
      <c r="O30" s="101">
        <f>SUM(P30:U30)</f>
        <v>2064</v>
      </c>
      <c r="P30" s="101">
        <v>2064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f>SUM(W30:AB30)</f>
        <v>1117</v>
      </c>
      <c r="W30" s="101">
        <v>1117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f>SUM(AD30:AE30)</f>
        <v>100</v>
      </c>
      <c r="AD30" s="101">
        <v>100</v>
      </c>
      <c r="AE30" s="101">
        <v>0</v>
      </c>
      <c r="AF30" s="101">
        <f>SUM(AG30:AI30)</f>
        <v>102</v>
      </c>
      <c r="AG30" s="101">
        <v>102</v>
      </c>
      <c r="AH30" s="101">
        <v>0</v>
      </c>
      <c r="AI30" s="101">
        <v>0</v>
      </c>
      <c r="AJ30" s="101">
        <f>SUM(AK30:AS30)</f>
        <v>102</v>
      </c>
      <c r="AK30" s="101">
        <v>0</v>
      </c>
      <c r="AL30" s="101">
        <v>0</v>
      </c>
      <c r="AM30" s="101">
        <v>2</v>
      </c>
      <c r="AN30" s="101">
        <v>0</v>
      </c>
      <c r="AO30" s="101">
        <v>0</v>
      </c>
      <c r="AP30" s="101">
        <v>0</v>
      </c>
      <c r="AQ30" s="101">
        <v>0</v>
      </c>
      <c r="AR30" s="101">
        <v>0</v>
      </c>
      <c r="AS30" s="101">
        <v>100</v>
      </c>
      <c r="AT30" s="101">
        <f>SUM(AU30:AY30)</f>
        <v>0</v>
      </c>
      <c r="AU30" s="101">
        <v>0</v>
      </c>
      <c r="AV30" s="101">
        <v>0</v>
      </c>
      <c r="AW30" s="101">
        <v>0</v>
      </c>
      <c r="AX30" s="101">
        <v>0</v>
      </c>
      <c r="AY30" s="101">
        <v>0</v>
      </c>
      <c r="AZ30" s="101">
        <f>SUM(BA30:BC30)</f>
        <v>0</v>
      </c>
      <c r="BA30" s="101">
        <v>0</v>
      </c>
      <c r="BB30" s="101">
        <v>0</v>
      </c>
      <c r="BC30" s="101">
        <v>0</v>
      </c>
    </row>
    <row r="31" spans="1:55" s="103" customFormat="1" ht="13.5" customHeight="1">
      <c r="A31" s="113" t="s">
        <v>51</v>
      </c>
      <c r="B31" s="111" t="s">
        <v>308</v>
      </c>
      <c r="C31" s="99" t="s">
        <v>309</v>
      </c>
      <c r="D31" s="101">
        <f>SUM(E31,+H31,+K31)</f>
        <v>6692</v>
      </c>
      <c r="E31" s="101">
        <f>SUM(F31:G31)</f>
        <v>0</v>
      </c>
      <c r="F31" s="101">
        <v>0</v>
      </c>
      <c r="G31" s="101">
        <v>0</v>
      </c>
      <c r="H31" s="101">
        <f>SUM(I31:J31)</f>
        <v>0</v>
      </c>
      <c r="I31" s="101">
        <v>0</v>
      </c>
      <c r="J31" s="101">
        <v>0</v>
      </c>
      <c r="K31" s="101">
        <f>SUM(L31:M31)</f>
        <v>6692</v>
      </c>
      <c r="L31" s="101">
        <v>4297</v>
      </c>
      <c r="M31" s="101">
        <v>2395</v>
      </c>
      <c r="N31" s="101">
        <f>SUM(O31,+V31,+AC31)</f>
        <v>6707</v>
      </c>
      <c r="O31" s="101">
        <f>SUM(P31:U31)</f>
        <v>4297</v>
      </c>
      <c r="P31" s="101">
        <v>4297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f>SUM(W31:AB31)</f>
        <v>2395</v>
      </c>
      <c r="W31" s="101">
        <v>2395</v>
      </c>
      <c r="X31" s="101">
        <v>0</v>
      </c>
      <c r="Y31" s="101">
        <v>0</v>
      </c>
      <c r="Z31" s="101">
        <v>0</v>
      </c>
      <c r="AA31" s="101">
        <v>0</v>
      </c>
      <c r="AB31" s="101">
        <v>0</v>
      </c>
      <c r="AC31" s="101">
        <f>SUM(AD31:AE31)</f>
        <v>15</v>
      </c>
      <c r="AD31" s="101">
        <v>15</v>
      </c>
      <c r="AE31" s="101">
        <v>0</v>
      </c>
      <c r="AF31" s="101">
        <f>SUM(AG31:AI31)</f>
        <v>11</v>
      </c>
      <c r="AG31" s="101">
        <v>11</v>
      </c>
      <c r="AH31" s="101">
        <v>0</v>
      </c>
      <c r="AI31" s="101">
        <v>0</v>
      </c>
      <c r="AJ31" s="101">
        <f>SUM(AK31:AS31)</f>
        <v>40</v>
      </c>
      <c r="AK31" s="101">
        <v>0</v>
      </c>
      <c r="AL31" s="101">
        <v>29</v>
      </c>
      <c r="AM31" s="101">
        <v>11</v>
      </c>
      <c r="AN31" s="101">
        <v>0</v>
      </c>
      <c r="AO31" s="101">
        <v>0</v>
      </c>
      <c r="AP31" s="101">
        <v>0</v>
      </c>
      <c r="AQ31" s="101">
        <v>0</v>
      </c>
      <c r="AR31" s="101">
        <v>0</v>
      </c>
      <c r="AS31" s="101">
        <v>0</v>
      </c>
      <c r="AT31" s="101">
        <f>SUM(AU31:AY31)</f>
        <v>0</v>
      </c>
      <c r="AU31" s="101">
        <v>0</v>
      </c>
      <c r="AV31" s="101">
        <v>0</v>
      </c>
      <c r="AW31" s="101">
        <v>0</v>
      </c>
      <c r="AX31" s="101">
        <v>0</v>
      </c>
      <c r="AY31" s="101">
        <v>0</v>
      </c>
      <c r="AZ31" s="101">
        <f>SUM(BA31:BC31)</f>
        <v>29</v>
      </c>
      <c r="BA31" s="101">
        <v>29</v>
      </c>
      <c r="BB31" s="101">
        <v>0</v>
      </c>
      <c r="BC31" s="101">
        <v>0</v>
      </c>
    </row>
    <row r="32" spans="1:55" s="103" customFormat="1" ht="13.5" customHeight="1">
      <c r="A32" s="113" t="s">
        <v>51</v>
      </c>
      <c r="B32" s="111" t="s">
        <v>310</v>
      </c>
      <c r="C32" s="99" t="s">
        <v>311</v>
      </c>
      <c r="D32" s="101">
        <f>SUM(E32,+H32,+K32)</f>
        <v>8028</v>
      </c>
      <c r="E32" s="101">
        <f>SUM(F32:G32)</f>
        <v>0</v>
      </c>
      <c r="F32" s="101">
        <v>0</v>
      </c>
      <c r="G32" s="101">
        <v>0</v>
      </c>
      <c r="H32" s="101">
        <f>SUM(I32:J32)</f>
        <v>0</v>
      </c>
      <c r="I32" s="101">
        <v>0</v>
      </c>
      <c r="J32" s="101">
        <v>0</v>
      </c>
      <c r="K32" s="101">
        <f>SUM(L32:M32)</f>
        <v>8028</v>
      </c>
      <c r="L32" s="101">
        <v>6084</v>
      </c>
      <c r="M32" s="101">
        <v>1944</v>
      </c>
      <c r="N32" s="101">
        <f>SUM(O32,+V32,+AC32)</f>
        <v>8028</v>
      </c>
      <c r="O32" s="101">
        <f>SUM(P32:U32)</f>
        <v>6084</v>
      </c>
      <c r="P32" s="101">
        <v>6084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f>SUM(W32:AB32)</f>
        <v>1944</v>
      </c>
      <c r="W32" s="101">
        <v>1944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101">
        <f>SUM(AD32:AE32)</f>
        <v>0</v>
      </c>
      <c r="AD32" s="101">
        <v>0</v>
      </c>
      <c r="AE32" s="101">
        <v>0</v>
      </c>
      <c r="AF32" s="101">
        <f>SUM(AG32:AI32)</f>
        <v>277</v>
      </c>
      <c r="AG32" s="101">
        <v>277</v>
      </c>
      <c r="AH32" s="101">
        <v>0</v>
      </c>
      <c r="AI32" s="101">
        <v>0</v>
      </c>
      <c r="AJ32" s="101">
        <f>SUM(AK32:AS32)</f>
        <v>277</v>
      </c>
      <c r="AK32" s="101">
        <v>0</v>
      </c>
      <c r="AL32" s="101">
        <v>0</v>
      </c>
      <c r="AM32" s="101">
        <v>272</v>
      </c>
      <c r="AN32" s="101">
        <v>0</v>
      </c>
      <c r="AO32" s="101">
        <v>0</v>
      </c>
      <c r="AP32" s="101">
        <v>0</v>
      </c>
      <c r="AQ32" s="101">
        <v>0</v>
      </c>
      <c r="AR32" s="101">
        <v>5</v>
      </c>
      <c r="AS32" s="101">
        <v>0</v>
      </c>
      <c r="AT32" s="101">
        <f>SUM(AU32:AY32)</f>
        <v>24</v>
      </c>
      <c r="AU32" s="101">
        <v>0</v>
      </c>
      <c r="AV32" s="101">
        <v>0</v>
      </c>
      <c r="AW32" s="101">
        <v>24</v>
      </c>
      <c r="AX32" s="101">
        <v>0</v>
      </c>
      <c r="AY32" s="101">
        <v>0</v>
      </c>
      <c r="AZ32" s="101">
        <f>SUM(BA32:BC32)</f>
        <v>0</v>
      </c>
      <c r="BA32" s="101">
        <v>0</v>
      </c>
      <c r="BB32" s="101">
        <v>0</v>
      </c>
      <c r="BC32" s="101">
        <v>0</v>
      </c>
    </row>
    <row r="33" spans="1:55" s="103" customFormat="1" ht="13.5" customHeight="1">
      <c r="A33" s="113" t="s">
        <v>51</v>
      </c>
      <c r="B33" s="111" t="s">
        <v>312</v>
      </c>
      <c r="C33" s="99" t="s">
        <v>313</v>
      </c>
      <c r="D33" s="101">
        <f>SUM(E33,+H33,+K33)</f>
        <v>5407</v>
      </c>
      <c r="E33" s="101">
        <f>SUM(F33:G33)</f>
        <v>0</v>
      </c>
      <c r="F33" s="101">
        <v>0</v>
      </c>
      <c r="G33" s="101">
        <v>0</v>
      </c>
      <c r="H33" s="101">
        <f>SUM(I33:J33)</f>
        <v>0</v>
      </c>
      <c r="I33" s="101">
        <v>0</v>
      </c>
      <c r="J33" s="101">
        <v>0</v>
      </c>
      <c r="K33" s="101">
        <f>SUM(L33:M33)</f>
        <v>5407</v>
      </c>
      <c r="L33" s="101">
        <v>4064</v>
      </c>
      <c r="M33" s="101">
        <v>1343</v>
      </c>
      <c r="N33" s="101">
        <f>SUM(O33,+V33,+AC33)</f>
        <v>5407</v>
      </c>
      <c r="O33" s="101">
        <f>SUM(P33:U33)</f>
        <v>4064</v>
      </c>
      <c r="P33" s="101">
        <v>4064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f>SUM(W33:AB33)</f>
        <v>1343</v>
      </c>
      <c r="W33" s="101">
        <v>1343</v>
      </c>
      <c r="X33" s="101">
        <v>0</v>
      </c>
      <c r="Y33" s="101">
        <v>0</v>
      </c>
      <c r="Z33" s="101">
        <v>0</v>
      </c>
      <c r="AA33" s="101">
        <v>0</v>
      </c>
      <c r="AB33" s="101">
        <v>0</v>
      </c>
      <c r="AC33" s="101">
        <f>SUM(AD33:AE33)</f>
        <v>0</v>
      </c>
      <c r="AD33" s="101">
        <v>0</v>
      </c>
      <c r="AE33" s="101">
        <v>0</v>
      </c>
      <c r="AF33" s="101">
        <f>SUM(AG33:AI33)</f>
        <v>187</v>
      </c>
      <c r="AG33" s="101">
        <v>187</v>
      </c>
      <c r="AH33" s="101">
        <v>0</v>
      </c>
      <c r="AI33" s="101">
        <v>0</v>
      </c>
      <c r="AJ33" s="101">
        <f>SUM(AK33:AS33)</f>
        <v>187</v>
      </c>
      <c r="AK33" s="101">
        <v>0</v>
      </c>
      <c r="AL33" s="101">
        <v>0</v>
      </c>
      <c r="AM33" s="101">
        <v>183</v>
      </c>
      <c r="AN33" s="101">
        <v>0</v>
      </c>
      <c r="AO33" s="101">
        <v>0</v>
      </c>
      <c r="AP33" s="101">
        <v>0</v>
      </c>
      <c r="AQ33" s="101">
        <v>0</v>
      </c>
      <c r="AR33" s="101">
        <v>4</v>
      </c>
      <c r="AS33" s="101">
        <v>0</v>
      </c>
      <c r="AT33" s="101">
        <f>SUM(AU33:AY33)</f>
        <v>16</v>
      </c>
      <c r="AU33" s="101">
        <v>0</v>
      </c>
      <c r="AV33" s="101">
        <v>0</v>
      </c>
      <c r="AW33" s="101">
        <v>16</v>
      </c>
      <c r="AX33" s="101">
        <v>0</v>
      </c>
      <c r="AY33" s="101">
        <v>0</v>
      </c>
      <c r="AZ33" s="101">
        <f>SUM(BA33:BC33)</f>
        <v>0</v>
      </c>
      <c r="BA33" s="101">
        <v>0</v>
      </c>
      <c r="BB33" s="101">
        <v>0</v>
      </c>
      <c r="BC33" s="101">
        <v>0</v>
      </c>
    </row>
    <row r="34" spans="1:55" s="103" customFormat="1" ht="13.5" customHeight="1">
      <c r="A34" s="113" t="s">
        <v>51</v>
      </c>
      <c r="B34" s="111" t="s">
        <v>314</v>
      </c>
      <c r="C34" s="99" t="s">
        <v>315</v>
      </c>
      <c r="D34" s="101">
        <f>SUM(E34,+H34,+K34)</f>
        <v>2443</v>
      </c>
      <c r="E34" s="101">
        <f>SUM(F34:G34)</f>
        <v>0</v>
      </c>
      <c r="F34" s="101">
        <v>0</v>
      </c>
      <c r="G34" s="101">
        <v>0</v>
      </c>
      <c r="H34" s="101">
        <f>SUM(I34:J34)</f>
        <v>0</v>
      </c>
      <c r="I34" s="101">
        <v>0</v>
      </c>
      <c r="J34" s="101">
        <v>0</v>
      </c>
      <c r="K34" s="101">
        <f>SUM(L34:M34)</f>
        <v>2443</v>
      </c>
      <c r="L34" s="101">
        <v>1160</v>
      </c>
      <c r="M34" s="101">
        <v>1283</v>
      </c>
      <c r="N34" s="101">
        <f>SUM(O34,+V34,+AC34)</f>
        <v>2443</v>
      </c>
      <c r="O34" s="101">
        <f>SUM(P34:U34)</f>
        <v>1160</v>
      </c>
      <c r="P34" s="101">
        <v>1160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f>SUM(W34:AB34)</f>
        <v>1283</v>
      </c>
      <c r="W34" s="101">
        <v>1283</v>
      </c>
      <c r="X34" s="101">
        <v>0</v>
      </c>
      <c r="Y34" s="101">
        <v>0</v>
      </c>
      <c r="Z34" s="101">
        <v>0</v>
      </c>
      <c r="AA34" s="101">
        <v>0</v>
      </c>
      <c r="AB34" s="101">
        <v>0</v>
      </c>
      <c r="AC34" s="101">
        <f>SUM(AD34:AE34)</f>
        <v>0</v>
      </c>
      <c r="AD34" s="101">
        <v>0</v>
      </c>
      <c r="AE34" s="101">
        <v>0</v>
      </c>
      <c r="AF34" s="101">
        <f>SUM(AG34:AI34)</f>
        <v>85</v>
      </c>
      <c r="AG34" s="101">
        <v>85</v>
      </c>
      <c r="AH34" s="101">
        <v>0</v>
      </c>
      <c r="AI34" s="101">
        <v>0</v>
      </c>
      <c r="AJ34" s="101">
        <f>SUM(AK34:AS34)</f>
        <v>85</v>
      </c>
      <c r="AK34" s="101">
        <v>0</v>
      </c>
      <c r="AL34" s="101">
        <v>0</v>
      </c>
      <c r="AM34" s="101">
        <v>83</v>
      </c>
      <c r="AN34" s="101">
        <v>0</v>
      </c>
      <c r="AO34" s="101">
        <v>0</v>
      </c>
      <c r="AP34" s="101">
        <v>0</v>
      </c>
      <c r="AQ34" s="101">
        <v>0</v>
      </c>
      <c r="AR34" s="101">
        <v>2</v>
      </c>
      <c r="AS34" s="101">
        <v>0</v>
      </c>
      <c r="AT34" s="101">
        <f>SUM(AU34:AY34)</f>
        <v>7</v>
      </c>
      <c r="AU34" s="101">
        <v>0</v>
      </c>
      <c r="AV34" s="101">
        <v>0</v>
      </c>
      <c r="AW34" s="101">
        <v>7</v>
      </c>
      <c r="AX34" s="101">
        <v>0</v>
      </c>
      <c r="AY34" s="101">
        <v>0</v>
      </c>
      <c r="AZ34" s="101">
        <f>SUM(BA34:BC34)</f>
        <v>0</v>
      </c>
      <c r="BA34" s="101">
        <v>0</v>
      </c>
      <c r="BB34" s="101">
        <v>0</v>
      </c>
      <c r="BC34" s="101">
        <v>0</v>
      </c>
    </row>
    <row r="35" spans="1:55" s="103" customFormat="1" ht="13.5" customHeight="1">
      <c r="A35" s="113" t="s">
        <v>51</v>
      </c>
      <c r="B35" s="111" t="s">
        <v>316</v>
      </c>
      <c r="C35" s="99" t="s">
        <v>317</v>
      </c>
      <c r="D35" s="101">
        <f>SUM(E35,+H35,+K35)</f>
        <v>2024</v>
      </c>
      <c r="E35" s="101">
        <f>SUM(F35:G35)</f>
        <v>0</v>
      </c>
      <c r="F35" s="101">
        <v>0</v>
      </c>
      <c r="G35" s="101">
        <v>0</v>
      </c>
      <c r="H35" s="101">
        <f>SUM(I35:J35)</f>
        <v>1290</v>
      </c>
      <c r="I35" s="101">
        <v>1290</v>
      </c>
      <c r="J35" s="101">
        <v>0</v>
      </c>
      <c r="K35" s="101">
        <f>SUM(L35:M35)</f>
        <v>734</v>
      </c>
      <c r="L35" s="101">
        <v>0</v>
      </c>
      <c r="M35" s="101">
        <v>734</v>
      </c>
      <c r="N35" s="101">
        <f>SUM(O35,+V35,+AC35)</f>
        <v>2024</v>
      </c>
      <c r="O35" s="101">
        <f>SUM(P35:U35)</f>
        <v>1290</v>
      </c>
      <c r="P35" s="101">
        <v>1290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1">
        <f>SUM(W35:AB35)</f>
        <v>734</v>
      </c>
      <c r="W35" s="101">
        <v>734</v>
      </c>
      <c r="X35" s="101">
        <v>0</v>
      </c>
      <c r="Y35" s="101">
        <v>0</v>
      </c>
      <c r="Z35" s="101">
        <v>0</v>
      </c>
      <c r="AA35" s="101">
        <v>0</v>
      </c>
      <c r="AB35" s="101">
        <v>0</v>
      </c>
      <c r="AC35" s="101">
        <f>SUM(AD35:AE35)</f>
        <v>0</v>
      </c>
      <c r="AD35" s="101">
        <v>0</v>
      </c>
      <c r="AE35" s="101">
        <v>0</v>
      </c>
      <c r="AF35" s="101">
        <f>SUM(AG35:AI35)</f>
        <v>61</v>
      </c>
      <c r="AG35" s="101">
        <v>61</v>
      </c>
      <c r="AH35" s="101">
        <v>0</v>
      </c>
      <c r="AI35" s="101">
        <v>0</v>
      </c>
      <c r="AJ35" s="101">
        <f>SUM(AK35:AS35)</f>
        <v>61</v>
      </c>
      <c r="AK35" s="101">
        <v>0</v>
      </c>
      <c r="AL35" s="101">
        <v>0</v>
      </c>
      <c r="AM35" s="101">
        <v>5</v>
      </c>
      <c r="AN35" s="101">
        <v>56</v>
      </c>
      <c r="AO35" s="101">
        <v>0</v>
      </c>
      <c r="AP35" s="101">
        <v>0</v>
      </c>
      <c r="AQ35" s="101">
        <v>0</v>
      </c>
      <c r="AR35" s="101">
        <v>0</v>
      </c>
      <c r="AS35" s="101">
        <v>0</v>
      </c>
      <c r="AT35" s="101">
        <f>SUM(AU35:AY35)</f>
        <v>0</v>
      </c>
      <c r="AU35" s="101">
        <v>0</v>
      </c>
      <c r="AV35" s="101">
        <v>0</v>
      </c>
      <c r="AW35" s="101">
        <v>0</v>
      </c>
      <c r="AX35" s="101">
        <v>0</v>
      </c>
      <c r="AY35" s="101">
        <v>0</v>
      </c>
      <c r="AZ35" s="101">
        <f>SUM(BA35:BC35)</f>
        <v>0</v>
      </c>
      <c r="BA35" s="101">
        <v>0</v>
      </c>
      <c r="BB35" s="101">
        <v>0</v>
      </c>
      <c r="BC35" s="101">
        <v>0</v>
      </c>
    </row>
    <row r="36" spans="1:55" s="103" customFormat="1" ht="13.5" customHeight="1">
      <c r="A36" s="113" t="s">
        <v>51</v>
      </c>
      <c r="B36" s="111" t="s">
        <v>318</v>
      </c>
      <c r="C36" s="99" t="s">
        <v>319</v>
      </c>
      <c r="D36" s="101">
        <f>SUM(E36,+H36,+K36)</f>
        <v>5488</v>
      </c>
      <c r="E36" s="101">
        <f>SUM(F36:G36)</f>
        <v>0</v>
      </c>
      <c r="F36" s="101">
        <v>0</v>
      </c>
      <c r="G36" s="101">
        <v>0</v>
      </c>
      <c r="H36" s="101">
        <f>SUM(I36:J36)</f>
        <v>4226</v>
      </c>
      <c r="I36" s="101">
        <v>4226</v>
      </c>
      <c r="J36" s="101">
        <v>0</v>
      </c>
      <c r="K36" s="101">
        <f>SUM(L36:M36)</f>
        <v>1262</v>
      </c>
      <c r="L36" s="101">
        <v>0</v>
      </c>
      <c r="M36" s="101">
        <v>1262</v>
      </c>
      <c r="N36" s="101">
        <f>SUM(O36,+V36,+AC36)</f>
        <v>5538</v>
      </c>
      <c r="O36" s="101">
        <f>SUM(P36:U36)</f>
        <v>4226</v>
      </c>
      <c r="P36" s="101">
        <v>4226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1">
        <f>SUM(W36:AB36)</f>
        <v>1262</v>
      </c>
      <c r="W36" s="101">
        <v>1262</v>
      </c>
      <c r="X36" s="101">
        <v>0</v>
      </c>
      <c r="Y36" s="101">
        <v>0</v>
      </c>
      <c r="Z36" s="101">
        <v>0</v>
      </c>
      <c r="AA36" s="101">
        <v>0</v>
      </c>
      <c r="AB36" s="101">
        <v>0</v>
      </c>
      <c r="AC36" s="101">
        <f>SUM(AD36:AE36)</f>
        <v>50</v>
      </c>
      <c r="AD36" s="101">
        <v>50</v>
      </c>
      <c r="AE36" s="101">
        <v>0</v>
      </c>
      <c r="AF36" s="101">
        <f>SUM(AG36:AI36)</f>
        <v>235</v>
      </c>
      <c r="AG36" s="101">
        <v>235</v>
      </c>
      <c r="AH36" s="101">
        <v>0</v>
      </c>
      <c r="AI36" s="101">
        <v>0</v>
      </c>
      <c r="AJ36" s="101">
        <f>SUM(AK36:AS36)</f>
        <v>235</v>
      </c>
      <c r="AK36" s="101">
        <v>0</v>
      </c>
      <c r="AL36" s="101">
        <v>0</v>
      </c>
      <c r="AM36" s="101">
        <v>235</v>
      </c>
      <c r="AN36" s="101">
        <v>0</v>
      </c>
      <c r="AO36" s="101">
        <v>0</v>
      </c>
      <c r="AP36" s="101">
        <v>0</v>
      </c>
      <c r="AQ36" s="101">
        <v>0</v>
      </c>
      <c r="AR36" s="101">
        <v>0</v>
      </c>
      <c r="AS36" s="101">
        <v>0</v>
      </c>
      <c r="AT36" s="101">
        <f>SUM(AU36:AY36)</f>
        <v>18</v>
      </c>
      <c r="AU36" s="101">
        <v>0</v>
      </c>
      <c r="AV36" s="101">
        <v>0</v>
      </c>
      <c r="AW36" s="101">
        <v>18</v>
      </c>
      <c r="AX36" s="101">
        <v>0</v>
      </c>
      <c r="AY36" s="101">
        <v>0</v>
      </c>
      <c r="AZ36" s="101">
        <f>SUM(BA36:BC36)</f>
        <v>18</v>
      </c>
      <c r="BA36" s="101">
        <v>18</v>
      </c>
      <c r="BB36" s="101">
        <v>0</v>
      </c>
      <c r="BC36" s="101">
        <v>0</v>
      </c>
    </row>
    <row r="37" spans="1:55" s="103" customFormat="1" ht="13.5" customHeight="1">
      <c r="A37" s="113" t="s">
        <v>51</v>
      </c>
      <c r="B37" s="111" t="s">
        <v>320</v>
      </c>
      <c r="C37" s="99" t="s">
        <v>321</v>
      </c>
      <c r="D37" s="101">
        <f>SUM(E37,+H37,+K37)</f>
        <v>1814</v>
      </c>
      <c r="E37" s="101">
        <f>SUM(F37:G37)</f>
        <v>0</v>
      </c>
      <c r="F37" s="101">
        <v>0</v>
      </c>
      <c r="G37" s="101">
        <v>0</v>
      </c>
      <c r="H37" s="101">
        <f>SUM(I37:J37)</f>
        <v>1109</v>
      </c>
      <c r="I37" s="101">
        <v>1109</v>
      </c>
      <c r="J37" s="101">
        <v>0</v>
      </c>
      <c r="K37" s="101">
        <f>SUM(L37:M37)</f>
        <v>705</v>
      </c>
      <c r="L37" s="101">
        <v>0</v>
      </c>
      <c r="M37" s="101">
        <v>705</v>
      </c>
      <c r="N37" s="101">
        <f>SUM(O37,+V37,+AC37)</f>
        <v>1814</v>
      </c>
      <c r="O37" s="101">
        <f>SUM(P37:U37)</f>
        <v>1109</v>
      </c>
      <c r="P37" s="101">
        <v>1109</v>
      </c>
      <c r="Q37" s="101">
        <v>0</v>
      </c>
      <c r="R37" s="101">
        <v>0</v>
      </c>
      <c r="S37" s="101">
        <v>0</v>
      </c>
      <c r="T37" s="101">
        <v>0</v>
      </c>
      <c r="U37" s="101">
        <v>0</v>
      </c>
      <c r="V37" s="101">
        <f>SUM(W37:AB37)</f>
        <v>705</v>
      </c>
      <c r="W37" s="101">
        <v>705</v>
      </c>
      <c r="X37" s="101">
        <v>0</v>
      </c>
      <c r="Y37" s="101">
        <v>0</v>
      </c>
      <c r="Z37" s="101">
        <v>0</v>
      </c>
      <c r="AA37" s="101">
        <v>0</v>
      </c>
      <c r="AB37" s="101">
        <v>0</v>
      </c>
      <c r="AC37" s="101">
        <f>SUM(AD37:AE37)</f>
        <v>0</v>
      </c>
      <c r="AD37" s="101">
        <v>0</v>
      </c>
      <c r="AE37" s="101">
        <v>0</v>
      </c>
      <c r="AF37" s="101">
        <f>SUM(AG37:AI37)</f>
        <v>55</v>
      </c>
      <c r="AG37" s="101">
        <v>55</v>
      </c>
      <c r="AH37" s="101">
        <v>0</v>
      </c>
      <c r="AI37" s="101">
        <v>0</v>
      </c>
      <c r="AJ37" s="101">
        <f>SUM(AK37:AS37)</f>
        <v>55</v>
      </c>
      <c r="AK37" s="101">
        <v>0</v>
      </c>
      <c r="AL37" s="101">
        <v>0</v>
      </c>
      <c r="AM37" s="101">
        <v>4</v>
      </c>
      <c r="AN37" s="101">
        <v>51</v>
      </c>
      <c r="AO37" s="101">
        <v>0</v>
      </c>
      <c r="AP37" s="101">
        <v>0</v>
      </c>
      <c r="AQ37" s="101">
        <v>0</v>
      </c>
      <c r="AR37" s="101">
        <v>0</v>
      </c>
      <c r="AS37" s="101">
        <v>0</v>
      </c>
      <c r="AT37" s="101">
        <f>SUM(AU37:AY37)</f>
        <v>0</v>
      </c>
      <c r="AU37" s="101">
        <v>0</v>
      </c>
      <c r="AV37" s="101">
        <v>0</v>
      </c>
      <c r="AW37" s="101">
        <v>0</v>
      </c>
      <c r="AX37" s="101">
        <v>0</v>
      </c>
      <c r="AY37" s="101">
        <v>0</v>
      </c>
      <c r="AZ37" s="101">
        <f>SUM(BA37:BC37)</f>
        <v>0</v>
      </c>
      <c r="BA37" s="101">
        <v>0</v>
      </c>
      <c r="BB37" s="101">
        <v>0</v>
      </c>
      <c r="BC37" s="101">
        <v>0</v>
      </c>
    </row>
    <row r="38" spans="1:55" s="103" customFormat="1" ht="13.5" customHeight="1">
      <c r="A38" s="113" t="s">
        <v>51</v>
      </c>
      <c r="B38" s="111" t="s">
        <v>322</v>
      </c>
      <c r="C38" s="99" t="s">
        <v>323</v>
      </c>
      <c r="D38" s="101">
        <f>SUM(E38,+H38,+K38)</f>
        <v>2322</v>
      </c>
      <c r="E38" s="101">
        <f>SUM(F38:G38)</f>
        <v>0</v>
      </c>
      <c r="F38" s="101">
        <v>0</v>
      </c>
      <c r="G38" s="101">
        <v>0</v>
      </c>
      <c r="H38" s="101">
        <f>SUM(I38:J38)</f>
        <v>1721</v>
      </c>
      <c r="I38" s="101">
        <v>1721</v>
      </c>
      <c r="J38" s="101">
        <v>0</v>
      </c>
      <c r="K38" s="101">
        <f>SUM(L38:M38)</f>
        <v>601</v>
      </c>
      <c r="L38" s="101">
        <v>0</v>
      </c>
      <c r="M38" s="101">
        <v>601</v>
      </c>
      <c r="N38" s="101">
        <f>SUM(O38,+V38,+AC38)</f>
        <v>2322</v>
      </c>
      <c r="O38" s="101">
        <f>SUM(P38:U38)</f>
        <v>1721</v>
      </c>
      <c r="P38" s="101">
        <v>1721</v>
      </c>
      <c r="Q38" s="101">
        <v>0</v>
      </c>
      <c r="R38" s="101">
        <v>0</v>
      </c>
      <c r="S38" s="101">
        <v>0</v>
      </c>
      <c r="T38" s="101">
        <v>0</v>
      </c>
      <c r="U38" s="101">
        <v>0</v>
      </c>
      <c r="V38" s="101">
        <f>SUM(W38:AB38)</f>
        <v>601</v>
      </c>
      <c r="W38" s="101">
        <v>601</v>
      </c>
      <c r="X38" s="101">
        <v>0</v>
      </c>
      <c r="Y38" s="101">
        <v>0</v>
      </c>
      <c r="Z38" s="101">
        <v>0</v>
      </c>
      <c r="AA38" s="101">
        <v>0</v>
      </c>
      <c r="AB38" s="101">
        <v>0</v>
      </c>
      <c r="AC38" s="101">
        <f>SUM(AD38:AE38)</f>
        <v>0</v>
      </c>
      <c r="AD38" s="101">
        <v>0</v>
      </c>
      <c r="AE38" s="101">
        <v>0</v>
      </c>
      <c r="AF38" s="101">
        <f>SUM(AG38:AI38)</f>
        <v>99</v>
      </c>
      <c r="AG38" s="101">
        <v>99</v>
      </c>
      <c r="AH38" s="101">
        <v>0</v>
      </c>
      <c r="AI38" s="101">
        <v>0</v>
      </c>
      <c r="AJ38" s="101">
        <f>SUM(AK38:AS38)</f>
        <v>99</v>
      </c>
      <c r="AK38" s="101">
        <v>0</v>
      </c>
      <c r="AL38" s="101">
        <v>0</v>
      </c>
      <c r="AM38" s="101">
        <v>99</v>
      </c>
      <c r="AN38" s="101">
        <v>0</v>
      </c>
      <c r="AO38" s="101">
        <v>0</v>
      </c>
      <c r="AP38" s="101">
        <v>0</v>
      </c>
      <c r="AQ38" s="101">
        <v>0</v>
      </c>
      <c r="AR38" s="101">
        <v>0</v>
      </c>
      <c r="AS38" s="101">
        <v>0</v>
      </c>
      <c r="AT38" s="101">
        <f>SUM(AU38:AY38)</f>
        <v>0</v>
      </c>
      <c r="AU38" s="101">
        <v>0</v>
      </c>
      <c r="AV38" s="101">
        <v>0</v>
      </c>
      <c r="AW38" s="101">
        <v>0</v>
      </c>
      <c r="AX38" s="101">
        <v>0</v>
      </c>
      <c r="AY38" s="101">
        <v>0</v>
      </c>
      <c r="AZ38" s="101">
        <f>SUM(BA38:BC38)</f>
        <v>0</v>
      </c>
      <c r="BA38" s="101">
        <v>0</v>
      </c>
      <c r="BB38" s="101">
        <v>0</v>
      </c>
      <c r="BC38" s="101">
        <v>0</v>
      </c>
    </row>
    <row r="39" spans="1:55" s="103" customFormat="1" ht="13.5" customHeight="1">
      <c r="A39" s="113" t="s">
        <v>51</v>
      </c>
      <c r="B39" s="111" t="s">
        <v>324</v>
      </c>
      <c r="C39" s="99" t="s">
        <v>325</v>
      </c>
      <c r="D39" s="101">
        <f>SUM(E39,+H39,+K39)</f>
        <v>9672</v>
      </c>
      <c r="E39" s="101">
        <f>SUM(F39:G39)</f>
        <v>0</v>
      </c>
      <c r="F39" s="101">
        <v>0</v>
      </c>
      <c r="G39" s="101">
        <v>0</v>
      </c>
      <c r="H39" s="101">
        <f>SUM(I39:J39)</f>
        <v>6383</v>
      </c>
      <c r="I39" s="101">
        <v>6383</v>
      </c>
      <c r="J39" s="101">
        <v>0</v>
      </c>
      <c r="K39" s="101">
        <f>SUM(L39:M39)</f>
        <v>3289</v>
      </c>
      <c r="L39" s="101">
        <v>0</v>
      </c>
      <c r="M39" s="101">
        <v>3289</v>
      </c>
      <c r="N39" s="101">
        <f>SUM(O39,+V39,+AC39)</f>
        <v>9672</v>
      </c>
      <c r="O39" s="101">
        <f>SUM(P39:U39)</f>
        <v>6383</v>
      </c>
      <c r="P39" s="101">
        <v>6383</v>
      </c>
      <c r="Q39" s="101">
        <v>0</v>
      </c>
      <c r="R39" s="101">
        <v>0</v>
      </c>
      <c r="S39" s="101">
        <v>0</v>
      </c>
      <c r="T39" s="101">
        <v>0</v>
      </c>
      <c r="U39" s="101">
        <v>0</v>
      </c>
      <c r="V39" s="101">
        <f>SUM(W39:AB39)</f>
        <v>3289</v>
      </c>
      <c r="W39" s="101">
        <v>3289</v>
      </c>
      <c r="X39" s="101">
        <v>0</v>
      </c>
      <c r="Y39" s="101">
        <v>0</v>
      </c>
      <c r="Z39" s="101">
        <v>0</v>
      </c>
      <c r="AA39" s="101">
        <v>0</v>
      </c>
      <c r="AB39" s="101">
        <v>0</v>
      </c>
      <c r="AC39" s="101">
        <f>SUM(AD39:AE39)</f>
        <v>0</v>
      </c>
      <c r="AD39" s="101">
        <v>0</v>
      </c>
      <c r="AE39" s="101">
        <v>0</v>
      </c>
      <c r="AF39" s="101">
        <f>SUM(AG39:AI39)</f>
        <v>294</v>
      </c>
      <c r="AG39" s="101">
        <v>294</v>
      </c>
      <c r="AH39" s="101">
        <v>0</v>
      </c>
      <c r="AI39" s="101">
        <v>0</v>
      </c>
      <c r="AJ39" s="101">
        <f>SUM(AK39:AS39)</f>
        <v>294</v>
      </c>
      <c r="AK39" s="101">
        <v>0</v>
      </c>
      <c r="AL39" s="101">
        <v>0</v>
      </c>
      <c r="AM39" s="101">
        <v>24</v>
      </c>
      <c r="AN39" s="101">
        <v>270</v>
      </c>
      <c r="AO39" s="101">
        <v>0</v>
      </c>
      <c r="AP39" s="101">
        <v>0</v>
      </c>
      <c r="AQ39" s="101">
        <v>0</v>
      </c>
      <c r="AR39" s="101">
        <v>0</v>
      </c>
      <c r="AS39" s="101">
        <v>0</v>
      </c>
      <c r="AT39" s="101">
        <f>SUM(AU39:AY39)</f>
        <v>0</v>
      </c>
      <c r="AU39" s="101">
        <v>0</v>
      </c>
      <c r="AV39" s="101">
        <v>0</v>
      </c>
      <c r="AW39" s="101">
        <v>0</v>
      </c>
      <c r="AX39" s="101">
        <v>0</v>
      </c>
      <c r="AY39" s="101">
        <v>0</v>
      </c>
      <c r="AZ39" s="101">
        <f>SUM(BA39:BC39)</f>
        <v>0</v>
      </c>
      <c r="BA39" s="101">
        <v>0</v>
      </c>
      <c r="BB39" s="101">
        <v>0</v>
      </c>
      <c r="BC39" s="101">
        <v>0</v>
      </c>
    </row>
    <row r="40" spans="1:55" s="103" customFormat="1" ht="13.5" customHeight="1">
      <c r="A40" s="113" t="s">
        <v>51</v>
      </c>
      <c r="B40" s="111" t="s">
        <v>326</v>
      </c>
      <c r="C40" s="99" t="s">
        <v>327</v>
      </c>
      <c r="D40" s="101">
        <f>SUM(E40,+H40,+K40)</f>
        <v>6748</v>
      </c>
      <c r="E40" s="101">
        <f>SUM(F40:G40)</f>
        <v>0</v>
      </c>
      <c r="F40" s="101">
        <v>0</v>
      </c>
      <c r="G40" s="101">
        <v>0</v>
      </c>
      <c r="H40" s="101">
        <f>SUM(I40:J40)</f>
        <v>5264</v>
      </c>
      <c r="I40" s="101">
        <v>5264</v>
      </c>
      <c r="J40" s="101">
        <v>0</v>
      </c>
      <c r="K40" s="101">
        <f>SUM(L40:M40)</f>
        <v>1484</v>
      </c>
      <c r="L40" s="101">
        <v>0</v>
      </c>
      <c r="M40" s="101">
        <v>1484</v>
      </c>
      <c r="N40" s="101">
        <f>SUM(O40,+V40,+AC40)</f>
        <v>6748</v>
      </c>
      <c r="O40" s="101">
        <f>SUM(P40:U40)</f>
        <v>5264</v>
      </c>
      <c r="P40" s="101">
        <v>5264</v>
      </c>
      <c r="Q40" s="101">
        <v>0</v>
      </c>
      <c r="R40" s="101">
        <v>0</v>
      </c>
      <c r="S40" s="101">
        <v>0</v>
      </c>
      <c r="T40" s="101">
        <v>0</v>
      </c>
      <c r="U40" s="101">
        <v>0</v>
      </c>
      <c r="V40" s="101">
        <f>SUM(W40:AB40)</f>
        <v>1484</v>
      </c>
      <c r="W40" s="101">
        <v>1484</v>
      </c>
      <c r="X40" s="101">
        <v>0</v>
      </c>
      <c r="Y40" s="101">
        <v>0</v>
      </c>
      <c r="Z40" s="101">
        <v>0</v>
      </c>
      <c r="AA40" s="101">
        <v>0</v>
      </c>
      <c r="AB40" s="101">
        <v>0</v>
      </c>
      <c r="AC40" s="101">
        <f>SUM(AD40:AE40)</f>
        <v>0</v>
      </c>
      <c r="AD40" s="101">
        <v>0</v>
      </c>
      <c r="AE40" s="101">
        <v>0</v>
      </c>
      <c r="AF40" s="101">
        <f>SUM(AG40:AI40)</f>
        <v>288</v>
      </c>
      <c r="AG40" s="101">
        <v>288</v>
      </c>
      <c r="AH40" s="101">
        <v>0</v>
      </c>
      <c r="AI40" s="101">
        <v>0</v>
      </c>
      <c r="AJ40" s="101">
        <f>SUM(AK40:AS40)</f>
        <v>288</v>
      </c>
      <c r="AK40" s="101">
        <v>0</v>
      </c>
      <c r="AL40" s="101">
        <v>0</v>
      </c>
      <c r="AM40" s="101">
        <v>288</v>
      </c>
      <c r="AN40" s="101">
        <v>0</v>
      </c>
      <c r="AO40" s="101">
        <v>0</v>
      </c>
      <c r="AP40" s="101">
        <v>0</v>
      </c>
      <c r="AQ40" s="101">
        <v>0</v>
      </c>
      <c r="AR40" s="101">
        <v>0</v>
      </c>
      <c r="AS40" s="101">
        <v>0</v>
      </c>
      <c r="AT40" s="101">
        <f>SUM(AU40:AY40)</f>
        <v>0</v>
      </c>
      <c r="AU40" s="101">
        <v>0</v>
      </c>
      <c r="AV40" s="101">
        <v>0</v>
      </c>
      <c r="AW40" s="101">
        <v>0</v>
      </c>
      <c r="AX40" s="101">
        <v>0</v>
      </c>
      <c r="AY40" s="101">
        <v>0</v>
      </c>
      <c r="AZ40" s="101">
        <f>SUM(BA40:BC40)</f>
        <v>0</v>
      </c>
      <c r="BA40" s="101">
        <v>0</v>
      </c>
      <c r="BB40" s="101">
        <v>0</v>
      </c>
      <c r="BC40" s="101">
        <v>0</v>
      </c>
    </row>
    <row r="41" spans="1:55" s="103" customFormat="1" ht="13.5" customHeight="1">
      <c r="A41" s="113"/>
      <c r="B41" s="111"/>
      <c r="C41" s="99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</row>
    <row r="42" spans="1:55" s="103" customFormat="1" ht="13.5" customHeight="1">
      <c r="A42" s="113"/>
      <c r="B42" s="111"/>
      <c r="C42" s="99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</row>
    <row r="43" spans="1:55" s="103" customFormat="1" ht="13.5" customHeight="1">
      <c r="A43" s="113"/>
      <c r="B43" s="111"/>
      <c r="C43" s="99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</row>
    <row r="44" spans="1:55" s="103" customFormat="1" ht="13.5" customHeight="1">
      <c r="A44" s="113"/>
      <c r="B44" s="111"/>
      <c r="C44" s="99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</row>
    <row r="45" spans="1:55" s="103" customFormat="1" ht="13.5" customHeight="1">
      <c r="A45" s="113"/>
      <c r="B45" s="111"/>
      <c r="C45" s="99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</row>
    <row r="46" spans="1:55" s="103" customFormat="1" ht="13.5" customHeight="1">
      <c r="A46" s="113"/>
      <c r="B46" s="111"/>
      <c r="C46" s="99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</row>
    <row r="47" spans="1:55" s="103" customFormat="1" ht="13.5" customHeight="1">
      <c r="A47" s="113"/>
      <c r="B47" s="111"/>
      <c r="C47" s="99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</row>
    <row r="48" spans="1:55" s="103" customFormat="1" ht="13.5" customHeight="1">
      <c r="A48" s="113"/>
      <c r="B48" s="111"/>
      <c r="C48" s="99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</row>
    <row r="49" spans="1:55" s="103" customFormat="1" ht="13.5" customHeight="1">
      <c r="A49" s="113"/>
      <c r="B49" s="111"/>
      <c r="C49" s="99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</row>
    <row r="50" spans="1:55" s="103" customFormat="1" ht="13.5" customHeight="1">
      <c r="A50" s="113"/>
      <c r="B50" s="111"/>
      <c r="C50" s="9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</row>
    <row r="51" spans="1:55" s="103" customFormat="1" ht="13.5" customHeight="1">
      <c r="A51" s="113"/>
      <c r="B51" s="111"/>
      <c r="C51" s="99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</row>
    <row r="52" spans="1:55" s="103" customFormat="1" ht="13.5" customHeight="1">
      <c r="A52" s="113"/>
      <c r="B52" s="111"/>
      <c r="C52" s="99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</row>
    <row r="53" spans="1:55" s="103" customFormat="1" ht="13.5" customHeight="1">
      <c r="A53" s="113"/>
      <c r="B53" s="111"/>
      <c r="C53" s="99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55" s="103" customFormat="1" ht="13.5" customHeight="1">
      <c r="A54" s="113"/>
      <c r="B54" s="111"/>
      <c r="C54" s="99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</row>
    <row r="55" spans="1:55" s="103" customFormat="1" ht="13.5" customHeight="1">
      <c r="A55" s="113"/>
      <c r="B55" s="111"/>
      <c r="C55" s="99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</row>
    <row r="56" spans="1:55" s="103" customFormat="1" ht="13.5" customHeight="1">
      <c r="A56" s="113"/>
      <c r="B56" s="111"/>
      <c r="C56" s="99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</row>
    <row r="57" spans="1:55" s="103" customFormat="1" ht="13.5" customHeight="1">
      <c r="A57" s="113"/>
      <c r="B57" s="111"/>
      <c r="C57" s="99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</row>
    <row r="58" spans="1:55" s="103" customFormat="1" ht="13.5" customHeight="1">
      <c r="A58" s="113"/>
      <c r="B58" s="111"/>
      <c r="C58" s="99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</row>
    <row r="59" spans="1:55" s="103" customFormat="1" ht="13.5" customHeight="1">
      <c r="A59" s="113"/>
      <c r="B59" s="111"/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</row>
    <row r="60" spans="1:55" s="103" customFormat="1" ht="13.5" customHeight="1">
      <c r="A60" s="113"/>
      <c r="B60" s="111"/>
      <c r="C60" s="99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</row>
    <row r="61" spans="1:55" s="103" customFormat="1" ht="13.5" customHeight="1">
      <c r="A61" s="113"/>
      <c r="B61" s="111"/>
      <c r="C61" s="99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</row>
    <row r="62" spans="1:55" s="103" customFormat="1" ht="13.5" customHeight="1">
      <c r="A62" s="113"/>
      <c r="B62" s="111"/>
      <c r="C62" s="99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</row>
    <row r="63" spans="1:55" s="103" customFormat="1" ht="13.5" customHeight="1">
      <c r="A63" s="113"/>
      <c r="B63" s="111"/>
      <c r="C63" s="99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</row>
    <row r="64" spans="1:55" s="103" customFormat="1" ht="13.5" customHeight="1">
      <c r="A64" s="113"/>
      <c r="B64" s="111"/>
      <c r="C64" s="99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</row>
    <row r="65" spans="1:55" s="103" customFormat="1" ht="13.5" customHeight="1">
      <c r="A65" s="113"/>
      <c r="B65" s="111"/>
      <c r="C65" s="99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</row>
    <row r="66" spans="1:55" s="103" customFormat="1" ht="13.5" customHeight="1">
      <c r="A66" s="113"/>
      <c r="B66" s="111"/>
      <c r="C66" s="99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</row>
    <row r="67" spans="1:55" s="103" customFormat="1" ht="13.5" customHeight="1">
      <c r="A67" s="113"/>
      <c r="B67" s="111"/>
      <c r="C67" s="99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</row>
    <row r="68" spans="1:55" s="103" customFormat="1" ht="13.5" customHeight="1">
      <c r="A68" s="113"/>
      <c r="B68" s="111"/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</row>
    <row r="69" spans="1:55" s="103" customFormat="1" ht="13.5" customHeight="1">
      <c r="A69" s="113"/>
      <c r="B69" s="111"/>
      <c r="C69" s="99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</row>
    <row r="70" spans="1:55" s="103" customFormat="1" ht="13.5" customHeight="1">
      <c r="A70" s="113"/>
      <c r="B70" s="111"/>
      <c r="C70" s="99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</row>
    <row r="71" spans="1:55" s="103" customFormat="1" ht="13.5" customHeight="1">
      <c r="A71" s="113"/>
      <c r="B71" s="111"/>
      <c r="C71" s="99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s="103" customFormat="1" ht="13.5" customHeight="1">
      <c r="A72" s="113"/>
      <c r="B72" s="111"/>
      <c r="C72" s="99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s="103" customFormat="1" ht="13.5" customHeight="1">
      <c r="A73" s="113"/>
      <c r="B73" s="111"/>
      <c r="C73" s="99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s="103" customFormat="1" ht="13.5" customHeight="1">
      <c r="A74" s="113"/>
      <c r="B74" s="111"/>
      <c r="C74" s="99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s="103" customFormat="1" ht="13.5" customHeight="1">
      <c r="A75" s="113"/>
      <c r="B75" s="111"/>
      <c r="C75" s="99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s="103" customFormat="1" ht="13.5" customHeight="1">
      <c r="A76" s="113"/>
      <c r="B76" s="111"/>
      <c r="C76" s="99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s="103" customFormat="1" ht="13.5" customHeight="1">
      <c r="A77" s="113"/>
      <c r="B77" s="111"/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s="103" customFormat="1" ht="13.5" customHeight="1">
      <c r="A78" s="113"/>
      <c r="B78" s="111"/>
      <c r="C78" s="99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s="103" customFormat="1" ht="13.5" customHeight="1">
      <c r="A79" s="113"/>
      <c r="B79" s="111"/>
      <c r="C79" s="99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s="103" customFormat="1" ht="13.5" customHeight="1">
      <c r="A80" s="113"/>
      <c r="B80" s="111"/>
      <c r="C80" s="99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s="103" customFormat="1" ht="13.5" customHeight="1">
      <c r="A81" s="113"/>
      <c r="B81" s="111"/>
      <c r="C81" s="99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s="103" customFormat="1" ht="13.5" customHeight="1">
      <c r="A82" s="113"/>
      <c r="B82" s="111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s="103" customFormat="1" ht="13.5" customHeight="1">
      <c r="A83" s="113"/>
      <c r="B83" s="111"/>
      <c r="C83" s="99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s="103" customFormat="1" ht="13.5" customHeight="1">
      <c r="A84" s="113"/>
      <c r="B84" s="111"/>
      <c r="C84" s="99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s="103" customFormat="1" ht="13.5" customHeight="1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40">
    <sortCondition ref="A8:A40"/>
    <sortCondition ref="B8:B40"/>
    <sortCondition ref="C8:C40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39" man="1"/>
    <brk id="31" min="1" max="39" man="1"/>
    <brk id="45" min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>
      <c r="AD3" s="47"/>
    </row>
    <row r="4" spans="1:36">
      <c r="B4" s="13"/>
      <c r="C4" s="14"/>
      <c r="AA4" s="45"/>
      <c r="AB4" s="48"/>
      <c r="AC4" s="48"/>
      <c r="AD4" s="48"/>
    </row>
    <row r="5" spans="1:36" ht="14.25" thickBot="1">
      <c r="J5" s="15"/>
      <c r="AF5" s="10">
        <f>+水洗化人口等!B5</f>
        <v>0</v>
      </c>
      <c r="AG5" s="10">
        <v>5</v>
      </c>
    </row>
    <row r="6" spans="1:36" ht="27.75" thickBot="1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03000</v>
      </c>
      <c r="AG7" s="10">
        <v>7</v>
      </c>
      <c r="AI7" s="44" t="s">
        <v>78</v>
      </c>
      <c r="AJ7" s="2" t="s">
        <v>52</v>
      </c>
    </row>
    <row r="8" spans="1:36" ht="16.5" customHeight="1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03201</v>
      </c>
      <c r="AG8" s="10">
        <v>8</v>
      </c>
      <c r="AI8" s="44" t="s">
        <v>80</v>
      </c>
      <c r="AJ8" s="2" t="s">
        <v>51</v>
      </c>
    </row>
    <row r="9" spans="1:36" ht="16.5" customHeight="1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03202</v>
      </c>
      <c r="AG9" s="10">
        <v>9</v>
      </c>
      <c r="AI9" s="44" t="s">
        <v>84</v>
      </c>
      <c r="AJ9" s="2" t="s">
        <v>50</v>
      </c>
    </row>
    <row r="10" spans="1:36" ht="16.5" customHeight="1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03203</v>
      </c>
      <c r="AG10" s="10">
        <v>10</v>
      </c>
      <c r="AI10" s="44" t="s">
        <v>89</v>
      </c>
      <c r="AJ10" s="2" t="s">
        <v>49</v>
      </c>
    </row>
    <row r="11" spans="1:36" ht="16.5" customHeight="1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03205</v>
      </c>
      <c r="AG11" s="10">
        <v>11</v>
      </c>
      <c r="AI11" s="44" t="s">
        <v>91</v>
      </c>
      <c r="AJ11" s="2" t="s">
        <v>48</v>
      </c>
    </row>
    <row r="12" spans="1:36" ht="16.5" customHeight="1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03206</v>
      </c>
      <c r="AG12" s="10">
        <v>12</v>
      </c>
      <c r="AI12" s="44" t="s">
        <v>94</v>
      </c>
      <c r="AJ12" s="2" t="s">
        <v>47</v>
      </c>
    </row>
    <row r="13" spans="1:36" ht="16.5" customHeight="1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03207</v>
      </c>
      <c r="AG13" s="10">
        <v>13</v>
      </c>
      <c r="AI13" s="44" t="s">
        <v>96</v>
      </c>
      <c r="AJ13" s="2" t="s">
        <v>46</v>
      </c>
    </row>
    <row r="14" spans="1:36" ht="16.5" customHeight="1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03208</v>
      </c>
      <c r="AG14" s="10">
        <v>14</v>
      </c>
      <c r="AI14" s="44" t="s">
        <v>100</v>
      </c>
      <c r="AJ14" s="2" t="s">
        <v>45</v>
      </c>
    </row>
    <row r="15" spans="1:36" ht="16.5" customHeight="1" thickBot="1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03209</v>
      </c>
      <c r="AG15" s="10">
        <v>15</v>
      </c>
      <c r="AI15" s="44" t="s">
        <v>102</v>
      </c>
      <c r="AJ15" s="2" t="s">
        <v>44</v>
      </c>
    </row>
    <row r="16" spans="1:36" ht="16.5" customHeight="1" thickBot="1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03210</v>
      </c>
      <c r="AG16" s="10">
        <v>16</v>
      </c>
      <c r="AI16" s="44" t="s">
        <v>104</v>
      </c>
      <c r="AJ16" s="2" t="s">
        <v>43</v>
      </c>
    </row>
    <row r="17" spans="2:36" ht="16.5" customHeight="1" thickBot="1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03211</v>
      </c>
      <c r="AG17" s="10">
        <v>17</v>
      </c>
      <c r="AI17" s="44" t="s">
        <v>107</v>
      </c>
      <c r="AJ17" s="2" t="s">
        <v>42</v>
      </c>
    </row>
    <row r="18" spans="2:36" ht="16.5" customHeight="1" thickBot="1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03213</v>
      </c>
      <c r="AG18" s="10">
        <v>18</v>
      </c>
      <c r="AI18" s="44" t="s">
        <v>110</v>
      </c>
      <c r="AJ18" s="2" t="s">
        <v>41</v>
      </c>
    </row>
    <row r="19" spans="2:36" ht="30" customHeight="1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03214</v>
      </c>
      <c r="AG19" s="10">
        <v>19</v>
      </c>
      <c r="AI19" s="44" t="s">
        <v>114</v>
      </c>
      <c r="AJ19" s="2" t="s">
        <v>40</v>
      </c>
    </row>
    <row r="20" spans="2:36" ht="16.5" customHeight="1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03215</v>
      </c>
      <c r="AG20" s="10">
        <v>20</v>
      </c>
      <c r="AI20" s="44" t="s">
        <v>118</v>
      </c>
      <c r="AJ20" s="2" t="s">
        <v>39</v>
      </c>
    </row>
    <row r="21" spans="2:36" ht="16.5" customHeight="1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03216</v>
      </c>
      <c r="AG21" s="10">
        <v>21</v>
      </c>
      <c r="AI21" s="44" t="s">
        <v>122</v>
      </c>
      <c r="AJ21" s="2" t="s">
        <v>38</v>
      </c>
    </row>
    <row r="22" spans="2:36" ht="16.5" customHeight="1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03301</v>
      </c>
      <c r="AG22" s="10">
        <v>22</v>
      </c>
      <c r="AI22" s="44" t="s">
        <v>125</v>
      </c>
      <c r="AJ22" s="2" t="s">
        <v>37</v>
      </c>
    </row>
    <row r="23" spans="2:36" ht="16.5" customHeight="1" thickBot="1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03302</v>
      </c>
      <c r="AG23" s="10">
        <v>23</v>
      </c>
      <c r="AI23" s="44" t="s">
        <v>128</v>
      </c>
      <c r="AJ23" s="2" t="s">
        <v>36</v>
      </c>
    </row>
    <row r="24" spans="2:36" ht="16.5" customHeight="1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03303</v>
      </c>
      <c r="AG24" s="10">
        <v>24</v>
      </c>
      <c r="AI24" s="44" t="s">
        <v>132</v>
      </c>
      <c r="AJ24" s="2" t="s">
        <v>35</v>
      </c>
    </row>
    <row r="25" spans="2:36" ht="16.5" customHeight="1" thickBot="1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 t="str">
        <f>+水洗化人口等!B25</f>
        <v>03321</v>
      </c>
      <c r="AG25" s="10">
        <v>25</v>
      </c>
      <c r="AI25" s="44" t="s">
        <v>137</v>
      </c>
      <c r="AJ25" s="2" t="s">
        <v>34</v>
      </c>
    </row>
    <row r="26" spans="2:36" ht="16.5" customHeight="1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 t="str">
        <f>+水洗化人口等!B26</f>
        <v>03322</v>
      </c>
      <c r="AG26" s="10">
        <v>26</v>
      </c>
      <c r="AI26" s="44" t="s">
        <v>139</v>
      </c>
      <c r="AJ26" s="2" t="s">
        <v>33</v>
      </c>
    </row>
    <row r="27" spans="2:36" ht="16.5" customHeight="1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 t="str">
        <f>+水洗化人口等!B27</f>
        <v>03366</v>
      </c>
      <c r="AG27" s="10">
        <v>27</v>
      </c>
      <c r="AI27" s="44" t="s">
        <v>141</v>
      </c>
      <c r="AJ27" s="2" t="s">
        <v>32</v>
      </c>
    </row>
    <row r="28" spans="2:36" ht="16.5" customHeight="1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 t="str">
        <f>+水洗化人口等!B28</f>
        <v>03381</v>
      </c>
      <c r="AG28" s="10">
        <v>28</v>
      </c>
      <c r="AI28" s="44" t="s">
        <v>144</v>
      </c>
      <c r="AJ28" s="2" t="s">
        <v>31</v>
      </c>
    </row>
    <row r="29" spans="2:36" ht="16.5" customHeight="1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 t="str">
        <f>+水洗化人口等!B29</f>
        <v>03402</v>
      </c>
      <c r="AG29" s="10">
        <v>29</v>
      </c>
      <c r="AI29" s="44" t="s">
        <v>146</v>
      </c>
      <c r="AJ29" s="2" t="s">
        <v>30</v>
      </c>
    </row>
    <row r="30" spans="2:36" ht="16.5" customHeight="1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 t="str">
        <f>+水洗化人口等!B30</f>
        <v>03441</v>
      </c>
      <c r="AG30" s="10">
        <v>30</v>
      </c>
      <c r="AI30" s="44" t="s">
        <v>148</v>
      </c>
      <c r="AJ30" s="2" t="s">
        <v>29</v>
      </c>
    </row>
    <row r="31" spans="2:36" ht="16.5" customHeight="1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 t="str">
        <f>+水洗化人口等!B31</f>
        <v>03461</v>
      </c>
      <c r="AG31" s="10">
        <v>31</v>
      </c>
      <c r="AI31" s="44" t="s">
        <v>149</v>
      </c>
      <c r="AJ31" s="2" t="s">
        <v>28</v>
      </c>
    </row>
    <row r="32" spans="2:36" ht="16.5" customHeight="1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 t="str">
        <f>+水洗化人口等!B32</f>
        <v>03482</v>
      </c>
      <c r="AG32" s="10">
        <v>32</v>
      </c>
      <c r="AI32" s="44" t="s">
        <v>151</v>
      </c>
      <c r="AJ32" s="2" t="s">
        <v>27</v>
      </c>
    </row>
    <row r="33" spans="6:36" ht="16.5" customHeight="1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 t="str">
        <f>+水洗化人口等!B33</f>
        <v>03483</v>
      </c>
      <c r="AG33" s="10">
        <v>33</v>
      </c>
      <c r="AI33" s="44" t="s">
        <v>152</v>
      </c>
      <c r="AJ33" s="2" t="s">
        <v>26</v>
      </c>
    </row>
    <row r="34" spans="6:36" ht="16.5" customHeight="1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 t="str">
        <f>+水洗化人口等!B34</f>
        <v>03484</v>
      </c>
      <c r="AG34" s="10">
        <v>34</v>
      </c>
      <c r="AI34" s="44" t="s">
        <v>154</v>
      </c>
      <c r="AJ34" s="2" t="s">
        <v>25</v>
      </c>
    </row>
    <row r="35" spans="6:36" ht="16.5" customHeight="1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 t="str">
        <f>+水洗化人口等!B35</f>
        <v>03485</v>
      </c>
      <c r="AG35" s="10">
        <v>35</v>
      </c>
      <c r="AI35" s="44" t="s">
        <v>156</v>
      </c>
      <c r="AJ35" s="2" t="s">
        <v>24</v>
      </c>
    </row>
    <row r="36" spans="6:36" ht="16.5" customHeight="1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 t="str">
        <f>+水洗化人口等!B36</f>
        <v>03501</v>
      </c>
      <c r="AG36" s="10">
        <v>36</v>
      </c>
      <c r="AI36" s="44" t="s">
        <v>158</v>
      </c>
      <c r="AJ36" s="2" t="s">
        <v>23</v>
      </c>
    </row>
    <row r="37" spans="6:36" ht="16.5" customHeight="1" thickBot="1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 t="str">
        <f>+水洗化人口等!B37</f>
        <v>03503</v>
      </c>
      <c r="AG37" s="10">
        <v>37</v>
      </c>
      <c r="AI37" s="44" t="s">
        <v>160</v>
      </c>
      <c r="AJ37" s="2" t="s">
        <v>22</v>
      </c>
    </row>
    <row r="38" spans="6:36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 t="str">
        <f>+水洗化人口等!B38</f>
        <v>03506</v>
      </c>
      <c r="AG38" s="10">
        <v>38</v>
      </c>
      <c r="AI38" s="44" t="s">
        <v>162</v>
      </c>
      <c r="AJ38" s="2" t="s">
        <v>21</v>
      </c>
    </row>
    <row r="39" spans="6:36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 t="str">
        <f>+水洗化人口等!B39</f>
        <v>03507</v>
      </c>
      <c r="AG39" s="10">
        <v>39</v>
      </c>
      <c r="AI39" s="44" t="s">
        <v>164</v>
      </c>
      <c r="AJ39" s="2" t="s">
        <v>20</v>
      </c>
    </row>
    <row r="40" spans="6:36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 t="str">
        <f>+水洗化人口等!B40</f>
        <v>03524</v>
      </c>
      <c r="AG40" s="10">
        <v>40</v>
      </c>
      <c r="AI40" s="44" t="s">
        <v>166</v>
      </c>
      <c r="AJ40" s="2" t="s">
        <v>19</v>
      </c>
    </row>
    <row r="41" spans="6:36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>
        <f>+水洗化人口等!B41</f>
        <v>0</v>
      </c>
      <c r="AG41" s="10">
        <v>41</v>
      </c>
      <c r="AI41" s="44" t="s">
        <v>168</v>
      </c>
      <c r="AJ41" s="2" t="s">
        <v>18</v>
      </c>
    </row>
    <row r="42" spans="6:36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>
        <f>+水洗化人口等!B42</f>
        <v>0</v>
      </c>
      <c r="AG42" s="10">
        <v>42</v>
      </c>
      <c r="AI42" s="44" t="s">
        <v>170</v>
      </c>
      <c r="AJ42" s="2" t="s">
        <v>17</v>
      </c>
    </row>
    <row r="43" spans="6:36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>
        <f>+水洗化人口等!B43</f>
        <v>0</v>
      </c>
      <c r="AG43" s="10">
        <v>43</v>
      </c>
      <c r="AI43" s="44" t="s">
        <v>172</v>
      </c>
      <c r="AJ43" s="2" t="s">
        <v>16</v>
      </c>
    </row>
    <row r="44" spans="6:36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>
        <f>+水洗化人口等!B44</f>
        <v>0</v>
      </c>
      <c r="AG44" s="10">
        <v>44</v>
      </c>
      <c r="AI44" s="44" t="s">
        <v>174</v>
      </c>
      <c r="AJ44" s="2" t="s">
        <v>15</v>
      </c>
    </row>
    <row r="45" spans="6:36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>
        <f>+水洗化人口等!B45</f>
        <v>0</v>
      </c>
      <c r="AG45" s="10">
        <v>45</v>
      </c>
      <c r="AI45" s="44" t="s">
        <v>176</v>
      </c>
      <c r="AJ45" s="2" t="s">
        <v>14</v>
      </c>
    </row>
    <row r="46" spans="6:36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>
        <f>+水洗化人口等!B46</f>
        <v>0</v>
      </c>
      <c r="AG46" s="10">
        <v>46</v>
      </c>
      <c r="AI46" s="44" t="s">
        <v>178</v>
      </c>
      <c r="AJ46" s="2" t="s">
        <v>13</v>
      </c>
    </row>
    <row r="47" spans="6:36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>
        <f>+水洗化人口等!B47</f>
        <v>0</v>
      </c>
      <c r="AG47" s="10">
        <v>47</v>
      </c>
      <c r="AI47" s="44" t="s">
        <v>180</v>
      </c>
      <c r="AJ47" s="2" t="s">
        <v>12</v>
      </c>
    </row>
    <row r="48" spans="6:36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>
        <f>+水洗化人口等!B48</f>
        <v>0</v>
      </c>
      <c r="AG48" s="10">
        <v>48</v>
      </c>
      <c r="AI48" s="44" t="s">
        <v>182</v>
      </c>
      <c r="AJ48" s="2" t="s">
        <v>11</v>
      </c>
    </row>
    <row r="49" spans="27:36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>
        <f>+水洗化人口等!B49</f>
        <v>0</v>
      </c>
      <c r="AG49" s="10">
        <v>49</v>
      </c>
      <c r="AI49" s="44" t="s">
        <v>184</v>
      </c>
      <c r="AJ49" s="2" t="s">
        <v>10</v>
      </c>
    </row>
    <row r="50" spans="27:36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>
        <f>+水洗化人口等!B50</f>
        <v>0</v>
      </c>
      <c r="AG50" s="10">
        <v>50</v>
      </c>
      <c r="AI50" s="44" t="s">
        <v>186</v>
      </c>
      <c r="AJ50" s="2" t="s">
        <v>9</v>
      </c>
    </row>
    <row r="51" spans="27:36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>
        <f>+水洗化人口等!B51</f>
        <v>0</v>
      </c>
      <c r="AG51" s="10">
        <v>51</v>
      </c>
      <c r="AI51" s="44" t="s">
        <v>188</v>
      </c>
      <c r="AJ51" s="2" t="s">
        <v>8</v>
      </c>
    </row>
    <row r="52" spans="27:36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>
        <f>+水洗化人口等!B52</f>
        <v>0</v>
      </c>
      <c r="AG52" s="10">
        <v>52</v>
      </c>
      <c r="AI52" s="44" t="s">
        <v>190</v>
      </c>
      <c r="AJ52" s="2" t="s">
        <v>7</v>
      </c>
    </row>
    <row r="53" spans="27:36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>
        <f>+水洗化人口等!B53</f>
        <v>0</v>
      </c>
      <c r="AG53" s="10">
        <v>53</v>
      </c>
    </row>
    <row r="54" spans="27:36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>
        <f>+水洗化人口等!B54</f>
        <v>0</v>
      </c>
      <c r="AG54" s="10">
        <v>54</v>
      </c>
    </row>
    <row r="55" spans="27:36">
      <c r="AD55" s="10"/>
      <c r="AF55" s="10">
        <f>+水洗化人口等!B55</f>
        <v>0</v>
      </c>
      <c r="AG55" s="10">
        <v>55</v>
      </c>
    </row>
    <row r="56" spans="27:36">
      <c r="AF56" s="10">
        <f>+水洗化人口等!B56</f>
        <v>0</v>
      </c>
      <c r="AG56" s="10">
        <v>56</v>
      </c>
    </row>
    <row r="57" spans="27:36">
      <c r="AF57" s="10">
        <f>+水洗化人口等!B57</f>
        <v>0</v>
      </c>
      <c r="AG57" s="10">
        <v>57</v>
      </c>
    </row>
    <row r="58" spans="27:36">
      <c r="AF58" s="10">
        <f>+水洗化人口等!B58</f>
        <v>0</v>
      </c>
      <c r="AG58" s="10">
        <v>58</v>
      </c>
    </row>
    <row r="59" spans="27:36">
      <c r="AF59" s="10">
        <f>+水洗化人口等!B59</f>
        <v>0</v>
      </c>
      <c r="AG59" s="10">
        <v>59</v>
      </c>
    </row>
    <row r="60" spans="27:36">
      <c r="AF60" s="10">
        <f>+水洗化人口等!B60</f>
        <v>0</v>
      </c>
      <c r="AG60" s="10">
        <v>60</v>
      </c>
    </row>
    <row r="61" spans="27:36">
      <c r="AF61" s="10">
        <f>+水洗化人口等!B61</f>
        <v>0</v>
      </c>
      <c r="AG61" s="10">
        <v>61</v>
      </c>
    </row>
    <row r="62" spans="27:36">
      <c r="AF62" s="10">
        <f>+水洗化人口等!B62</f>
        <v>0</v>
      </c>
      <c r="AG62" s="10">
        <v>62</v>
      </c>
    </row>
    <row r="63" spans="27:36">
      <c r="AF63" s="10">
        <f>+水洗化人口等!B63</f>
        <v>0</v>
      </c>
      <c r="AG63" s="10">
        <v>63</v>
      </c>
    </row>
    <row r="64" spans="27:36">
      <c r="AF64" s="10">
        <f>+水洗化人口等!B64</f>
        <v>0</v>
      </c>
      <c r="AG64" s="10">
        <v>64</v>
      </c>
    </row>
    <row r="65" spans="32:33">
      <c r="AF65" s="10">
        <f>+水洗化人口等!B65</f>
        <v>0</v>
      </c>
      <c r="AG65" s="10">
        <v>65</v>
      </c>
    </row>
    <row r="66" spans="32:33">
      <c r="AF66" s="10">
        <f>+水洗化人口等!B66</f>
        <v>0</v>
      </c>
      <c r="AG66" s="10">
        <v>66</v>
      </c>
    </row>
    <row r="67" spans="32:33">
      <c r="AF67" s="10">
        <f>+水洗化人口等!B67</f>
        <v>0</v>
      </c>
      <c r="AG67" s="10">
        <v>67</v>
      </c>
    </row>
    <row r="68" spans="32:33">
      <c r="AF68" s="10">
        <f>+水洗化人口等!B68</f>
        <v>0</v>
      </c>
      <c r="AG68" s="10">
        <v>68</v>
      </c>
    </row>
    <row r="69" spans="32:33">
      <c r="AF69" s="10">
        <f>+水洗化人口等!B69</f>
        <v>0</v>
      </c>
      <c r="AG69" s="10">
        <v>69</v>
      </c>
    </row>
    <row r="70" spans="32:33">
      <c r="AF70" s="10">
        <f>+水洗化人口等!B70</f>
        <v>0</v>
      </c>
      <c r="AG70" s="10">
        <v>70</v>
      </c>
    </row>
    <row r="71" spans="32:33">
      <c r="AF71" s="10">
        <f>+水洗化人口等!B71</f>
        <v>0</v>
      </c>
      <c r="AG71" s="10">
        <v>71</v>
      </c>
    </row>
    <row r="72" spans="32:33">
      <c r="AF72" s="10">
        <f>+水洗化人口等!B72</f>
        <v>0</v>
      </c>
      <c r="AG72" s="10">
        <v>72</v>
      </c>
    </row>
    <row r="73" spans="32:33">
      <c r="AF73" s="10">
        <f>+水洗化人口等!B73</f>
        <v>0</v>
      </c>
      <c r="AG73" s="10">
        <v>73</v>
      </c>
    </row>
    <row r="74" spans="32:33">
      <c r="AF74" s="10">
        <f>+水洗化人口等!B74</f>
        <v>0</v>
      </c>
      <c r="AG74" s="10">
        <v>74</v>
      </c>
    </row>
    <row r="75" spans="32:33">
      <c r="AF75" s="10">
        <f>+水洗化人口等!B75</f>
        <v>0</v>
      </c>
      <c r="AG75" s="10">
        <v>75</v>
      </c>
    </row>
    <row r="76" spans="32:33">
      <c r="AF76" s="10">
        <f>+水洗化人口等!B76</f>
        <v>0</v>
      </c>
      <c r="AG76" s="10">
        <v>76</v>
      </c>
    </row>
    <row r="77" spans="32:33">
      <c r="AF77" s="10">
        <f>+水洗化人口等!B77</f>
        <v>0</v>
      </c>
      <c r="AG77" s="10">
        <v>77</v>
      </c>
    </row>
    <row r="78" spans="32:33">
      <c r="AF78" s="10">
        <f>+水洗化人口等!B78</f>
        <v>0</v>
      </c>
      <c r="AG78" s="10">
        <v>78</v>
      </c>
    </row>
    <row r="79" spans="32:33">
      <c r="AF79" s="10">
        <f>+水洗化人口等!B79</f>
        <v>0</v>
      </c>
      <c r="AG79" s="10">
        <v>79</v>
      </c>
    </row>
    <row r="80" spans="32:33">
      <c r="AF80" s="10">
        <f>+水洗化人口等!B80</f>
        <v>0</v>
      </c>
      <c r="AG80" s="10">
        <v>80</v>
      </c>
    </row>
    <row r="81" spans="32:33">
      <c r="AF81" s="10">
        <f>+水洗化人口等!B81</f>
        <v>0</v>
      </c>
      <c r="AG81" s="10">
        <v>81</v>
      </c>
    </row>
    <row r="82" spans="32:33">
      <c r="AF82" s="10">
        <f>+水洗化人口等!B82</f>
        <v>0</v>
      </c>
      <c r="AG82" s="10">
        <v>82</v>
      </c>
    </row>
    <row r="83" spans="32:33">
      <c r="AF83" s="10">
        <f>+水洗化人口等!B83</f>
        <v>0</v>
      </c>
      <c r="AG83" s="10">
        <v>83</v>
      </c>
    </row>
    <row r="84" spans="32:33">
      <c r="AF84" s="10">
        <f>+水洗化人口等!B84</f>
        <v>0</v>
      </c>
      <c r="AG84" s="10">
        <v>84</v>
      </c>
    </row>
    <row r="85" spans="32:33">
      <c r="AF85" s="10">
        <f>+水洗化人口等!B85</f>
        <v>0</v>
      </c>
      <c r="AG85" s="10">
        <v>85</v>
      </c>
    </row>
    <row r="86" spans="32:33">
      <c r="AF86" s="10">
        <f>+水洗化人口等!B86</f>
        <v>0</v>
      </c>
      <c r="AG86" s="10">
        <v>86</v>
      </c>
    </row>
    <row r="87" spans="32:33">
      <c r="AF87" s="10">
        <f>+水洗化人口等!B87</f>
        <v>0</v>
      </c>
      <c r="AG87" s="10">
        <v>87</v>
      </c>
    </row>
    <row r="88" spans="32:33">
      <c r="AF88" s="10">
        <f>+水洗化人口等!B88</f>
        <v>0</v>
      </c>
      <c r="AG88" s="10">
        <v>88</v>
      </c>
    </row>
    <row r="89" spans="32:33">
      <c r="AF89" s="10">
        <f>+水洗化人口等!B89</f>
        <v>0</v>
      </c>
      <c r="AG89" s="10">
        <v>89</v>
      </c>
    </row>
    <row r="90" spans="32:33">
      <c r="AF90" s="10">
        <f>+水洗化人口等!B90</f>
        <v>0</v>
      </c>
      <c r="AG90" s="10">
        <v>90</v>
      </c>
    </row>
    <row r="91" spans="32:33">
      <c r="AF91" s="10">
        <f>+水洗化人口等!B91</f>
        <v>0</v>
      </c>
      <c r="AG91" s="10">
        <v>91</v>
      </c>
    </row>
    <row r="92" spans="32:33">
      <c r="AF92" s="10">
        <f>+水洗化人口等!B92</f>
        <v>0</v>
      </c>
      <c r="AG92" s="10">
        <v>92</v>
      </c>
    </row>
    <row r="93" spans="32:33">
      <c r="AF93" s="10">
        <f>+水洗化人口等!B93</f>
        <v>0</v>
      </c>
      <c r="AG93" s="10">
        <v>93</v>
      </c>
    </row>
    <row r="94" spans="32:33">
      <c r="AF94" s="10">
        <f>+水洗化人口等!B94</f>
        <v>0</v>
      </c>
      <c r="AG94" s="10">
        <v>94</v>
      </c>
    </row>
    <row r="95" spans="32:33">
      <c r="AF95" s="10">
        <f>+水洗化人口等!B95</f>
        <v>0</v>
      </c>
      <c r="AG95" s="10">
        <v>95</v>
      </c>
    </row>
    <row r="96" spans="32:33">
      <c r="AF96" s="10">
        <f>+水洗化人口等!B96</f>
        <v>0</v>
      </c>
      <c r="AG96" s="10">
        <v>96</v>
      </c>
    </row>
    <row r="97" spans="32:33">
      <c r="AF97" s="10">
        <f>+水洗化人口等!B97</f>
        <v>0</v>
      </c>
      <c r="AG97" s="10">
        <v>97</v>
      </c>
    </row>
    <row r="98" spans="32:33">
      <c r="AF98" s="10">
        <f>+水洗化人口等!B98</f>
        <v>0</v>
      </c>
      <c r="AG98" s="10">
        <v>98</v>
      </c>
    </row>
    <row r="99" spans="32:33">
      <c r="AF99" s="10">
        <f>+水洗化人口等!B99</f>
        <v>0</v>
      </c>
      <c r="AG99" s="10">
        <v>99</v>
      </c>
    </row>
    <row r="100" spans="32:33">
      <c r="AF100" s="10">
        <f>+水洗化人口等!B100</f>
        <v>0</v>
      </c>
      <c r="AG100" s="10">
        <v>100</v>
      </c>
    </row>
    <row r="101" spans="32:33">
      <c r="AF101" s="10">
        <f>+水洗化人口等!B101</f>
        <v>0</v>
      </c>
      <c r="AG101" s="10">
        <v>101</v>
      </c>
    </row>
    <row r="102" spans="32:33">
      <c r="AF102" s="10">
        <f>+水洗化人口等!B102</f>
        <v>0</v>
      </c>
      <c r="AG102" s="10">
        <v>102</v>
      </c>
    </row>
    <row r="103" spans="32:33">
      <c r="AF103" s="10">
        <f>+水洗化人口等!B103</f>
        <v>0</v>
      </c>
      <c r="AG103" s="10">
        <v>103</v>
      </c>
    </row>
    <row r="104" spans="32:33">
      <c r="AF104" s="10">
        <f>+水洗化人口等!B104</f>
        <v>0</v>
      </c>
      <c r="AG104" s="10">
        <v>104</v>
      </c>
    </row>
    <row r="105" spans="32:33">
      <c r="AF105" s="10">
        <f>+水洗化人口等!B105</f>
        <v>0</v>
      </c>
      <c r="AG105" s="10">
        <v>105</v>
      </c>
    </row>
    <row r="106" spans="32:33">
      <c r="AF106" s="10">
        <f>+水洗化人口等!B106</f>
        <v>0</v>
      </c>
      <c r="AG106" s="10">
        <v>106</v>
      </c>
    </row>
    <row r="107" spans="32:33">
      <c r="AF107" s="10">
        <f>+水洗化人口等!B107</f>
        <v>0</v>
      </c>
      <c r="AG107" s="10">
        <v>107</v>
      </c>
    </row>
    <row r="108" spans="32:33">
      <c r="AF108" s="10">
        <f>+水洗化人口等!B108</f>
        <v>0</v>
      </c>
      <c r="AG108" s="10">
        <v>108</v>
      </c>
    </row>
    <row r="109" spans="32:33">
      <c r="AF109" s="10">
        <f>+水洗化人口等!B109</f>
        <v>0</v>
      </c>
      <c r="AG109" s="10">
        <v>109</v>
      </c>
    </row>
    <row r="110" spans="32:33">
      <c r="AF110" s="10">
        <f>+水洗化人口等!B110</f>
        <v>0</v>
      </c>
      <c r="AG110" s="10">
        <v>110</v>
      </c>
    </row>
    <row r="111" spans="32:33">
      <c r="AF111" s="10">
        <f>+水洗化人口等!B111</f>
        <v>0</v>
      </c>
      <c r="AG111" s="10">
        <v>111</v>
      </c>
    </row>
    <row r="112" spans="32:33">
      <c r="AF112" s="10">
        <f>+水洗化人口等!B112</f>
        <v>0</v>
      </c>
      <c r="AG112" s="10">
        <v>112</v>
      </c>
    </row>
    <row r="113" spans="32:33">
      <c r="AF113" s="10">
        <f>+水洗化人口等!B113</f>
        <v>0</v>
      </c>
      <c r="AG113" s="10">
        <v>113</v>
      </c>
    </row>
    <row r="114" spans="32:33">
      <c r="AF114" s="10">
        <f>+水洗化人口等!B114</f>
        <v>0</v>
      </c>
      <c r="AG114" s="10">
        <v>114</v>
      </c>
    </row>
    <row r="115" spans="32:33">
      <c r="AF115" s="10">
        <f>+水洗化人口等!B115</f>
        <v>0</v>
      </c>
      <c r="AG115" s="10">
        <v>115</v>
      </c>
    </row>
    <row r="116" spans="32:33">
      <c r="AF116" s="10">
        <f>+水洗化人口等!B116</f>
        <v>0</v>
      </c>
      <c r="AG116" s="10">
        <v>116</v>
      </c>
    </row>
    <row r="117" spans="32:33">
      <c r="AF117" s="10">
        <f>+水洗化人口等!B117</f>
        <v>0</v>
      </c>
      <c r="AG117" s="10">
        <v>117</v>
      </c>
    </row>
    <row r="118" spans="32:33">
      <c r="AF118" s="10">
        <f>+水洗化人口等!B118</f>
        <v>0</v>
      </c>
      <c r="AG118" s="10">
        <v>118</v>
      </c>
    </row>
    <row r="119" spans="32:33">
      <c r="AF119" s="10">
        <f>+水洗化人口等!B119</f>
        <v>0</v>
      </c>
      <c r="AG119" s="10">
        <v>119</v>
      </c>
    </row>
    <row r="120" spans="32:33">
      <c r="AF120" s="10">
        <f>+水洗化人口等!B120</f>
        <v>0</v>
      </c>
      <c r="AG120" s="10">
        <v>120</v>
      </c>
    </row>
    <row r="121" spans="32:33">
      <c r="AF121" s="10">
        <f>+水洗化人口等!B121</f>
        <v>0</v>
      </c>
      <c r="AG121" s="10">
        <v>121</v>
      </c>
    </row>
    <row r="122" spans="32:33">
      <c r="AF122" s="10">
        <f>+水洗化人口等!B122</f>
        <v>0</v>
      </c>
      <c r="AG122" s="10">
        <v>122</v>
      </c>
    </row>
    <row r="123" spans="32:33">
      <c r="AF123" s="10">
        <f>+水洗化人口等!B123</f>
        <v>0</v>
      </c>
      <c r="AG123" s="10">
        <v>123</v>
      </c>
    </row>
    <row r="124" spans="32:33">
      <c r="AF124" s="10">
        <f>+水洗化人口等!B124</f>
        <v>0</v>
      </c>
      <c r="AG124" s="10">
        <v>124</v>
      </c>
    </row>
    <row r="125" spans="32:33">
      <c r="AF125" s="10">
        <f>+水洗化人口等!B125</f>
        <v>0</v>
      </c>
      <c r="AG125" s="10">
        <v>125</v>
      </c>
    </row>
    <row r="126" spans="32:33">
      <c r="AF126" s="10">
        <f>+水洗化人口等!B126</f>
        <v>0</v>
      </c>
      <c r="AG126" s="10">
        <v>126</v>
      </c>
    </row>
    <row r="127" spans="32:33">
      <c r="AF127" s="10">
        <f>+水洗化人口等!B127</f>
        <v>0</v>
      </c>
      <c r="AG127" s="10">
        <v>127</v>
      </c>
    </row>
    <row r="128" spans="32:33">
      <c r="AF128" s="10">
        <f>+水洗化人口等!B128</f>
        <v>0</v>
      </c>
      <c r="AG128" s="10">
        <v>128</v>
      </c>
    </row>
    <row r="129" spans="32:33">
      <c r="AF129" s="10">
        <f>+水洗化人口等!B129</f>
        <v>0</v>
      </c>
      <c r="AG129" s="10">
        <v>129</v>
      </c>
    </row>
    <row r="130" spans="32:33">
      <c r="AF130" s="10">
        <f>+水洗化人口等!B130</f>
        <v>0</v>
      </c>
      <c r="AG130" s="10">
        <v>130</v>
      </c>
    </row>
    <row r="131" spans="32:33">
      <c r="AF131" s="10">
        <f>+水洗化人口等!B131</f>
        <v>0</v>
      </c>
      <c r="AG131" s="10">
        <v>131</v>
      </c>
    </row>
    <row r="132" spans="32:33">
      <c r="AF132" s="10">
        <f>+水洗化人口等!B132</f>
        <v>0</v>
      </c>
      <c r="AG132" s="10">
        <v>132</v>
      </c>
    </row>
    <row r="133" spans="32:33">
      <c r="AF133" s="10">
        <f>+水洗化人口等!B133</f>
        <v>0</v>
      </c>
      <c r="AG133" s="10">
        <v>133</v>
      </c>
    </row>
    <row r="134" spans="32:33">
      <c r="AF134" s="10">
        <f>+水洗化人口等!B134</f>
        <v>0</v>
      </c>
      <c r="AG134" s="10">
        <v>134</v>
      </c>
    </row>
    <row r="135" spans="32:33">
      <c r="AF135" s="10">
        <f>+水洗化人口等!B135</f>
        <v>0</v>
      </c>
      <c r="AG135" s="10">
        <v>135</v>
      </c>
    </row>
    <row r="136" spans="32:33">
      <c r="AF136" s="10">
        <f>+水洗化人口等!B136</f>
        <v>0</v>
      </c>
      <c r="AG136" s="10">
        <v>136</v>
      </c>
    </row>
    <row r="137" spans="32:33">
      <c r="AF137" s="10">
        <f>+水洗化人口等!B137</f>
        <v>0</v>
      </c>
      <c r="AG137" s="10">
        <v>137</v>
      </c>
    </row>
    <row r="138" spans="32:33">
      <c r="AF138" s="10">
        <f>+水洗化人口等!B138</f>
        <v>0</v>
      </c>
      <c r="AG138" s="10">
        <v>138</v>
      </c>
    </row>
    <row r="139" spans="32:33">
      <c r="AF139" s="10">
        <f>+水洗化人口等!B139</f>
        <v>0</v>
      </c>
      <c r="AG139" s="10">
        <v>139</v>
      </c>
    </row>
    <row r="140" spans="32:33">
      <c r="AF140" s="10">
        <f>+水洗化人口等!B140</f>
        <v>0</v>
      </c>
      <c r="AG140" s="10">
        <v>140</v>
      </c>
    </row>
    <row r="141" spans="32:33">
      <c r="AF141" s="10">
        <f>+水洗化人口等!B141</f>
        <v>0</v>
      </c>
      <c r="AG141" s="10">
        <v>141</v>
      </c>
    </row>
    <row r="142" spans="32:33">
      <c r="AF142" s="10">
        <f>+水洗化人口等!B142</f>
        <v>0</v>
      </c>
      <c r="AG142" s="10">
        <v>142</v>
      </c>
    </row>
    <row r="143" spans="32:33">
      <c r="AF143" s="10">
        <f>+水洗化人口等!B143</f>
        <v>0</v>
      </c>
      <c r="AG143" s="10">
        <v>143</v>
      </c>
    </row>
    <row r="144" spans="32:33">
      <c r="AF144" s="10">
        <f>+水洗化人口等!B144</f>
        <v>0</v>
      </c>
      <c r="AG144" s="10">
        <v>144</v>
      </c>
    </row>
    <row r="145" spans="32:33">
      <c r="AF145" s="10">
        <f>+水洗化人口等!B145</f>
        <v>0</v>
      </c>
      <c r="AG145" s="10">
        <v>145</v>
      </c>
    </row>
    <row r="146" spans="32:33">
      <c r="AF146" s="10">
        <f>+水洗化人口等!B146</f>
        <v>0</v>
      </c>
      <c r="AG146" s="10">
        <v>146</v>
      </c>
    </row>
    <row r="147" spans="32:33">
      <c r="AF147" s="10">
        <f>+水洗化人口等!B147</f>
        <v>0</v>
      </c>
      <c r="AG147" s="10">
        <v>147</v>
      </c>
    </row>
    <row r="148" spans="32:33">
      <c r="AF148" s="10">
        <f>+水洗化人口等!B148</f>
        <v>0</v>
      </c>
      <c r="AG148" s="10">
        <v>148</v>
      </c>
    </row>
    <row r="149" spans="32:33">
      <c r="AF149" s="10">
        <f>+水洗化人口等!B149</f>
        <v>0</v>
      </c>
      <c r="AG149" s="10">
        <v>149</v>
      </c>
    </row>
    <row r="150" spans="32:33">
      <c r="AF150" s="10">
        <f>+水洗化人口等!B150</f>
        <v>0</v>
      </c>
      <c r="AG150" s="10">
        <v>150</v>
      </c>
    </row>
    <row r="151" spans="32:33">
      <c r="AF151" s="10">
        <f>+水洗化人口等!B151</f>
        <v>0</v>
      </c>
      <c r="AG151" s="10">
        <v>151</v>
      </c>
    </row>
    <row r="152" spans="32:33">
      <c r="AF152" s="10">
        <f>+水洗化人口等!B152</f>
        <v>0</v>
      </c>
      <c r="AG152" s="10">
        <v>152</v>
      </c>
    </row>
    <row r="153" spans="32:33">
      <c r="AF153" s="10">
        <f>+水洗化人口等!B153</f>
        <v>0</v>
      </c>
      <c r="AG153" s="10">
        <v>153</v>
      </c>
    </row>
    <row r="154" spans="32:33">
      <c r="AF154" s="10">
        <f>+水洗化人口等!B154</f>
        <v>0</v>
      </c>
      <c r="AG154" s="10">
        <v>154</v>
      </c>
    </row>
    <row r="155" spans="32:33">
      <c r="AF155" s="10">
        <f>+水洗化人口等!B155</f>
        <v>0</v>
      </c>
      <c r="AG155" s="10">
        <v>155</v>
      </c>
    </row>
    <row r="156" spans="32:33">
      <c r="AF156" s="10">
        <f>+水洗化人口等!B156</f>
        <v>0</v>
      </c>
      <c r="AG156" s="10">
        <v>156</v>
      </c>
    </row>
    <row r="157" spans="32:33">
      <c r="AF157" s="10">
        <f>+水洗化人口等!B157</f>
        <v>0</v>
      </c>
      <c r="AG157" s="10">
        <v>157</v>
      </c>
    </row>
    <row r="158" spans="32:33">
      <c r="AF158" s="10">
        <f>+水洗化人口等!B158</f>
        <v>0</v>
      </c>
      <c r="AG158" s="10">
        <v>158</v>
      </c>
    </row>
    <row r="159" spans="32:33">
      <c r="AF159" s="10">
        <f>+水洗化人口等!B159</f>
        <v>0</v>
      </c>
      <c r="AG159" s="10">
        <v>159</v>
      </c>
    </row>
    <row r="160" spans="32:33">
      <c r="AF160" s="10">
        <f>+水洗化人口等!B160</f>
        <v>0</v>
      </c>
      <c r="AG160" s="10">
        <v>160</v>
      </c>
    </row>
    <row r="161" spans="32:33">
      <c r="AF161" s="10">
        <f>+水洗化人口等!B161</f>
        <v>0</v>
      </c>
      <c r="AG161" s="10">
        <v>161</v>
      </c>
    </row>
    <row r="162" spans="32:33">
      <c r="AF162" s="10">
        <f>+水洗化人口等!B162</f>
        <v>0</v>
      </c>
      <c r="AG162" s="10">
        <v>162</v>
      </c>
    </row>
    <row r="163" spans="32:33">
      <c r="AF163" s="10">
        <f>+水洗化人口等!B163</f>
        <v>0</v>
      </c>
      <c r="AG163" s="10">
        <v>163</v>
      </c>
    </row>
    <row r="164" spans="32:33">
      <c r="AF164" s="10">
        <f>+水洗化人口等!B164</f>
        <v>0</v>
      </c>
      <c r="AG164" s="10">
        <v>164</v>
      </c>
    </row>
    <row r="165" spans="32:33">
      <c r="AF165" s="10">
        <f>+水洗化人口等!B165</f>
        <v>0</v>
      </c>
      <c r="AG165" s="10">
        <v>165</v>
      </c>
    </row>
    <row r="166" spans="32:33">
      <c r="AF166" s="10">
        <f>+水洗化人口等!B166</f>
        <v>0</v>
      </c>
      <c r="AG166" s="10">
        <v>166</v>
      </c>
    </row>
    <row r="167" spans="32:33">
      <c r="AF167" s="10">
        <f>+水洗化人口等!B167</f>
        <v>0</v>
      </c>
      <c r="AG167" s="10">
        <v>167</v>
      </c>
    </row>
    <row r="168" spans="32:33">
      <c r="AF168" s="10">
        <f>+水洗化人口等!B168</f>
        <v>0</v>
      </c>
      <c r="AG168" s="10">
        <v>168</v>
      </c>
    </row>
    <row r="169" spans="32:33">
      <c r="AF169" s="10">
        <f>+水洗化人口等!B169</f>
        <v>0</v>
      </c>
      <c r="AG169" s="10">
        <v>169</v>
      </c>
    </row>
    <row r="170" spans="32:33">
      <c r="AF170" s="10">
        <f>+水洗化人口等!B170</f>
        <v>0</v>
      </c>
      <c r="AG170" s="10">
        <v>170</v>
      </c>
    </row>
    <row r="171" spans="32:33">
      <c r="AF171" s="10">
        <f>+水洗化人口等!B171</f>
        <v>0</v>
      </c>
      <c r="AG171" s="10">
        <v>171</v>
      </c>
    </row>
    <row r="172" spans="32:33">
      <c r="AF172" s="10">
        <f>+水洗化人口等!B172</f>
        <v>0</v>
      </c>
      <c r="AG172" s="10">
        <v>172</v>
      </c>
    </row>
    <row r="173" spans="32:33">
      <c r="AF173" s="10">
        <f>+水洗化人口等!B173</f>
        <v>0</v>
      </c>
      <c r="AG173" s="10">
        <v>173</v>
      </c>
    </row>
    <row r="174" spans="32:33">
      <c r="AF174" s="10">
        <f>+水洗化人口等!B174</f>
        <v>0</v>
      </c>
      <c r="AG174" s="10">
        <v>174</v>
      </c>
    </row>
    <row r="175" spans="32:33">
      <c r="AF175" s="10">
        <f>+水洗化人口等!B175</f>
        <v>0</v>
      </c>
      <c r="AG175" s="10">
        <v>175</v>
      </c>
    </row>
    <row r="176" spans="32:33">
      <c r="AF176" s="10">
        <f>+水洗化人口等!B176</f>
        <v>0</v>
      </c>
      <c r="AG176" s="10">
        <v>176</v>
      </c>
    </row>
    <row r="177" spans="32:33">
      <c r="AF177" s="10">
        <f>+水洗化人口等!B177</f>
        <v>0</v>
      </c>
      <c r="AG177" s="10">
        <v>177</v>
      </c>
    </row>
    <row r="178" spans="32:33">
      <c r="AF178" s="10">
        <f>+水洗化人口等!B178</f>
        <v>0</v>
      </c>
      <c r="AG178" s="10">
        <v>178</v>
      </c>
    </row>
    <row r="179" spans="32:33">
      <c r="AF179" s="10">
        <f>+水洗化人口等!B179</f>
        <v>0</v>
      </c>
      <c r="AG179" s="10">
        <v>179</v>
      </c>
    </row>
    <row r="180" spans="32:33">
      <c r="AF180" s="10">
        <f>+水洗化人口等!B180</f>
        <v>0</v>
      </c>
      <c r="AG180" s="10">
        <v>180</v>
      </c>
    </row>
    <row r="181" spans="32:33">
      <c r="AF181" s="10">
        <f>+水洗化人口等!B181</f>
        <v>0</v>
      </c>
      <c r="AG181" s="10">
        <v>181</v>
      </c>
    </row>
    <row r="182" spans="32:33">
      <c r="AF182" s="10">
        <f>+水洗化人口等!B182</f>
        <v>0</v>
      </c>
      <c r="AG182" s="10">
        <v>182</v>
      </c>
    </row>
    <row r="183" spans="32:33">
      <c r="AF183" s="10">
        <f>+水洗化人口等!B183</f>
        <v>0</v>
      </c>
      <c r="AG183" s="10">
        <v>183</v>
      </c>
    </row>
    <row r="184" spans="32:33">
      <c r="AF184" s="10">
        <f>+水洗化人口等!B184</f>
        <v>0</v>
      </c>
      <c r="AG184" s="10">
        <v>184</v>
      </c>
    </row>
    <row r="185" spans="32:33">
      <c r="AF185" s="10">
        <f>+水洗化人口等!B185</f>
        <v>0</v>
      </c>
      <c r="AG185" s="10">
        <v>185</v>
      </c>
    </row>
    <row r="186" spans="32:33">
      <c r="AF186" s="10">
        <f>+水洗化人口等!B186</f>
        <v>0</v>
      </c>
      <c r="AG186" s="10">
        <v>186</v>
      </c>
    </row>
    <row r="187" spans="32:33">
      <c r="AF187" s="10">
        <f>+水洗化人口等!B187</f>
        <v>0</v>
      </c>
      <c r="AG187" s="10">
        <v>187</v>
      </c>
    </row>
    <row r="188" spans="32:33">
      <c r="AF188" s="10">
        <f>+水洗化人口等!B188</f>
        <v>0</v>
      </c>
      <c r="AG188" s="10">
        <v>188</v>
      </c>
    </row>
    <row r="189" spans="32:33">
      <c r="AF189" s="10">
        <f>+水洗化人口等!B189</f>
        <v>0</v>
      </c>
      <c r="AG189" s="10">
        <v>189</v>
      </c>
    </row>
    <row r="190" spans="32:33">
      <c r="AF190" s="10">
        <f>+水洗化人口等!B190</f>
        <v>0</v>
      </c>
      <c r="AG190" s="10">
        <v>190</v>
      </c>
    </row>
    <row r="191" spans="32:33">
      <c r="AF191" s="10">
        <f>+水洗化人口等!B191</f>
        <v>0</v>
      </c>
      <c r="AG191" s="10">
        <v>191</v>
      </c>
    </row>
    <row r="192" spans="32:33">
      <c r="AF192" s="10">
        <f>+水洗化人口等!B192</f>
        <v>0</v>
      </c>
      <c r="AG192" s="10">
        <v>192</v>
      </c>
    </row>
    <row r="193" spans="32:33">
      <c r="AF193" s="10">
        <f>+水洗化人口等!B193</f>
        <v>0</v>
      </c>
      <c r="AG193" s="10">
        <v>193</v>
      </c>
    </row>
    <row r="194" spans="32:33">
      <c r="AF194" s="10">
        <f>+水洗化人口等!B194</f>
        <v>0</v>
      </c>
      <c r="AG194" s="10">
        <v>194</v>
      </c>
    </row>
    <row r="195" spans="32:33">
      <c r="AF195" s="10">
        <f>+水洗化人口等!B195</f>
        <v>0</v>
      </c>
      <c r="AG195" s="10">
        <v>195</v>
      </c>
    </row>
    <row r="196" spans="32:33">
      <c r="AF196" s="10">
        <f>+水洗化人口等!B196</f>
        <v>0</v>
      </c>
      <c r="AG196" s="10">
        <v>196</v>
      </c>
    </row>
    <row r="197" spans="32:33">
      <c r="AF197" s="10">
        <f>+水洗化人口等!B197</f>
        <v>0</v>
      </c>
      <c r="AG197" s="10">
        <v>197</v>
      </c>
    </row>
    <row r="198" spans="32:33">
      <c r="AF198" s="10">
        <f>+水洗化人口等!B198</f>
        <v>0</v>
      </c>
      <c r="AG198" s="10">
        <v>198</v>
      </c>
    </row>
    <row r="199" spans="32:33">
      <c r="AF199" s="10">
        <f>+水洗化人口等!B199</f>
        <v>0</v>
      </c>
      <c r="AG199" s="10">
        <v>199</v>
      </c>
    </row>
    <row r="200" spans="32:33">
      <c r="AF200" s="10">
        <f>+水洗化人口等!B200</f>
        <v>0</v>
      </c>
      <c r="AG200" s="10">
        <v>200</v>
      </c>
    </row>
    <row r="201" spans="32:33">
      <c r="AF201" s="10">
        <f>+水洗化人口等!B201</f>
        <v>0</v>
      </c>
      <c r="AG201" s="10">
        <v>201</v>
      </c>
    </row>
    <row r="202" spans="32:33">
      <c r="AF202" s="10">
        <f>+水洗化人口等!B202</f>
        <v>0</v>
      </c>
      <c r="AG202" s="10">
        <v>202</v>
      </c>
    </row>
    <row r="203" spans="32:33">
      <c r="AF203" s="10">
        <f>+水洗化人口等!B203</f>
        <v>0</v>
      </c>
      <c r="AG203" s="10">
        <v>203</v>
      </c>
    </row>
    <row r="204" spans="32:33">
      <c r="AF204" s="10">
        <f>+水洗化人口等!B204</f>
        <v>0</v>
      </c>
      <c r="AG204" s="10">
        <v>204</v>
      </c>
    </row>
    <row r="205" spans="32:33">
      <c r="AF205" s="10">
        <f>+水洗化人口等!B205</f>
        <v>0</v>
      </c>
      <c r="AG205" s="10">
        <v>205</v>
      </c>
    </row>
    <row r="206" spans="32:33">
      <c r="AF206" s="10">
        <f>+水洗化人口等!B206</f>
        <v>0</v>
      </c>
      <c r="AG206" s="10">
        <v>206</v>
      </c>
    </row>
    <row r="207" spans="32:33">
      <c r="AF207" s="10">
        <f>+水洗化人口等!B207</f>
        <v>0</v>
      </c>
      <c r="AG207" s="10">
        <v>207</v>
      </c>
    </row>
    <row r="208" spans="32:33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2023-01-06T00:16:16Z</dcterms:modified>
</cp:coreProperties>
</file>